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C:\Users\5276\Desktop\オープンデータ更新作業ファイル\変換後ファイル\3-01_統計情報\R2加賀市統計書（xlsx形式）\統合ファイル\"/>
    </mc:Choice>
  </mc:AlternateContent>
  <xr:revisionPtr revIDLastSave="0" documentId="13_ncr:1_{F372D797-C178-441B-BE72-26716E24E68C}" xr6:coauthVersionLast="36" xr6:coauthVersionMax="36" xr10:uidLastSave="{00000000-0000-0000-0000-000000000000}"/>
  <bookViews>
    <workbookView xWindow="360" yWindow="100" windowWidth="10630" windowHeight="7980" xr2:uid="{00000000-000D-0000-FFFF-FFFF00000000}"/>
  </bookViews>
  <sheets>
    <sheet name="凡例" sheetId="4" r:id="rId1"/>
    <sheet name="統計表目次1" sheetId="1" r:id="rId2"/>
    <sheet name="統計表目次2" sheetId="2" r:id="rId3"/>
    <sheet name="統計表目次3" sheetId="3" r:id="rId4"/>
    <sheet name="【第1章 土地・気象】 01-01.02.03.04" sheetId="5" r:id="rId5"/>
    <sheet name="【第1章 土地・気象】 01-05.06" sheetId="6" r:id="rId6"/>
    <sheet name="【第2章 人口】 02-01.02" sheetId="7" r:id="rId7"/>
    <sheet name="【第2章 人口】 02-03" sheetId="8" r:id="rId8"/>
    <sheet name="【第2章 人口】 02-04" sheetId="9" r:id="rId9"/>
    <sheet name="【第2章 人口】 02-05" sheetId="10" r:id="rId10"/>
    <sheet name="【第2章 人口】 02-06.07" sheetId="11" r:id="rId11"/>
    <sheet name="【第2章 人口】 02-08" sheetId="12" r:id="rId12"/>
    <sheet name="【第2章 人口】 02-09" sheetId="13" r:id="rId13"/>
    <sheet name="【第2章 人口】 02-10" sheetId="14" r:id="rId14"/>
    <sheet name="【第3章 国勢調査】 03-01" sheetId="15" r:id="rId15"/>
    <sheet name="【第3章 国勢調査】 03-02" sheetId="16" r:id="rId16"/>
    <sheet name="【第3章 国勢調査】 03-03" sheetId="17" r:id="rId17"/>
    <sheet name="【第3章 国勢調査】 03-04" sheetId="18" r:id="rId18"/>
    <sheet name="【第3章 国勢調査】 03-05" sheetId="19" r:id="rId19"/>
    <sheet name="【第3章 国勢調査】 03-06" sheetId="20" r:id="rId20"/>
    <sheet name="【第3章 国勢調査】 03-07,08" sheetId="21" r:id="rId21"/>
    <sheet name="【第3章 国勢調査】 03-09,10,11" sheetId="22" r:id="rId22"/>
    <sheet name="【第3章 国勢調査】 03-12,13,14" sheetId="23" r:id="rId23"/>
    <sheet name="【第3章 国勢調査】 03-15" sheetId="24" r:id="rId24"/>
    <sheet name="【第3章 国勢調査】 03-16" sheetId="25" r:id="rId25"/>
    <sheet name="【第4章 農林水産業】 04-01" sheetId="26" r:id="rId26"/>
    <sheet name="【第4章 農林水産業】 04-02,03,04" sheetId="27" r:id="rId27"/>
    <sheet name="【第4章 農林水産業】 04-05.06" sheetId="28" r:id="rId28"/>
    <sheet name="【第4章 農林水産業】 04-07.08,09" sheetId="29" r:id="rId29"/>
    <sheet name="【第4章 農林水産業】 04-10.11.12" sheetId="30" r:id="rId30"/>
    <sheet name="【第5章 事業所・商業・工業】 05-01" sheetId="31" r:id="rId31"/>
    <sheet name="【第5章 事業所・商業・工業】 05-02" sheetId="32" r:id="rId32"/>
    <sheet name="【第5章 事業所・商業・工業】 05-03" sheetId="33" r:id="rId33"/>
    <sheet name="【第5章 事業所・商業・工業】 05-04" sheetId="34" r:id="rId34"/>
    <sheet name="【第5章 事業所・商業・工業】 05-05" sheetId="35" r:id="rId35"/>
    <sheet name="【第5章 事業所・商業・工業】 05-06" sheetId="36" r:id="rId36"/>
    <sheet name="【第6章 観光】 06-01" sheetId="37" r:id="rId37"/>
    <sheet name="【第6章 観光】 06-02.03" sheetId="38" r:id="rId38"/>
    <sheet name="【第6章 観光】 06-04" sheetId="39" r:id="rId39"/>
    <sheet name="【第7章 経済】 07-01.02.03" sheetId="40" r:id="rId40"/>
    <sheet name="【第7章 経済】 07-04.05.06.07" sheetId="41" r:id="rId41"/>
    <sheet name="【第7章 経済】 07-08" sheetId="42" r:id="rId42"/>
    <sheet name="【第8章 土木・建設】 08-01.02" sheetId="43" r:id="rId43"/>
    <sheet name="【第8章 土木・建設】 08-03.04" sheetId="44" r:id="rId44"/>
    <sheet name="【第8章 土木・建設】 08-05" sheetId="45" r:id="rId45"/>
    <sheet name="【第8章 土木・建設】 08-06.07" sheetId="46" r:id="rId46"/>
    <sheet name="【第9章 運輸・通信】 09-01.02.03" sheetId="47" r:id="rId47"/>
    <sheet name="【第9章 運輸・通信】 09-04.05.06" sheetId="48" r:id="rId48"/>
    <sheet name="【第10章 上・下水道】 10-01.02" sheetId="49" r:id="rId49"/>
    <sheet name="【第11章 教育・文化】 11-01" sheetId="50" r:id="rId50"/>
    <sheet name="【第11章 教育・文化】 11-02" sheetId="51" r:id="rId51"/>
    <sheet name="【第11章 教育・文化】 11-03" sheetId="52" r:id="rId52"/>
    <sheet name="【第11章 教育・文化】 11-04.05.06.07" sheetId="53" r:id="rId53"/>
    <sheet name="【第11章 教育・文化】 11-08.09" sheetId="54" r:id="rId54"/>
    <sheet name="【第11章 教育・文化】 11-10" sheetId="55" r:id="rId55"/>
    <sheet name="【第11章 教育・文化】 11-11" sheetId="56" r:id="rId56"/>
    <sheet name="【第11章 教育・文化】 11-12" sheetId="57" r:id="rId57"/>
    <sheet name="【第11章 教育・文化】 11-13.14" sheetId="58" r:id="rId58"/>
    <sheet name="【第11章 教育・文化】 11-15.16" sheetId="59" r:id="rId59"/>
    <sheet name="【第11章 教育・文化】 11-17" sheetId="60" r:id="rId60"/>
    <sheet name="【第11章 教育・文化】 11-18.19.20" sheetId="61" r:id="rId61"/>
    <sheet name="【第11章 教育・文化】 11-21.22.23.24" sheetId="62" r:id="rId62"/>
    <sheet name="【第11章 教育・文化】 11-25.26.27.28" sheetId="63" r:id="rId63"/>
    <sheet name="【第11章 教育・文化】 11-29.30.31.32" sheetId="64" r:id="rId64"/>
    <sheet name="【第11章 教育・文化】 11-33" sheetId="65" r:id="rId65"/>
    <sheet name="【第11章 教育・文化】 11-34" sheetId="66" r:id="rId66"/>
    <sheet name="【第11章 教育・文化】 11-35" sheetId="67" r:id="rId67"/>
    <sheet name="【第11章 教育・文化】 11-36" sheetId="68" r:id="rId68"/>
    <sheet name="【第12章 社会保障・労働】 12-01" sheetId="69" r:id="rId69"/>
    <sheet name="【第12章 社会保障・労働】 12-02.03.04.05" sheetId="70" r:id="rId70"/>
    <sheet name="【第12章 社会保障・労働】 12-06.07.08" sheetId="71" r:id="rId71"/>
    <sheet name="【第12章 社会保障・労働】 12-09.10" sheetId="72" r:id="rId72"/>
    <sheet name="【第12章 社会保障・労働】 12-11 " sheetId="73" r:id="rId73"/>
    <sheet name="【第12章 社会保障・労働】 12-12.13.14" sheetId="74" r:id="rId74"/>
    <sheet name="【第12章 社会保障・労働】 12-15.16.17" sheetId="75" r:id="rId75"/>
    <sheet name="【第12章 社会保障・労働】 12-18.19.20" sheetId="76" r:id="rId76"/>
    <sheet name="【第12章 社会保障・労働】 12-21.22.23" sheetId="77" r:id="rId77"/>
    <sheet name="【第12章 社会保障・労働】 12-24.25" sheetId="78" r:id="rId78"/>
    <sheet name="【第12章 社会保障・労働】 12-26.27.28.29" sheetId="79" r:id="rId79"/>
    <sheet name="【第12章 社会保障・労働】 12-30.31.32" sheetId="80" r:id="rId80"/>
    <sheet name="【第12章 社会保障・労働】 12-33.34" sheetId="81" r:id="rId81"/>
    <sheet name="【第12章 社会保障・労働】 12-35" sheetId="82" r:id="rId82"/>
    <sheet name="【第12章 社会保障・労働】 12-36" sheetId="83" r:id="rId83"/>
    <sheet name="【第13章 保健・衛生】 13-01,02,03" sheetId="84" r:id="rId84"/>
    <sheet name="【第13章 保健・衛生】 13-04,05,06" sheetId="85" r:id="rId85"/>
    <sheet name="【第13章 保健・衛生】 13-07" sheetId="86" r:id="rId86"/>
    <sheet name="【第13章 保健・衛生】 13-08,09" sheetId="87" r:id="rId87"/>
    <sheet name="【第13章 保健・衛生】 13-10,11" sheetId="88" r:id="rId88"/>
    <sheet name="【第13章 保健・衛生】 13-12,13" sheetId="89" r:id="rId89"/>
    <sheet name="【第13章 保健・衛生】 13-14,15,16" sheetId="90" r:id="rId90"/>
    <sheet name="【第13章 保健・衛生】 13-17,18,19" sheetId="91" r:id="rId91"/>
    <sheet name="【第13章 保健・衛生】 13-20" sheetId="92" r:id="rId92"/>
    <sheet name="【第14章 公安・消防】 14-01,02" sheetId="93" r:id="rId93"/>
    <sheet name="【第14章 公安・消防】 14-03,04,05" sheetId="94" r:id="rId94"/>
    <sheet name="【第14章 公安・消防】 14-06,07,08,09" sheetId="95" r:id="rId95"/>
    <sheet name="【第14章 公安・消防】 14-10,11,12" sheetId="96" r:id="rId96"/>
    <sheet name="【第14章 公安・消防】 14-13,14,15" sheetId="97" r:id="rId97"/>
    <sheet name="【第15章 行政】 15-01" sheetId="98" r:id="rId98"/>
    <sheet name="【第15章 行政】 15-02" sheetId="99" r:id="rId99"/>
    <sheet name="【第15章 行政】 15-03" sheetId="100" r:id="rId100"/>
    <sheet name="【第15章 行政】 15-04" sheetId="101" r:id="rId101"/>
    <sheet name="【第15章 行政】 15-05" sheetId="102" r:id="rId102"/>
    <sheet name="【第15章 行政】 15-06,07,08" sheetId="103" r:id="rId103"/>
    <sheet name="【第15章 行政】 15-09.10.11.12" sheetId="104" r:id="rId104"/>
    <sheet name="【第15章 行政】 15-13" sheetId="105" r:id="rId105"/>
    <sheet name="【第15章 行政】 15-14" sheetId="106" r:id="rId106"/>
    <sheet name="【第16章 コミュニティ】 16-01,02" sheetId="107" r:id="rId107"/>
    <sheet name="【第16章 コミュニティ】 16-03" sheetId="108" r:id="rId108"/>
    <sheet name="【第17章 選挙】 17-01,02" sheetId="109" r:id="rId109"/>
    <sheet name="【第17章 選挙】 17-03,04" sheetId="110" r:id="rId110"/>
    <sheet name="【第17章 選挙】 17-05,06" sheetId="111" r:id="rId111"/>
    <sheet name="【第17章 選挙】 17-07,08" sheetId="112" r:id="rId112"/>
    <sheet name="【第17章 選挙】 17-09 " sheetId="113" r:id="rId113"/>
    <sheet name="【第17章 選挙】 17-10,11" sheetId="114" r:id="rId114"/>
    <sheet name="【第18章 財政】 18-01" sheetId="115" r:id="rId115"/>
    <sheet name="【第18章 財政】 18-02" sheetId="116" r:id="rId116"/>
    <sheet name="【第18章 財政】 18-03,04" sheetId="117" r:id="rId117"/>
    <sheet name="【第18章 財政】 18-05" sheetId="118" r:id="rId118"/>
    <sheet name="【第18章 財政】 18-06,07" sheetId="119" r:id="rId119"/>
    <sheet name="【第18章 財政】 18-08" sheetId="120" r:id="rId120"/>
    <sheet name="【第18章 財政】 18-09" sheetId="121" r:id="rId121"/>
    <sheet name="統計図表" sheetId="122" r:id="rId122"/>
  </sheets>
  <definedNames>
    <definedName name="OLE_LINK1" localSheetId="1">統計表目次1!$B$4</definedName>
    <definedName name="_xlnm.Print_Area" localSheetId="48">'【第10章 上・下水道】 10-01.02'!$A$1:$H$31</definedName>
    <definedName name="_xlnm.Print_Area" localSheetId="49">'【第11章 教育・文化】 11-01'!$A$1:$E$31</definedName>
    <definedName name="_xlnm.Print_Area" localSheetId="50">'【第11章 教育・文化】 11-02'!$A$1:$E$150</definedName>
    <definedName name="_xlnm.Print_Area" localSheetId="53">'【第11章 教育・文化】 11-08.09'!$A$1:$T$44</definedName>
    <definedName name="_xlnm.Print_Area" localSheetId="54">'【第11章 教育・文化】 11-10'!$A$1:$R$18</definedName>
    <definedName name="_xlnm.Print_Area" localSheetId="55">'【第11章 教育・文化】 11-11'!$A$1:$U$29</definedName>
    <definedName name="_xlnm.Print_Area" localSheetId="56">'【第11章 教育・文化】 11-12'!$A$1:$AC$26</definedName>
    <definedName name="_xlnm.Print_Area" localSheetId="57">'【第11章 教育・文化】 11-13.14'!$A$1:$K$29</definedName>
    <definedName name="_xlnm.Print_Area" localSheetId="58">'【第11章 教育・文化】 11-15.16'!$A$1:$H$30</definedName>
    <definedName name="_xlnm.Print_Area" localSheetId="59">'【第11章 教育・文化】 11-17'!$A$1:$M$47</definedName>
    <definedName name="_xlnm.Print_Area" localSheetId="60">'【第11章 教育・文化】 11-18.19.20'!$A$1:$L$44</definedName>
    <definedName name="_xlnm.Print_Area" localSheetId="61">'【第11章 教育・文化】 11-21.22.23.24'!$A$1:$I$45</definedName>
    <definedName name="_xlnm.Print_Area" localSheetId="62">'【第11章 教育・文化】 11-25.26.27.28'!$A$1:$G$44</definedName>
    <definedName name="_xlnm.Print_Area" localSheetId="63">'【第11章 教育・文化】 11-29.30.31.32'!$A$1:$F$37</definedName>
    <definedName name="_xlnm.Print_Area" localSheetId="64">'【第11章 教育・文化】 11-33'!$A$1:$L$22</definedName>
    <definedName name="_xlnm.Print_Area" localSheetId="65">'【第11章 教育・文化】 11-34'!$A$1:$L$22</definedName>
    <definedName name="_xlnm.Print_Area" localSheetId="66">'【第11章 教育・文化】 11-35'!$A$1:$K$34</definedName>
    <definedName name="_xlnm.Print_Area" localSheetId="68">'【第12章 社会保障・労働】 12-01'!$A$1:$G$52</definedName>
    <definedName name="_xlnm.Print_Area" localSheetId="69">'【第12章 社会保障・労働】 12-02.03.04.05'!$A$1:$G$33</definedName>
    <definedName name="_xlnm.Print_Area" localSheetId="70">'【第12章 社会保障・労働】 12-06.07.08'!$A$1:$G$34</definedName>
    <definedName name="_xlnm.Print_Area" localSheetId="71">'【第12章 社会保障・労働】 12-09.10'!$A$1:$G$20</definedName>
    <definedName name="_xlnm.Print_Area" localSheetId="72">'【第12章 社会保障・労働】 12-11 '!$A$1:$G$34</definedName>
    <definedName name="_xlnm.Print_Area" localSheetId="73">'【第12章 社会保障・労働】 12-12.13.14'!$A$1:$I$34</definedName>
    <definedName name="_xlnm.Print_Area" localSheetId="74">'【第12章 社会保障・労働】 12-15.16.17'!$A$1:$K$60</definedName>
    <definedName name="_xlnm.Print_Area" localSheetId="75">'【第12章 社会保障・労働】 12-18.19.20'!$A$1:$G$36</definedName>
    <definedName name="_xlnm.Print_Area" localSheetId="76">'【第12章 社会保障・労働】 12-21.22.23'!$A$1:$I$40</definedName>
    <definedName name="_xlnm.Print_Area" localSheetId="77">'【第12章 社会保障・労働】 12-24.25'!$A$1:$N$22</definedName>
    <definedName name="_xlnm.Print_Area" localSheetId="78">'【第12章 社会保障・労働】 12-26.27.28.29'!$A$1:$Y$44</definedName>
    <definedName name="_xlnm.Print_Area" localSheetId="79">'【第12章 社会保障・労働】 12-30.31.32'!$A$1:$N$30</definedName>
    <definedName name="_xlnm.Print_Area" localSheetId="80">'【第12章 社会保障・労働】 12-33.34'!$A$1:$J$21</definedName>
    <definedName name="_xlnm.Print_Area" localSheetId="81">'【第12章 社会保障・労働】 12-35'!$A$1:$L$34</definedName>
    <definedName name="_xlnm.Print_Area" localSheetId="82">'【第12章 社会保障・労働】 12-36'!$A$1:$V$18</definedName>
    <definedName name="_xlnm.Print_Area" localSheetId="83">'【第13章 保健・衛生】 13-01,02,03'!$A$1:$H$50</definedName>
    <definedName name="_xlnm.Print_Area" localSheetId="84">'【第13章 保健・衛生】 13-04,05,06'!$A$1:$I$31</definedName>
    <definedName name="_xlnm.Print_Area" localSheetId="85">'【第13章 保健・衛生】 13-07'!$A$1:$J$16</definedName>
    <definedName name="_xlnm.Print_Area" localSheetId="86">'【第13章 保健・衛生】 13-08,09'!$A$1:$J$26</definedName>
    <definedName name="_xlnm.Print_Area" localSheetId="87">'【第13章 保健・衛生】 13-10,11'!$A$1:$M$21</definedName>
    <definedName name="_xlnm.Print_Area" localSheetId="88">'【第13章 保健・衛生】 13-12,13'!$A$1:$AL$46</definedName>
    <definedName name="_xlnm.Print_Area" localSheetId="89">'【第13章 保健・衛生】 13-14,15,16'!$A$1:$G$31</definedName>
    <definedName name="_xlnm.Print_Area" localSheetId="90">'【第13章 保健・衛生】 13-17,18,19'!$A$1:$I$37</definedName>
    <definedName name="_xlnm.Print_Area" localSheetId="91">'【第13章 保健・衛生】 13-20'!$A$1:$BH$36</definedName>
    <definedName name="_xlnm.Print_Area" localSheetId="92">'【第14章 公安・消防】 14-01,02'!$A$1:$L$26</definedName>
    <definedName name="_xlnm.Print_Area" localSheetId="93">'【第14章 公安・消防】 14-03,04,05'!$A$1:$N$34</definedName>
    <definedName name="_xlnm.Print_Area" localSheetId="94">'【第14章 公安・消防】 14-06,07,08,09'!$A$1:$L$55</definedName>
    <definedName name="_xlnm.Print_Area" localSheetId="96">'【第14章 公安・消防】 14-13,14,15'!$A$1:$O$26</definedName>
    <definedName name="_xlnm.Print_Area" localSheetId="97">'【第15章 行政】 15-01'!$A$1:$F$38</definedName>
    <definedName name="_xlnm.Print_Area" localSheetId="98">'【第15章 行政】 15-02'!$A$1:$F$44</definedName>
    <definedName name="_xlnm.Print_Area" localSheetId="99">'【第15章 行政】 15-03'!$A$1:$E$34</definedName>
    <definedName name="_xlnm.Print_Area" localSheetId="100">'【第15章 行政】 15-04'!$A$1:$E$67</definedName>
    <definedName name="_xlnm.Print_Area" localSheetId="101">'【第15章 行政】 15-05'!$A$1:$E$82</definedName>
    <definedName name="_xlnm.Print_Area" localSheetId="102">'【第15章 行政】 15-06,07,08'!$A$1:$Q$38</definedName>
    <definedName name="_xlnm.Print_Area" localSheetId="103">'【第15章 行政】 15-09.10.11.12'!$A$1:$K$43</definedName>
    <definedName name="_xlnm.Print_Area" localSheetId="104">'【第15章 行政】 15-13'!$A$1:$G$49</definedName>
    <definedName name="_xlnm.Print_Area" localSheetId="106">'【第16章 コミュニティ】 16-01,02'!$A$1:$D$57</definedName>
    <definedName name="_xlnm.Print_Area" localSheetId="107">'【第16章 コミュニティ】 16-03'!$A$1:$J$23</definedName>
    <definedName name="_xlnm.Print_Area" localSheetId="108">'【第17章 選挙】 17-01,02'!$A$1:$Q$44</definedName>
    <definedName name="_xlnm.Print_Area" localSheetId="109">'【第17章 選挙】 17-03,04'!$A$1:$Q$47</definedName>
    <definedName name="_xlnm.Print_Area" localSheetId="110">'【第17章 選挙】 17-05,06'!$A$1:$Q$47</definedName>
    <definedName name="_xlnm.Print_Area" localSheetId="112">'【第17章 選挙】 17-09 '!$A$1:$C$40</definedName>
    <definedName name="_xlnm.Print_Area" localSheetId="113">'【第17章 選挙】 17-10,11'!$A$1:$E$19</definedName>
    <definedName name="_xlnm.Print_Area" localSheetId="114">'【第18章 財政】 18-01'!$A$1:$F$26</definedName>
    <definedName name="_xlnm.Print_Area" localSheetId="115">'【第18章 財政】 18-02'!$A$1:$F$18</definedName>
    <definedName name="_xlnm.Print_Area" localSheetId="116">'【第18章 財政】 18-03,04'!$A$1:$L$21</definedName>
    <definedName name="_xlnm.Print_Area" localSheetId="117">'【第18章 財政】 18-05'!$A$1:$G$14</definedName>
    <definedName name="_xlnm.Print_Area" localSheetId="118">'【第18章 財政】 18-06,07'!$A$1:$J$56</definedName>
    <definedName name="_xlnm.Print_Area" localSheetId="119">'【第18章 財政】 18-08'!$A$1:$J$28</definedName>
    <definedName name="_xlnm.Print_Area" localSheetId="120">'【第18章 財政】 18-09'!$A$1:$H$19</definedName>
    <definedName name="_xlnm.Print_Area" localSheetId="4">'【第1章 土地・気象】 01-01.02.03.04'!$A$1:$G$37</definedName>
    <definedName name="_xlnm.Print_Area" localSheetId="5">'【第1章 土地・気象】 01-05.06'!$A$1:$L$38</definedName>
    <definedName name="_xlnm.Print_Area" localSheetId="6">'【第2章 人口】 02-01.02'!$A$1:$G$113</definedName>
    <definedName name="_xlnm.Print_Area" localSheetId="7">'【第2章 人口】 02-03'!$A$1:$K$341</definedName>
    <definedName name="_xlnm.Print_Area" localSheetId="8">'【第2章 人口】 02-04'!$A$1:$V$27</definedName>
    <definedName name="_xlnm.Print_Area" localSheetId="9">'【第2章 人口】 02-05'!$A$1:$E$42</definedName>
    <definedName name="_xlnm.Print_Area" localSheetId="10">'【第2章 人口】 02-06.07'!$A$1:$AH$47</definedName>
    <definedName name="_xlnm.Print_Area" localSheetId="11">'【第2章 人口】 02-08'!$A$1:$F$54</definedName>
    <definedName name="_xlnm.Print_Area" localSheetId="12">'【第2章 人口】 02-09'!$A$1:$F$54</definedName>
    <definedName name="_xlnm.Print_Area" localSheetId="13">'【第2章 人口】 02-10'!$A$1:$J$55</definedName>
    <definedName name="_xlnm.Print_Area" localSheetId="17">'【第3章 国勢調査】 03-04'!$A$1:$K$54</definedName>
    <definedName name="_xlnm.Print_Area" localSheetId="19">'【第3章 国勢調査】 03-06'!$A$1:$T$45</definedName>
    <definedName name="_xlnm.Print_Area" localSheetId="27">'【第4章 農林水産業】 04-05.06'!$A$1:$W$41</definedName>
    <definedName name="_xlnm.Print_Area" localSheetId="28">'【第4章 農林水産業】 04-07.08,09'!$A$1:$J$40</definedName>
    <definedName name="_xlnm.Print_Area" localSheetId="29">'【第4章 農林水産業】 04-10.11.12'!$A$1:$O$55</definedName>
    <definedName name="_xlnm.Print_Area" localSheetId="30">'【第5章 事業所・商業・工業】 05-01'!$A$1:$R$65</definedName>
    <definedName name="_xlnm.Print_Area" localSheetId="31">'【第5章 事業所・商業・工業】 05-02'!$A$1:$N$21</definedName>
    <definedName name="_xlnm.Print_Area" localSheetId="32">'【第5章 事業所・商業・工業】 05-03'!$A$1:$W$93</definedName>
    <definedName name="_xlnm.Print_Area" localSheetId="33">'【第5章 事業所・商業・工業】 05-04'!$A$1:$N$112</definedName>
    <definedName name="_xlnm.Print_Area" localSheetId="34">'【第5章 事業所・商業・工業】 05-05'!$A$1:$P$74</definedName>
    <definedName name="_xlnm.Print_Area" localSheetId="35">'【第5章 事業所・商業・工業】 05-06'!$A$1:$G$43</definedName>
    <definedName name="_xlnm.Print_Area" localSheetId="36">'【第6章 観光】 06-01'!$A$1:$J$26</definedName>
    <definedName name="_xlnm.Print_Area" localSheetId="37">'【第6章 観光】 06-02.03'!$A$1:$E$50</definedName>
    <definedName name="_xlnm.Print_Area" localSheetId="38">'【第6章 観光】 06-04'!$A$1:$H$84</definedName>
    <definedName name="_xlnm.Print_Area" localSheetId="39">'【第7章 経済】 07-01.02.03'!$A$1:$H$30</definedName>
    <definedName name="_xlnm.Print_Area" localSheetId="40">'【第7章 経済】 07-04.05.06.07'!$A$1:$F$25</definedName>
    <definedName name="_xlnm.Print_Area" localSheetId="41">'【第7章 経済】 07-08'!$A$1:$I$33</definedName>
    <definedName name="_xlnm.Print_Area" localSheetId="42">'【第8章 土木・建設】 08-01.02'!$A$1:$R$45</definedName>
    <definedName name="_xlnm.Print_Area" localSheetId="45">'【第8章 土木・建設】 08-06.07'!$A$1:$R$50</definedName>
    <definedName name="_xlnm.Print_Area" localSheetId="46">'【第9章 運輸・通信】 09-01.02.03'!$A$1:$L$28</definedName>
    <definedName name="_xlnm.Print_Area" localSheetId="47">'【第9章 運輸・通信】 09-04.05.06'!$A$1:$AJ$32</definedName>
    <definedName name="_xlnm.Print_Area" localSheetId="121">統計図表!$A$1:$J$456</definedName>
    <definedName name="_xlnm.Print_Area" localSheetId="1">統計表目次1!$A$1:$G$54</definedName>
    <definedName name="_xlnm.Print_Area" localSheetId="2">統計表目次2!$A$1:$G$59</definedName>
    <definedName name="_xlnm.Print_Area" localSheetId="3">統計表目次3!$A$1:$G$54</definedName>
    <definedName name="_xlnm.Print_Titles" localSheetId="50">'【第11章 教育・文化】 11-02'!$3:$3</definedName>
    <definedName name="_xlnm.Print_Titles" localSheetId="112">'【第17章 選挙】 17-09 '!$1:$3</definedName>
    <definedName name="_xlnm.Print_Titles" localSheetId="5">'【第1章 土地・気象】 01-05.06'!$15:$18</definedName>
    <definedName name="_xlnm.Print_Titles" localSheetId="19">'【第3章 国勢調査】 03-06'!$3:$4</definedName>
    <definedName name="_xlnm.Print_Titles" localSheetId="30">'【第5章 事業所・商業・工業】 05-01'!$3:$4</definedName>
    <definedName name="_xlnm.Print_Titles" localSheetId="33">'【第5章 事業所・商業・工業】 05-04'!$3:$4</definedName>
    <definedName name="_xlnm.Print_Titles" localSheetId="34">'【第5章 事業所・商業・工業】 05-05'!$3:$5</definedName>
  </definedNames>
  <calcPr calcId="191029"/>
</workbook>
</file>

<file path=xl/calcChain.xml><?xml version="1.0" encoding="utf-8"?>
<calcChain xmlns="http://schemas.openxmlformats.org/spreadsheetml/2006/main">
  <c r="E27" i="120" l="1"/>
  <c r="J15" i="120"/>
  <c r="J27" i="120" s="1"/>
  <c r="J55" i="119"/>
  <c r="E55" i="119"/>
  <c r="J27" i="119"/>
  <c r="N57" i="112" l="1"/>
  <c r="M57" i="112"/>
  <c r="K57" i="112"/>
  <c r="J57" i="112"/>
  <c r="L57" i="112" s="1"/>
  <c r="I57" i="112"/>
  <c r="O57" i="112" s="1"/>
  <c r="F57" i="112"/>
  <c r="N56" i="112"/>
  <c r="M56" i="112"/>
  <c r="K56" i="112"/>
  <c r="J56" i="112"/>
  <c r="L56" i="112" s="1"/>
  <c r="I56" i="112"/>
  <c r="O56" i="112" s="1"/>
  <c r="F56" i="112"/>
  <c r="N55" i="112"/>
  <c r="M55" i="112"/>
  <c r="K55" i="112"/>
  <c r="J55" i="112"/>
  <c r="L55" i="112" s="1"/>
  <c r="I55" i="112"/>
  <c r="O55" i="112" s="1"/>
  <c r="F55" i="112"/>
  <c r="N54" i="112"/>
  <c r="M54" i="112"/>
  <c r="K54" i="112"/>
  <c r="J54" i="112"/>
  <c r="L54" i="112" s="1"/>
  <c r="I54" i="112"/>
  <c r="O54" i="112" s="1"/>
  <c r="F54" i="112"/>
  <c r="N53" i="112"/>
  <c r="M53" i="112"/>
  <c r="K53" i="112"/>
  <c r="J53" i="112"/>
  <c r="L53" i="112" s="1"/>
  <c r="I53" i="112"/>
  <c r="O53" i="112" s="1"/>
  <c r="F53" i="112"/>
  <c r="N52" i="112"/>
  <c r="M52" i="112"/>
  <c r="K52" i="112"/>
  <c r="J52" i="112"/>
  <c r="L52" i="112" s="1"/>
  <c r="I52" i="112"/>
  <c r="O52" i="112" s="1"/>
  <c r="F52" i="112"/>
  <c r="N51" i="112"/>
  <c r="M51" i="112"/>
  <c r="K51" i="112"/>
  <c r="J51" i="112"/>
  <c r="L51" i="112" s="1"/>
  <c r="I51" i="112"/>
  <c r="O51" i="112" s="1"/>
  <c r="F51" i="112"/>
  <c r="N50" i="112"/>
  <c r="M50" i="112"/>
  <c r="K50" i="112"/>
  <c r="J50" i="112"/>
  <c r="L50" i="112" s="1"/>
  <c r="I50" i="112"/>
  <c r="O50" i="112" s="1"/>
  <c r="F50" i="112"/>
  <c r="N49" i="112"/>
  <c r="M49" i="112"/>
  <c r="K49" i="112"/>
  <c r="J49" i="112"/>
  <c r="L49" i="112" s="1"/>
  <c r="I49" i="112"/>
  <c r="O49" i="112" s="1"/>
  <c r="F49" i="112"/>
  <c r="N48" i="112"/>
  <c r="M48" i="112"/>
  <c r="K48" i="112"/>
  <c r="J48" i="112"/>
  <c r="L48" i="112" s="1"/>
  <c r="I48" i="112"/>
  <c r="O48" i="112" s="1"/>
  <c r="F48" i="112"/>
  <c r="N47" i="112"/>
  <c r="M47" i="112"/>
  <c r="K47" i="112"/>
  <c r="J47" i="112"/>
  <c r="L47" i="112" s="1"/>
  <c r="I47" i="112"/>
  <c r="O47" i="112" s="1"/>
  <c r="F47" i="112"/>
  <c r="N46" i="112"/>
  <c r="M46" i="112"/>
  <c r="K46" i="112"/>
  <c r="J46" i="112"/>
  <c r="L46" i="112" s="1"/>
  <c r="I46" i="112"/>
  <c r="O46" i="112" s="1"/>
  <c r="F46" i="112"/>
  <c r="N45" i="112"/>
  <c r="M45" i="112"/>
  <c r="K45" i="112"/>
  <c r="J45" i="112"/>
  <c r="L45" i="112" s="1"/>
  <c r="I45" i="112"/>
  <c r="O45" i="112" s="1"/>
  <c r="F45" i="112"/>
  <c r="N44" i="112"/>
  <c r="M44" i="112"/>
  <c r="K44" i="112"/>
  <c r="J44" i="112"/>
  <c r="L44" i="112" s="1"/>
  <c r="I44" i="112"/>
  <c r="O44" i="112" s="1"/>
  <c r="F44" i="112"/>
  <c r="O43" i="112"/>
  <c r="O42" i="112"/>
  <c r="O41" i="112"/>
  <c r="N37" i="112"/>
  <c r="M37" i="112"/>
  <c r="L37" i="112"/>
  <c r="I37" i="112"/>
  <c r="O37" i="112" s="1"/>
  <c r="F37" i="112"/>
  <c r="O36" i="112"/>
  <c r="N36" i="112"/>
  <c r="M36" i="112"/>
  <c r="K36" i="112"/>
  <c r="J36" i="112"/>
  <c r="L36" i="112" s="1"/>
  <c r="I36" i="112"/>
  <c r="F36" i="112"/>
  <c r="O46" i="111"/>
  <c r="N46" i="111"/>
  <c r="M46" i="111"/>
  <c r="K46" i="111"/>
  <c r="J46" i="111"/>
  <c r="I46" i="111"/>
  <c r="F46" i="111"/>
  <c r="L46" i="111" s="1"/>
  <c r="O45" i="111"/>
  <c r="N45" i="111"/>
  <c r="M45" i="111"/>
  <c r="K45" i="111"/>
  <c r="J45" i="111"/>
  <c r="I45" i="111"/>
  <c r="F45" i="111"/>
  <c r="L45" i="111" s="1"/>
  <c r="O44" i="111"/>
  <c r="N44" i="111"/>
  <c r="M44" i="111"/>
  <c r="K44" i="111"/>
  <c r="J44" i="111"/>
  <c r="I44" i="111"/>
  <c r="F44" i="111"/>
  <c r="L44" i="111" s="1"/>
  <c r="O43" i="111"/>
  <c r="N43" i="111"/>
  <c r="M43" i="111"/>
  <c r="K43" i="111"/>
  <c r="J43" i="111"/>
  <c r="I43" i="111"/>
  <c r="F43" i="111"/>
  <c r="L43" i="111" s="1"/>
  <c r="O42" i="111"/>
  <c r="N42" i="111"/>
  <c r="M42" i="111"/>
  <c r="K42" i="111"/>
  <c r="J42" i="111"/>
  <c r="I42" i="111"/>
  <c r="F42" i="111"/>
  <c r="L42" i="111" s="1"/>
  <c r="O40" i="111"/>
  <c r="N40" i="111"/>
  <c r="M40" i="111"/>
  <c r="K40" i="111"/>
  <c r="J40" i="111"/>
  <c r="I40" i="111"/>
  <c r="F40" i="111"/>
  <c r="L40" i="111" s="1"/>
  <c r="O39" i="111"/>
  <c r="N39" i="111"/>
  <c r="M39" i="111"/>
  <c r="K39" i="111"/>
  <c r="J39" i="111"/>
  <c r="I39" i="111"/>
  <c r="F39" i="111"/>
  <c r="L39" i="111" s="1"/>
  <c r="O38" i="111"/>
  <c r="N38" i="111"/>
  <c r="M38" i="111"/>
  <c r="K38" i="111"/>
  <c r="J38" i="111"/>
  <c r="I38" i="111"/>
  <c r="F38" i="111"/>
  <c r="L38" i="111" s="1"/>
  <c r="O37" i="111"/>
  <c r="O36" i="111"/>
  <c r="O35" i="111"/>
  <c r="N32" i="111"/>
  <c r="M32" i="111"/>
  <c r="I32" i="111"/>
  <c r="O32" i="111" s="1"/>
  <c r="F32" i="111"/>
  <c r="L32" i="111" s="1"/>
  <c r="N22" i="111"/>
  <c r="M22" i="111"/>
  <c r="K22" i="111"/>
  <c r="J22" i="111"/>
  <c r="I22" i="111"/>
  <c r="F22" i="111"/>
  <c r="L22" i="111" s="1"/>
  <c r="N21" i="111"/>
  <c r="M21" i="111"/>
  <c r="K21" i="111"/>
  <c r="J21" i="111"/>
  <c r="I21" i="111"/>
  <c r="F21" i="111"/>
  <c r="O21" i="111" s="1"/>
  <c r="N20" i="111"/>
  <c r="M20" i="111"/>
  <c r="K20" i="111"/>
  <c r="J20" i="111"/>
  <c r="I20" i="111"/>
  <c r="F20" i="111"/>
  <c r="L20" i="111" s="1"/>
  <c r="N19" i="111"/>
  <c r="M19" i="111"/>
  <c r="K19" i="111"/>
  <c r="J19" i="111"/>
  <c r="I19" i="111"/>
  <c r="F19" i="111"/>
  <c r="L19" i="111" s="1"/>
  <c r="N18" i="111"/>
  <c r="M18" i="111"/>
  <c r="K18" i="111"/>
  <c r="J18" i="111"/>
  <c r="I18" i="111"/>
  <c r="F18" i="111"/>
  <c r="L18" i="111" s="1"/>
  <c r="N17" i="111"/>
  <c r="M17" i="111"/>
  <c r="K17" i="111"/>
  <c r="J17" i="111"/>
  <c r="I17" i="111"/>
  <c r="F17" i="111"/>
  <c r="L17" i="111" s="1"/>
  <c r="N16" i="111"/>
  <c r="M16" i="111"/>
  <c r="K16" i="111"/>
  <c r="J16" i="111"/>
  <c r="I16" i="111"/>
  <c r="F16" i="111"/>
  <c r="O16" i="111" s="1"/>
  <c r="N15" i="111"/>
  <c r="M15" i="111"/>
  <c r="K15" i="111"/>
  <c r="J15" i="111"/>
  <c r="I15" i="111"/>
  <c r="F15" i="111"/>
  <c r="L15" i="111" s="1"/>
  <c r="N14" i="111"/>
  <c r="M14" i="111"/>
  <c r="K14" i="111"/>
  <c r="J14" i="111"/>
  <c r="I14" i="111"/>
  <c r="F14" i="111"/>
  <c r="L14" i="111" s="1"/>
  <c r="O13" i="111"/>
  <c r="O12" i="111"/>
  <c r="O11" i="111"/>
  <c r="O9" i="111"/>
  <c r="N9" i="111"/>
  <c r="M9" i="111"/>
  <c r="I9" i="111"/>
  <c r="F9" i="111"/>
  <c r="L9" i="111" s="1"/>
  <c r="I8" i="111"/>
  <c r="O8" i="111" s="1"/>
  <c r="F8" i="111"/>
  <c r="L8" i="111" s="1"/>
  <c r="N7" i="111"/>
  <c r="M7" i="111"/>
  <c r="K7" i="111"/>
  <c r="J7" i="111"/>
  <c r="I7" i="111"/>
  <c r="O7" i="111" s="1"/>
  <c r="F7" i="111"/>
  <c r="L7" i="111" s="1"/>
  <c r="N6" i="111"/>
  <c r="M6" i="111"/>
  <c r="K6" i="111"/>
  <c r="J6" i="111"/>
  <c r="I6" i="111"/>
  <c r="O6" i="111" s="1"/>
  <c r="F6" i="111"/>
  <c r="L6" i="111" s="1"/>
  <c r="N45" i="110"/>
  <c r="M45" i="110"/>
  <c r="L45" i="110"/>
  <c r="K45" i="110"/>
  <c r="J45" i="110"/>
  <c r="I45" i="110"/>
  <c r="O45" i="110" s="1"/>
  <c r="F45" i="110"/>
  <c r="N44" i="110"/>
  <c r="M44" i="110"/>
  <c r="L44" i="110"/>
  <c r="K44" i="110"/>
  <c r="J44" i="110"/>
  <c r="I44" i="110"/>
  <c r="O44" i="110" s="1"/>
  <c r="N41" i="110"/>
  <c r="M41" i="110"/>
  <c r="L41" i="110"/>
  <c r="K41" i="110"/>
  <c r="J41" i="110"/>
  <c r="I41" i="110"/>
  <c r="F41" i="110"/>
  <c r="O41" i="110" s="1"/>
  <c r="N40" i="110"/>
  <c r="M40" i="110"/>
  <c r="L40" i="110"/>
  <c r="K40" i="110"/>
  <c r="J40" i="110"/>
  <c r="I40" i="110"/>
  <c r="F40" i="110"/>
  <c r="O40" i="110" s="1"/>
  <c r="N39" i="110"/>
  <c r="M39" i="110"/>
  <c r="L39" i="110"/>
  <c r="K39" i="110"/>
  <c r="J39" i="110"/>
  <c r="I39" i="110"/>
  <c r="F39" i="110"/>
  <c r="O39" i="110" s="1"/>
  <c r="O38" i="110"/>
  <c r="O37" i="110"/>
  <c r="O36" i="110"/>
  <c r="O35" i="110"/>
  <c r="N25" i="110"/>
  <c r="M25" i="110"/>
  <c r="L25" i="110"/>
  <c r="K25" i="110"/>
  <c r="J25" i="110"/>
  <c r="I25" i="110"/>
  <c r="F25" i="110"/>
  <c r="O25" i="110" s="1"/>
  <c r="N24" i="110"/>
  <c r="M24" i="110"/>
  <c r="L24" i="110"/>
  <c r="K24" i="110"/>
  <c r="J24" i="110"/>
  <c r="I24" i="110"/>
  <c r="F24" i="110"/>
  <c r="O24" i="110" s="1"/>
  <c r="N23" i="110"/>
  <c r="M23" i="110"/>
  <c r="L23" i="110"/>
  <c r="K23" i="110"/>
  <c r="J23" i="110"/>
  <c r="I23" i="110"/>
  <c r="F23" i="110"/>
  <c r="O23" i="110" s="1"/>
  <c r="N22" i="110"/>
  <c r="M22" i="110"/>
  <c r="L22" i="110"/>
  <c r="K22" i="110"/>
  <c r="J22" i="110"/>
  <c r="I22" i="110"/>
  <c r="F22" i="110"/>
  <c r="O22" i="110" s="1"/>
  <c r="N21" i="110"/>
  <c r="M21" i="110"/>
  <c r="L21" i="110"/>
  <c r="K21" i="110"/>
  <c r="J21" i="110"/>
  <c r="I21" i="110"/>
  <c r="F21" i="110"/>
  <c r="O21" i="110" s="1"/>
  <c r="N19" i="110"/>
  <c r="M19" i="110"/>
  <c r="L19" i="110"/>
  <c r="K19" i="110"/>
  <c r="J19" i="110"/>
  <c r="I19" i="110"/>
  <c r="F19" i="110"/>
  <c r="O19" i="110" s="1"/>
  <c r="N18" i="110"/>
  <c r="M18" i="110"/>
  <c r="L18" i="110"/>
  <c r="K18" i="110"/>
  <c r="J18" i="110"/>
  <c r="I18" i="110"/>
  <c r="F18" i="110"/>
  <c r="O18" i="110" s="1"/>
  <c r="N17" i="110"/>
  <c r="M17" i="110"/>
  <c r="L17" i="110"/>
  <c r="K17" i="110"/>
  <c r="J17" i="110"/>
  <c r="I17" i="110"/>
  <c r="F17" i="110"/>
  <c r="O17" i="110" s="1"/>
  <c r="N16" i="110"/>
  <c r="M16" i="110"/>
  <c r="L16" i="110"/>
  <c r="K16" i="110"/>
  <c r="J16" i="110"/>
  <c r="I16" i="110"/>
  <c r="F16" i="110"/>
  <c r="O16" i="110" s="1"/>
  <c r="N15" i="110"/>
  <c r="M15" i="110"/>
  <c r="L15" i="110"/>
  <c r="K15" i="110"/>
  <c r="J15" i="110"/>
  <c r="I15" i="110"/>
  <c r="F15" i="110"/>
  <c r="O15" i="110" s="1"/>
  <c r="N14" i="110"/>
  <c r="M14" i="110"/>
  <c r="L14" i="110"/>
  <c r="K14" i="110"/>
  <c r="J14" i="110"/>
  <c r="I14" i="110"/>
  <c r="F14" i="110"/>
  <c r="O14" i="110" s="1"/>
  <c r="N13" i="110"/>
  <c r="M13" i="110"/>
  <c r="L13" i="110"/>
  <c r="K13" i="110"/>
  <c r="J13" i="110"/>
  <c r="I13" i="110"/>
  <c r="F13" i="110"/>
  <c r="O13" i="110" s="1"/>
  <c r="N12" i="110"/>
  <c r="M12" i="110"/>
  <c r="L12" i="110"/>
  <c r="K12" i="110"/>
  <c r="J12" i="110"/>
  <c r="I12" i="110"/>
  <c r="F12" i="110"/>
  <c r="O12" i="110" s="1"/>
  <c r="N11" i="110"/>
  <c r="M11" i="110"/>
  <c r="L11" i="110"/>
  <c r="K11" i="110"/>
  <c r="J11" i="110"/>
  <c r="I11" i="110"/>
  <c r="F11" i="110"/>
  <c r="O11" i="110" s="1"/>
  <c r="N8" i="110"/>
  <c r="M8" i="110"/>
  <c r="L8" i="110"/>
  <c r="K8" i="110"/>
  <c r="J8" i="110"/>
  <c r="I8" i="110"/>
  <c r="O8" i="110" s="1"/>
  <c r="F8" i="110"/>
  <c r="N7" i="110"/>
  <c r="M7" i="110"/>
  <c r="L7" i="110"/>
  <c r="K7" i="110"/>
  <c r="J7" i="110"/>
  <c r="I7" i="110"/>
  <c r="O7" i="110" s="1"/>
  <c r="F7" i="110"/>
  <c r="N6" i="110"/>
  <c r="M6" i="110"/>
  <c r="L6" i="110"/>
  <c r="K6" i="110"/>
  <c r="J6" i="110"/>
  <c r="I6" i="110"/>
  <c r="O6" i="110" s="1"/>
  <c r="F6" i="110"/>
  <c r="N42" i="109"/>
  <c r="M42" i="109"/>
  <c r="L42" i="109"/>
  <c r="K42" i="109"/>
  <c r="J42" i="109"/>
  <c r="I42" i="109"/>
  <c r="O42" i="109" s="1"/>
  <c r="O41" i="109"/>
  <c r="N41" i="109"/>
  <c r="M41" i="109"/>
  <c r="F41" i="109"/>
  <c r="O35" i="109"/>
  <c r="N35" i="109"/>
  <c r="M35" i="109"/>
  <c r="N22" i="109"/>
  <c r="M22" i="109"/>
  <c r="K22" i="109"/>
  <c r="J22" i="109"/>
  <c r="L22" i="109" s="1"/>
  <c r="I22" i="109"/>
  <c r="O22" i="109" s="1"/>
  <c r="F22" i="109"/>
  <c r="N21" i="109"/>
  <c r="M21" i="109"/>
  <c r="K21" i="109"/>
  <c r="J21" i="109"/>
  <c r="L21" i="109" s="1"/>
  <c r="I21" i="109"/>
  <c r="O21" i="109" s="1"/>
  <c r="F21" i="109"/>
  <c r="N16" i="109"/>
  <c r="M16" i="109"/>
  <c r="K16" i="109"/>
  <c r="J16" i="109"/>
  <c r="L16" i="109" s="1"/>
  <c r="I16" i="109"/>
  <c r="O16" i="109" s="1"/>
  <c r="F16" i="109"/>
  <c r="N15" i="109"/>
  <c r="M15" i="109"/>
  <c r="K15" i="109"/>
  <c r="J15" i="109"/>
  <c r="L15" i="109" s="1"/>
  <c r="I15" i="109"/>
  <c r="O15" i="109" s="1"/>
  <c r="F15" i="109"/>
  <c r="N13" i="109"/>
  <c r="M13" i="109"/>
  <c r="K13" i="109"/>
  <c r="J13" i="109"/>
  <c r="L13" i="109" s="1"/>
  <c r="I13" i="109"/>
  <c r="O13" i="109" s="1"/>
  <c r="F13" i="109"/>
  <c r="N11" i="109"/>
  <c r="M11" i="109"/>
  <c r="K11" i="109"/>
  <c r="J11" i="109"/>
  <c r="L11" i="109" s="1"/>
  <c r="I11" i="109"/>
  <c r="O11" i="109" s="1"/>
  <c r="F11" i="109"/>
  <c r="N8" i="109"/>
  <c r="M8" i="109"/>
  <c r="K8" i="109"/>
  <c r="J8" i="109"/>
  <c r="L8" i="109" s="1"/>
  <c r="I8" i="109"/>
  <c r="O8" i="109" s="1"/>
  <c r="F8" i="109"/>
  <c r="N7" i="109"/>
  <c r="M7" i="109"/>
  <c r="K7" i="109"/>
  <c r="J7" i="109"/>
  <c r="L7" i="109" s="1"/>
  <c r="I7" i="109"/>
  <c r="O7" i="109" s="1"/>
  <c r="F7" i="109"/>
  <c r="N6" i="109"/>
  <c r="M6" i="109"/>
  <c r="K6" i="109"/>
  <c r="J6" i="109"/>
  <c r="L6" i="109" s="1"/>
  <c r="I6" i="109"/>
  <c r="O6" i="109" s="1"/>
  <c r="F6" i="109"/>
  <c r="L21" i="111" l="1"/>
  <c r="L16" i="111"/>
  <c r="O14" i="111"/>
  <c r="O15" i="111"/>
  <c r="O17" i="111"/>
  <c r="O18" i="111"/>
  <c r="O19" i="111"/>
  <c r="O20" i="111"/>
  <c r="O22" i="111"/>
  <c r="C35" i="107" l="1"/>
  <c r="B35" i="107"/>
  <c r="P26" i="103" l="1"/>
  <c r="B24" i="97" l="1"/>
  <c r="C14" i="97"/>
  <c r="I36" i="95"/>
  <c r="G36" i="95"/>
  <c r="E36" i="95"/>
  <c r="E20" i="95"/>
  <c r="K4" i="95"/>
  <c r="K32" i="94"/>
  <c r="C32" i="94" s="1"/>
  <c r="C31" i="94"/>
  <c r="K30" i="94"/>
  <c r="C30" i="94"/>
  <c r="C29" i="94"/>
  <c r="C28" i="94"/>
  <c r="C27" i="94"/>
  <c r="C14" i="93"/>
  <c r="C13" i="93"/>
  <c r="C12" i="93"/>
  <c r="C11" i="93"/>
  <c r="C10" i="93"/>
  <c r="C9" i="93"/>
  <c r="C8" i="93"/>
  <c r="C7" i="93"/>
  <c r="C6" i="93"/>
  <c r="C5" i="93"/>
  <c r="C9" i="91" l="1"/>
  <c r="C8" i="91"/>
  <c r="C7" i="91"/>
  <c r="C6" i="91"/>
  <c r="C5" i="91"/>
  <c r="C4" i="91"/>
  <c r="AG8" i="89"/>
  <c r="O8" i="89"/>
  <c r="B8" i="86"/>
  <c r="B7" i="86"/>
  <c r="G11" i="81" l="1"/>
  <c r="G10" i="81"/>
  <c r="G9" i="81"/>
  <c r="G8" i="81"/>
  <c r="G7" i="81"/>
  <c r="G6" i="81"/>
  <c r="F5" i="81"/>
  <c r="G5" i="81" s="1"/>
  <c r="E5" i="81"/>
  <c r="D5" i="81"/>
  <c r="C5" i="81"/>
  <c r="C31" i="79"/>
  <c r="B31" i="79"/>
  <c r="C19" i="79"/>
  <c r="B19" i="79"/>
  <c r="C8" i="79"/>
  <c r="B8" i="79"/>
  <c r="F27" i="74"/>
  <c r="F4" i="72"/>
  <c r="F14" i="70"/>
  <c r="D32" i="61" l="1"/>
  <c r="D31" i="61"/>
  <c r="D30" i="61"/>
  <c r="D29" i="61"/>
  <c r="L5" i="61"/>
  <c r="K5" i="61"/>
  <c r="I31" i="60"/>
  <c r="H31" i="60"/>
  <c r="I30" i="60"/>
  <c r="H30" i="60"/>
  <c r="I29" i="60"/>
  <c r="H29" i="60"/>
  <c r="I28" i="60"/>
  <c r="H28" i="60"/>
  <c r="I27" i="60"/>
  <c r="H27" i="60"/>
  <c r="I26" i="60"/>
  <c r="H26" i="60"/>
  <c r="I25" i="60"/>
  <c r="H25" i="60"/>
  <c r="I24" i="60"/>
  <c r="H24" i="60"/>
  <c r="I23" i="60"/>
  <c r="H23" i="60"/>
  <c r="I22" i="60"/>
  <c r="H22" i="60"/>
  <c r="I21" i="60"/>
  <c r="H21" i="60"/>
  <c r="M20" i="60"/>
  <c r="L20" i="60"/>
  <c r="K20" i="60"/>
  <c r="I20" i="60" s="1"/>
  <c r="J20" i="60"/>
  <c r="H20" i="60" s="1"/>
  <c r="B29" i="59"/>
  <c r="B28" i="59"/>
  <c r="K26" i="58"/>
  <c r="J26" i="58"/>
  <c r="I26" i="58"/>
  <c r="H26" i="58"/>
  <c r="G26" i="58"/>
  <c r="F26" i="58"/>
  <c r="E26" i="58"/>
  <c r="D26" i="58"/>
  <c r="C26" i="58"/>
  <c r="K23" i="58"/>
  <c r="J23" i="58"/>
  <c r="I23" i="58"/>
  <c r="H23" i="58"/>
  <c r="G23" i="58"/>
  <c r="F23" i="58"/>
  <c r="E23" i="58"/>
  <c r="D23" i="58"/>
  <c r="C23" i="58"/>
  <c r="K20" i="58"/>
  <c r="J20" i="58"/>
  <c r="I20" i="58"/>
  <c r="H20" i="58"/>
  <c r="G20" i="58"/>
  <c r="F20" i="58"/>
  <c r="E20" i="58"/>
  <c r="D20" i="58"/>
  <c r="C20" i="58"/>
  <c r="K17" i="58"/>
  <c r="J17" i="58"/>
  <c r="I17" i="58"/>
  <c r="H17" i="58"/>
  <c r="G17" i="58"/>
  <c r="F17" i="58"/>
  <c r="E17" i="58"/>
  <c r="D17" i="58"/>
  <c r="C17" i="58"/>
  <c r="K14" i="58"/>
  <c r="J14" i="58"/>
  <c r="I14" i="58"/>
  <c r="H14" i="58"/>
  <c r="G14" i="58"/>
  <c r="F14" i="58"/>
  <c r="E14" i="58"/>
  <c r="D14" i="58"/>
  <c r="C14" i="58"/>
  <c r="R25" i="54"/>
  <c r="R24" i="54"/>
  <c r="R23" i="54"/>
  <c r="R22" i="54"/>
  <c r="R21" i="54"/>
  <c r="H18" i="53"/>
  <c r="F18" i="53" s="1"/>
  <c r="G18" i="53"/>
  <c r="E18" i="53"/>
  <c r="D18" i="53"/>
  <c r="B18" i="53" s="1"/>
  <c r="C18" i="53"/>
  <c r="H5" i="53"/>
  <c r="G5" i="53"/>
  <c r="F5" i="53"/>
  <c r="E5" i="53"/>
  <c r="D5" i="53"/>
  <c r="C5" i="53"/>
  <c r="B5" i="53"/>
  <c r="H5" i="52"/>
  <c r="G5" i="52"/>
  <c r="F5" i="52"/>
  <c r="E5" i="52"/>
  <c r="D5" i="52"/>
  <c r="C5" i="52"/>
  <c r="B5" i="52"/>
  <c r="G30" i="49" l="1"/>
  <c r="G29" i="49"/>
  <c r="G28" i="49"/>
  <c r="G27" i="49"/>
  <c r="AD21" i="48" l="1"/>
  <c r="U21" i="48"/>
  <c r="E21" i="48"/>
  <c r="B21" i="48"/>
  <c r="AD20" i="48"/>
  <c r="U20" i="48"/>
  <c r="E20" i="48"/>
  <c r="B20" i="48"/>
  <c r="AD19" i="48"/>
  <c r="U19" i="48"/>
  <c r="N19" i="48"/>
  <c r="E19" i="48"/>
  <c r="B19" i="48" s="1"/>
  <c r="AD18" i="48"/>
  <c r="U18" i="48"/>
  <c r="N18" i="48"/>
  <c r="E18" i="48"/>
  <c r="B18" i="48" s="1"/>
  <c r="AD17" i="48"/>
  <c r="U17" i="48"/>
  <c r="N17" i="48"/>
  <c r="E17" i="48"/>
  <c r="B17" i="48" s="1"/>
  <c r="D7" i="47"/>
  <c r="K26" i="46" l="1"/>
  <c r="R15" i="46"/>
  <c r="Q15" i="46"/>
  <c r="P15" i="46"/>
  <c r="O15" i="46"/>
  <c r="N15" i="46"/>
  <c r="M15" i="46"/>
  <c r="L15" i="46"/>
  <c r="K15" i="46"/>
  <c r="J15" i="46"/>
  <c r="I15" i="46"/>
  <c r="H15" i="46"/>
  <c r="G15" i="46"/>
  <c r="F15" i="46"/>
  <c r="E15" i="46"/>
  <c r="D14" i="46"/>
  <c r="C14" i="46"/>
  <c r="D13" i="46"/>
  <c r="C13" i="46"/>
  <c r="D12" i="46"/>
  <c r="C12" i="46"/>
  <c r="D11" i="46"/>
  <c r="C11" i="46"/>
  <c r="D10" i="46"/>
  <c r="C10" i="46"/>
  <c r="D9" i="46"/>
  <c r="C9" i="46"/>
  <c r="D8" i="46"/>
  <c r="C8" i="46"/>
  <c r="D7" i="46"/>
  <c r="C7" i="46"/>
  <c r="D6" i="46"/>
  <c r="C6" i="46"/>
  <c r="D5" i="46"/>
  <c r="D15" i="46" s="1"/>
  <c r="C5" i="46"/>
  <c r="C15" i="46" s="1"/>
  <c r="J24" i="45"/>
  <c r="K24" i="45" s="1"/>
  <c r="I24" i="45"/>
  <c r="G24" i="45"/>
  <c r="E24" i="45"/>
  <c r="C24" i="45"/>
  <c r="K23" i="45"/>
  <c r="J23" i="45"/>
  <c r="I23" i="45" s="1"/>
  <c r="E23" i="45"/>
  <c r="C23" i="45"/>
  <c r="J22" i="45"/>
  <c r="K22" i="45" s="1"/>
  <c r="I22" i="45"/>
  <c r="H22" i="45"/>
  <c r="F22" i="45"/>
  <c r="G22" i="45" s="1"/>
  <c r="E22" i="45"/>
  <c r="D22" i="45"/>
  <c r="B22" i="45"/>
  <c r="C22" i="45" s="1"/>
  <c r="K20" i="45"/>
  <c r="J20" i="45"/>
  <c r="I20" i="45" s="1"/>
  <c r="G20" i="45"/>
  <c r="E20" i="45"/>
  <c r="C20" i="45"/>
  <c r="J19" i="45"/>
  <c r="G19" i="45" s="1"/>
  <c r="I19" i="45"/>
  <c r="C19" i="45"/>
  <c r="H18" i="45"/>
  <c r="F18" i="45"/>
  <c r="D18" i="45"/>
  <c r="B18" i="45"/>
  <c r="H45" i="44"/>
  <c r="F45" i="44"/>
  <c r="D45" i="44"/>
  <c r="H44" i="44"/>
  <c r="F44" i="44"/>
  <c r="H43" i="44"/>
  <c r="F43" i="44"/>
  <c r="H42" i="44"/>
  <c r="F42" i="44"/>
  <c r="G41" i="44"/>
  <c r="H41" i="44" s="1"/>
  <c r="F41" i="44"/>
  <c r="E41" i="44"/>
  <c r="C41" i="44"/>
  <c r="D42" i="44" s="1"/>
  <c r="H39" i="44"/>
  <c r="F39" i="44"/>
  <c r="H38" i="44"/>
  <c r="F38" i="44"/>
  <c r="H37" i="44"/>
  <c r="F37" i="44"/>
  <c r="D37" i="44"/>
  <c r="H36" i="44"/>
  <c r="F36" i="44"/>
  <c r="H35" i="44"/>
  <c r="G35" i="44"/>
  <c r="E35" i="44"/>
  <c r="F35" i="44" s="1"/>
  <c r="C35" i="44"/>
  <c r="D38" i="44" s="1"/>
  <c r="G43" i="43"/>
  <c r="G42" i="43"/>
  <c r="G40" i="43"/>
  <c r="G39" i="43"/>
  <c r="G38" i="43"/>
  <c r="G37" i="43"/>
  <c r="G35" i="43"/>
  <c r="G34" i="43"/>
  <c r="K33" i="43"/>
  <c r="I33" i="43"/>
  <c r="G33" i="43"/>
  <c r="G30" i="43"/>
  <c r="G29" i="43"/>
  <c r="P15" i="43"/>
  <c r="N15" i="43"/>
  <c r="K15" i="43"/>
  <c r="I15" i="43"/>
  <c r="F15" i="43"/>
  <c r="D15" i="43"/>
  <c r="P5" i="43"/>
  <c r="N5" i="43"/>
  <c r="K5" i="43"/>
  <c r="I5" i="43"/>
  <c r="F5" i="43"/>
  <c r="D5" i="43"/>
  <c r="D36" i="44" l="1"/>
  <c r="D35" i="44" s="1"/>
  <c r="D44" i="44"/>
  <c r="G23" i="45"/>
  <c r="D39" i="44"/>
  <c r="D43" i="44"/>
  <c r="D41" i="44" s="1"/>
  <c r="E19" i="45"/>
  <c r="K19" i="45"/>
  <c r="J18" i="45"/>
  <c r="E18" i="45" s="1"/>
  <c r="G18" i="45" l="1"/>
  <c r="K18" i="45"/>
  <c r="C18" i="45"/>
  <c r="I18" i="45"/>
  <c r="E8" i="38" l="1"/>
  <c r="D8" i="38"/>
  <c r="C8" i="38"/>
  <c r="B8" i="38"/>
  <c r="P46" i="35" l="1"/>
  <c r="M46" i="35"/>
  <c r="M45" i="35"/>
  <c r="M44" i="35"/>
  <c r="N5" i="34"/>
  <c r="M5" i="34"/>
  <c r="L5" i="34"/>
  <c r="K5" i="34"/>
  <c r="K90" i="33"/>
  <c r="J90" i="33"/>
  <c r="K89" i="33"/>
  <c r="J89" i="33"/>
  <c r="K88" i="33"/>
  <c r="J88" i="33"/>
  <c r="K87" i="33"/>
  <c r="J87" i="33"/>
  <c r="K86" i="33"/>
  <c r="J86" i="33"/>
  <c r="K85" i="33"/>
  <c r="J85" i="33"/>
  <c r="K84" i="33"/>
  <c r="J84" i="33"/>
  <c r="K83" i="33"/>
  <c r="J83" i="33"/>
  <c r="K82" i="33"/>
  <c r="J82" i="33"/>
  <c r="K81" i="33"/>
  <c r="J81" i="33"/>
  <c r="K80" i="33"/>
  <c r="J80" i="33"/>
  <c r="K79" i="33"/>
  <c r="J79" i="33"/>
  <c r="K77" i="33"/>
  <c r="J77" i="33"/>
  <c r="K76" i="33"/>
  <c r="J76" i="33"/>
  <c r="K75" i="33"/>
  <c r="J75" i="33"/>
  <c r="K74" i="33"/>
  <c r="J74" i="33"/>
  <c r="U73" i="33"/>
  <c r="T73" i="33"/>
  <c r="S73" i="33"/>
  <c r="R73" i="33"/>
  <c r="Q73" i="33"/>
  <c r="P73" i="33"/>
  <c r="O73" i="33"/>
  <c r="N73" i="33"/>
  <c r="M73" i="33"/>
  <c r="L73" i="33"/>
  <c r="K73" i="33"/>
  <c r="J73" i="33"/>
  <c r="L5" i="31"/>
  <c r="G5" i="31"/>
  <c r="E40" i="28" l="1"/>
  <c r="E39" i="28"/>
  <c r="B24" i="28"/>
  <c r="B23" i="28"/>
  <c r="B22" i="28"/>
  <c r="B21" i="28"/>
  <c r="B20" i="28"/>
  <c r="B19" i="28"/>
  <c r="B18" i="28"/>
  <c r="B17" i="28"/>
  <c r="B16" i="28"/>
  <c r="B15" i="28"/>
  <c r="B14" i="28"/>
  <c r="B13" i="28"/>
  <c r="B11" i="28"/>
  <c r="B10" i="28"/>
  <c r="B9" i="28"/>
  <c r="B8" i="28"/>
  <c r="B7" i="28"/>
  <c r="B6" i="28"/>
  <c r="B5" i="28"/>
  <c r="D19" i="27"/>
  <c r="D8" i="27"/>
  <c r="B51" i="26"/>
  <c r="B50" i="26"/>
  <c r="B49" i="26"/>
  <c r="B48" i="26"/>
  <c r="B47" i="26"/>
  <c r="B46" i="26"/>
  <c r="B45" i="26"/>
  <c r="B44" i="26"/>
  <c r="B43" i="26"/>
  <c r="B42" i="26"/>
  <c r="B41" i="26"/>
  <c r="B40" i="26"/>
  <c r="B39" i="26"/>
  <c r="B38" i="26"/>
  <c r="B37" i="26"/>
  <c r="B36" i="26"/>
  <c r="B35" i="26"/>
  <c r="B34" i="26"/>
  <c r="B33" i="26"/>
  <c r="B32" i="26"/>
  <c r="J31" i="26"/>
  <c r="I31" i="26"/>
  <c r="H31" i="26"/>
  <c r="G31" i="26" s="1"/>
  <c r="D31" i="26"/>
  <c r="C31" i="26"/>
  <c r="B31" i="26" s="1"/>
  <c r="K48" i="23" l="1"/>
  <c r="K47" i="23"/>
  <c r="K46" i="23"/>
  <c r="K44" i="23"/>
  <c r="K43" i="23"/>
  <c r="K42" i="23"/>
  <c r="I30" i="23"/>
  <c r="F30" i="23"/>
  <c r="I29" i="23"/>
  <c r="F29" i="23"/>
  <c r="I28" i="23"/>
  <c r="F28" i="23"/>
  <c r="K27" i="23"/>
  <c r="I27" i="23"/>
  <c r="F27" i="23"/>
  <c r="I25" i="23"/>
  <c r="F25" i="23"/>
  <c r="I24" i="23"/>
  <c r="F24" i="23"/>
  <c r="K23" i="23"/>
  <c r="I23" i="23"/>
  <c r="F23" i="23"/>
  <c r="E11" i="23"/>
  <c r="E10" i="23"/>
  <c r="E9" i="23" s="1"/>
  <c r="E7" i="23"/>
  <c r="E6" i="23"/>
  <c r="E5" i="23"/>
  <c r="N39" i="22"/>
  <c r="N38" i="22"/>
  <c r="N37" i="22"/>
  <c r="N36" i="22"/>
  <c r="L35" i="22"/>
  <c r="N35" i="22" s="1"/>
  <c r="J35" i="22"/>
  <c r="J32" i="22" s="1"/>
  <c r="N32" i="22" s="1"/>
  <c r="H35" i="22"/>
  <c r="N34" i="22"/>
  <c r="N33" i="22"/>
  <c r="L32" i="22"/>
  <c r="H32" i="22"/>
  <c r="E32" i="22"/>
  <c r="L16" i="22"/>
  <c r="M16" i="22" s="1"/>
  <c r="R7" i="22"/>
  <c r="S7" i="22" s="1"/>
  <c r="B7" i="22"/>
  <c r="B6" i="22"/>
  <c r="R6" i="22" s="1"/>
  <c r="S6" i="22" s="1"/>
  <c r="B5" i="22"/>
  <c r="R5" i="22" s="1"/>
  <c r="S5" i="22" s="1"/>
  <c r="X37" i="21"/>
  <c r="I37" i="21"/>
  <c r="F37" i="21" s="1"/>
  <c r="X36" i="21"/>
  <c r="I36" i="21"/>
  <c r="F36" i="21" s="1"/>
  <c r="X35" i="21"/>
  <c r="I35" i="21"/>
  <c r="F35" i="21"/>
  <c r="X34" i="21"/>
  <c r="I34" i="21"/>
  <c r="F34" i="21" s="1"/>
  <c r="X33" i="21"/>
  <c r="F33" i="21" s="1"/>
  <c r="I33" i="21"/>
  <c r="X32" i="21"/>
  <c r="I32" i="21"/>
  <c r="F32" i="21" s="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W30" i="21"/>
  <c r="V30" i="21"/>
  <c r="U30" i="21"/>
  <c r="T30" i="21"/>
  <c r="S30" i="21"/>
  <c r="R30" i="21"/>
  <c r="Q30" i="21"/>
  <c r="P30" i="21"/>
  <c r="O30" i="21"/>
  <c r="N30" i="21"/>
  <c r="M30" i="21"/>
  <c r="L30" i="21"/>
  <c r="C30" i="21"/>
  <c r="X28" i="21"/>
  <c r="X30" i="21" s="1"/>
  <c r="I28" i="21"/>
  <c r="I30" i="21" s="1"/>
  <c r="F28" i="21"/>
  <c r="X27" i="21"/>
  <c r="I27" i="21"/>
  <c r="F27" i="21" s="1"/>
  <c r="AS9" i="21"/>
  <c r="O9" i="21"/>
  <c r="AS8" i="21"/>
  <c r="O8" i="21"/>
  <c r="AS7" i="21"/>
  <c r="O7" i="21"/>
  <c r="T20" i="20"/>
  <c r="S20" i="20"/>
  <c r="R20" i="20"/>
  <c r="Q20" i="20"/>
  <c r="P20" i="20"/>
  <c r="O20" i="20"/>
  <c r="N20" i="20"/>
  <c r="M20" i="20"/>
  <c r="L20" i="20"/>
  <c r="K20" i="20"/>
  <c r="J20" i="20"/>
  <c r="I20" i="20"/>
  <c r="H20" i="20"/>
  <c r="G20" i="20"/>
  <c r="F20" i="20"/>
  <c r="E20" i="20"/>
  <c r="D20" i="20"/>
  <c r="C20" i="20"/>
  <c r="E56" i="19"/>
  <c r="E52" i="19"/>
  <c r="E48" i="19"/>
  <c r="E44" i="19"/>
  <c r="E40" i="19"/>
  <c r="E36" i="19"/>
  <c r="E32" i="19"/>
  <c r="D32" i="19"/>
  <c r="E54" i="19" s="1"/>
  <c r="E28" i="19"/>
  <c r="E27" i="19"/>
  <c r="E26" i="19"/>
  <c r="E24" i="19"/>
  <c r="E23" i="19"/>
  <c r="E22" i="19"/>
  <c r="E21" i="19"/>
  <c r="E20" i="19"/>
  <c r="E19" i="19"/>
  <c r="E18" i="19"/>
  <c r="E17" i="19"/>
  <c r="E16" i="19"/>
  <c r="E15" i="19"/>
  <c r="E14" i="19"/>
  <c r="E13" i="19"/>
  <c r="E12" i="19"/>
  <c r="E11" i="19"/>
  <c r="E10" i="19"/>
  <c r="E9" i="19"/>
  <c r="E8" i="19"/>
  <c r="E7" i="19"/>
  <c r="E6" i="19"/>
  <c r="D31" i="17"/>
  <c r="C31" i="17"/>
  <c r="B31" i="17"/>
  <c r="H6" i="17"/>
  <c r="G6" i="17"/>
  <c r="F6" i="17"/>
  <c r="E6" i="17"/>
  <c r="D6" i="17"/>
  <c r="C6" i="17"/>
  <c r="B6" i="17"/>
  <c r="L6" i="16"/>
  <c r="K6" i="16"/>
  <c r="J6" i="16"/>
  <c r="I6" i="16"/>
  <c r="H6" i="16"/>
  <c r="G6" i="16"/>
  <c r="F6" i="16"/>
  <c r="E6" i="16"/>
  <c r="D6" i="16"/>
  <c r="C6" i="16"/>
  <c r="B6" i="16"/>
  <c r="D21" i="15"/>
  <c r="C21" i="15"/>
  <c r="B21" i="15"/>
  <c r="D10" i="15"/>
  <c r="C10" i="15"/>
  <c r="B10" i="15"/>
  <c r="D6" i="15"/>
  <c r="C6" i="15"/>
  <c r="C5" i="15" s="1"/>
  <c r="D5" i="15"/>
  <c r="B5" i="15"/>
  <c r="F30" i="21" l="1"/>
  <c r="E35" i="19"/>
  <c r="E39" i="19"/>
  <c r="E43" i="19"/>
  <c r="E47" i="19"/>
  <c r="E51" i="19"/>
  <c r="E55" i="19"/>
  <c r="E25" i="19"/>
  <c r="E29" i="19"/>
  <c r="E33" i="19"/>
  <c r="E37" i="19"/>
  <c r="E41" i="19"/>
  <c r="E45" i="19"/>
  <c r="E49" i="19"/>
  <c r="E53" i="19"/>
  <c r="E30" i="19"/>
  <c r="E34" i="19"/>
  <c r="E38" i="19"/>
  <c r="E42" i="19"/>
  <c r="E46" i="19"/>
  <c r="E50" i="19"/>
  <c r="J54" i="14" l="1"/>
  <c r="I54" i="14"/>
  <c r="E54" i="14"/>
  <c r="H54" i="14" s="1"/>
  <c r="B54" i="14"/>
  <c r="J53" i="14"/>
  <c r="I53" i="14"/>
  <c r="H53" i="14"/>
  <c r="E53" i="14"/>
  <c r="B53" i="14"/>
  <c r="J52" i="14"/>
  <c r="I52" i="14"/>
  <c r="E52" i="14"/>
  <c r="B52" i="14"/>
  <c r="H52" i="14" s="1"/>
  <c r="J51" i="14"/>
  <c r="I51" i="14"/>
  <c r="E51" i="14"/>
  <c r="B51" i="14"/>
  <c r="H51" i="14" s="1"/>
  <c r="J50" i="14"/>
  <c r="I50" i="14"/>
  <c r="E50" i="14"/>
  <c r="H50" i="14" s="1"/>
  <c r="B50" i="14"/>
  <c r="J49" i="14"/>
  <c r="I49" i="14"/>
  <c r="H49" i="14"/>
  <c r="E49" i="14"/>
  <c r="B49" i="14"/>
  <c r="J48" i="14"/>
  <c r="I48" i="14"/>
  <c r="E48" i="14"/>
  <c r="B48" i="14"/>
  <c r="H48" i="14" s="1"/>
  <c r="J47" i="14"/>
  <c r="I47" i="14"/>
  <c r="E47" i="14"/>
  <c r="B47" i="14"/>
  <c r="H47" i="14" s="1"/>
  <c r="J46" i="14"/>
  <c r="I46" i="14"/>
  <c r="E46" i="14"/>
  <c r="H46" i="14" s="1"/>
  <c r="B46" i="14"/>
  <c r="J45" i="14"/>
  <c r="I45" i="14"/>
  <c r="H45" i="14"/>
  <c r="E45" i="14"/>
  <c r="B45" i="14"/>
  <c r="J44" i="14"/>
  <c r="I44" i="14"/>
  <c r="E44" i="14"/>
  <c r="B44" i="14"/>
  <c r="H44" i="14" s="1"/>
  <c r="J43" i="14"/>
  <c r="I43" i="14"/>
  <c r="E43" i="14"/>
  <c r="B43" i="14"/>
  <c r="H43" i="14" s="1"/>
  <c r="J42" i="14"/>
  <c r="I42" i="14"/>
  <c r="E42" i="14"/>
  <c r="B42" i="14"/>
  <c r="H42" i="14" s="1"/>
  <c r="J41" i="14"/>
  <c r="I41" i="14"/>
  <c r="H41" i="14"/>
  <c r="E41" i="14"/>
  <c r="B41" i="14"/>
  <c r="J40" i="14"/>
  <c r="I40" i="14"/>
  <c r="E40" i="14"/>
  <c r="B40" i="14"/>
  <c r="H40" i="14" s="1"/>
  <c r="J39" i="14"/>
  <c r="I39" i="14"/>
  <c r="E39" i="14"/>
  <c r="B39" i="14"/>
  <c r="H39" i="14" s="1"/>
  <c r="J38" i="14"/>
  <c r="I38" i="14"/>
  <c r="E38" i="14"/>
  <c r="B38" i="14"/>
  <c r="H38" i="14" s="1"/>
  <c r="J37" i="14"/>
  <c r="I37" i="14"/>
  <c r="H37" i="14"/>
  <c r="E37" i="14"/>
  <c r="B37" i="14"/>
  <c r="J36" i="14"/>
  <c r="I36" i="14"/>
  <c r="E36" i="14"/>
  <c r="B36" i="14"/>
  <c r="H36" i="14" s="1"/>
  <c r="J35" i="14"/>
  <c r="I35" i="14"/>
  <c r="E35" i="14"/>
  <c r="B35" i="14"/>
  <c r="H35" i="14" s="1"/>
  <c r="J34" i="14"/>
  <c r="I34" i="14"/>
  <c r="E34" i="14"/>
  <c r="H34" i="14" s="1"/>
  <c r="B34" i="14"/>
  <c r="J33" i="14"/>
  <c r="I33" i="14"/>
  <c r="H33" i="14"/>
  <c r="E33" i="14"/>
  <c r="B33" i="14"/>
  <c r="J32" i="14"/>
  <c r="I32" i="14"/>
  <c r="E32" i="14"/>
  <c r="B32" i="14"/>
  <c r="H32" i="14" s="1"/>
  <c r="J31" i="14"/>
  <c r="I31" i="14"/>
  <c r="E31" i="14"/>
  <c r="B31" i="14"/>
  <c r="H31" i="14" s="1"/>
  <c r="J30" i="14"/>
  <c r="I30" i="14"/>
  <c r="E30" i="14"/>
  <c r="B30" i="14"/>
  <c r="H30" i="14" s="1"/>
  <c r="J29" i="14"/>
  <c r="I29" i="14"/>
  <c r="H29" i="14"/>
  <c r="E29" i="14"/>
  <c r="B29" i="14"/>
  <c r="J28" i="14"/>
  <c r="I28" i="14"/>
  <c r="E28" i="14"/>
  <c r="B28" i="14"/>
  <c r="H28" i="14" s="1"/>
  <c r="J27" i="14"/>
  <c r="I27" i="14"/>
  <c r="E27" i="14"/>
  <c r="B27" i="14"/>
  <c r="H27" i="14" s="1"/>
  <c r="J26" i="14"/>
  <c r="I26" i="14"/>
  <c r="E26" i="14"/>
  <c r="H26" i="14" s="1"/>
  <c r="B26" i="14"/>
  <c r="J25" i="14"/>
  <c r="I25" i="14"/>
  <c r="H25" i="14"/>
  <c r="E25" i="14"/>
  <c r="B25" i="14"/>
  <c r="J24" i="14"/>
  <c r="I24" i="14"/>
  <c r="E24" i="14"/>
  <c r="B24" i="14"/>
  <c r="H24" i="14" s="1"/>
  <c r="J23" i="14"/>
  <c r="I23" i="14"/>
  <c r="E23" i="14"/>
  <c r="B23" i="14"/>
  <c r="H23" i="14" s="1"/>
  <c r="J22" i="14"/>
  <c r="I22" i="14"/>
  <c r="E22" i="14"/>
  <c r="H22" i="14" s="1"/>
  <c r="B22" i="14"/>
  <c r="J21" i="14"/>
  <c r="I21" i="14"/>
  <c r="H21" i="14"/>
  <c r="E21" i="14"/>
  <c r="B21" i="14"/>
  <c r="J20" i="14"/>
  <c r="I20" i="14"/>
  <c r="E20" i="14"/>
  <c r="B20" i="14"/>
  <c r="H20" i="14" s="1"/>
  <c r="J19" i="14"/>
  <c r="I19" i="14"/>
  <c r="E19" i="14"/>
  <c r="B19" i="14"/>
  <c r="H19" i="14" s="1"/>
  <c r="J18" i="14"/>
  <c r="I18" i="14"/>
  <c r="E18" i="14"/>
  <c r="H18" i="14" s="1"/>
  <c r="B18" i="14"/>
  <c r="J17" i="14"/>
  <c r="I17" i="14"/>
  <c r="H17" i="14"/>
  <c r="E17" i="14"/>
  <c r="B17" i="14"/>
  <c r="J16" i="14"/>
  <c r="I16" i="14"/>
  <c r="E16" i="14"/>
  <c r="B16" i="14"/>
  <c r="H16" i="14" s="1"/>
  <c r="J15" i="14"/>
  <c r="I15" i="14"/>
  <c r="E15" i="14"/>
  <c r="B15" i="14"/>
  <c r="H15" i="14" s="1"/>
  <c r="J14" i="14"/>
  <c r="I14" i="14"/>
  <c r="E14" i="14"/>
  <c r="H14" i="14" s="1"/>
  <c r="B14" i="14"/>
  <c r="J13" i="14"/>
  <c r="I13" i="14"/>
  <c r="H13" i="14"/>
  <c r="E13" i="14"/>
  <c r="B13" i="14"/>
  <c r="J12" i="14"/>
  <c r="I12" i="14"/>
  <c r="E12" i="14"/>
  <c r="B12" i="14"/>
  <c r="H12" i="14" s="1"/>
  <c r="J11" i="14"/>
  <c r="I11" i="14"/>
  <c r="E11" i="14"/>
  <c r="B11" i="14"/>
  <c r="H11" i="14" s="1"/>
  <c r="J10" i="14"/>
  <c r="I10" i="14"/>
  <c r="E10" i="14"/>
  <c r="H10" i="14" s="1"/>
  <c r="B10" i="14"/>
  <c r="J9" i="14"/>
  <c r="I9" i="14"/>
  <c r="H9" i="14"/>
  <c r="E9" i="14"/>
  <c r="B9" i="14"/>
  <c r="J8" i="14"/>
  <c r="I8" i="14"/>
  <c r="E8" i="14"/>
  <c r="B8" i="14"/>
  <c r="H8" i="14" s="1"/>
  <c r="J7" i="14"/>
  <c r="I7" i="14"/>
  <c r="E7" i="14"/>
  <c r="B7" i="14"/>
  <c r="H7" i="14" s="1"/>
  <c r="J6" i="14"/>
  <c r="I6" i="14"/>
  <c r="E6" i="14"/>
  <c r="H6" i="14" s="1"/>
  <c r="B6" i="14"/>
  <c r="G5" i="14"/>
  <c r="F5" i="14"/>
  <c r="E5" i="14" s="1"/>
  <c r="D5" i="14"/>
  <c r="J5" i="14" s="1"/>
  <c r="C5" i="14"/>
  <c r="I5" i="14" s="1"/>
  <c r="F4" i="13"/>
  <c r="F4" i="12"/>
  <c r="E4" i="12"/>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C30" i="11"/>
  <c r="AB30" i="11"/>
  <c r="AA30" i="11"/>
  <c r="Z30" i="11"/>
  <c r="Y30" i="11"/>
  <c r="X30" i="11"/>
  <c r="W30" i="11"/>
  <c r="V30" i="11"/>
  <c r="U30" i="11"/>
  <c r="T30" i="11"/>
  <c r="S30" i="11"/>
  <c r="AE30" i="11" s="1"/>
  <c r="R30" i="11"/>
  <c r="AD30" i="11" s="1"/>
  <c r="Q30" i="11"/>
  <c r="P30" i="11"/>
  <c r="O30" i="11"/>
  <c r="N30" i="11"/>
  <c r="M30" i="11"/>
  <c r="L30" i="11"/>
  <c r="K30" i="11"/>
  <c r="J30" i="11"/>
  <c r="I30" i="11"/>
  <c r="H30" i="11"/>
  <c r="G30" i="11"/>
  <c r="F30" i="11"/>
  <c r="E30" i="11"/>
  <c r="D30" i="11"/>
  <c r="C30" i="11"/>
  <c r="B30" i="11"/>
  <c r="N20" i="11"/>
  <c r="J20" i="11" s="1"/>
  <c r="K20" i="11"/>
  <c r="G20" i="11"/>
  <c r="D20" i="11"/>
  <c r="C20" i="11" s="1"/>
  <c r="N19" i="11"/>
  <c r="K19" i="11"/>
  <c r="J19" i="11" s="1"/>
  <c r="G19" i="11"/>
  <c r="D19" i="11"/>
  <c r="C19" i="11"/>
  <c r="B19" i="11" s="1"/>
  <c r="N18" i="11"/>
  <c r="K18" i="11"/>
  <c r="J18" i="11"/>
  <c r="B18" i="11" s="1"/>
  <c r="G18" i="11"/>
  <c r="D18" i="11"/>
  <c r="C18" i="11"/>
  <c r="N17" i="11"/>
  <c r="K17" i="11"/>
  <c r="J17" i="11"/>
  <c r="G17" i="11"/>
  <c r="C17" i="11" s="1"/>
  <c r="B17" i="11" s="1"/>
  <c r="D17" i="11"/>
  <c r="N16" i="11"/>
  <c r="J16" i="11" s="1"/>
  <c r="K16" i="11"/>
  <c r="G16" i="11"/>
  <c r="D16" i="11"/>
  <c r="C16" i="11" s="1"/>
  <c r="N15" i="11"/>
  <c r="K15" i="11"/>
  <c r="J15" i="11" s="1"/>
  <c r="G15" i="11"/>
  <c r="D15" i="11"/>
  <c r="C15" i="11"/>
  <c r="B15" i="11" s="1"/>
  <c r="N14" i="11"/>
  <c r="K14" i="11"/>
  <c r="J14" i="11"/>
  <c r="B14" i="11" s="1"/>
  <c r="G14" i="11"/>
  <c r="D14" i="11"/>
  <c r="C14" i="11"/>
  <c r="N13" i="11"/>
  <c r="K13" i="11"/>
  <c r="J13" i="11"/>
  <c r="G13" i="11"/>
  <c r="C13" i="11" s="1"/>
  <c r="B13" i="11" s="1"/>
  <c r="D13" i="11"/>
  <c r="N12" i="11"/>
  <c r="J12" i="11" s="1"/>
  <c r="K12" i="11"/>
  <c r="G12" i="11"/>
  <c r="D12" i="11"/>
  <c r="C12" i="11" s="1"/>
  <c r="N11" i="11"/>
  <c r="K11" i="11"/>
  <c r="J11" i="11" s="1"/>
  <c r="G11" i="11"/>
  <c r="D11" i="11"/>
  <c r="C11" i="11"/>
  <c r="B11" i="11" s="1"/>
  <c r="N10" i="11"/>
  <c r="K10" i="11"/>
  <c r="J10" i="11"/>
  <c r="B10" i="11" s="1"/>
  <c r="G10" i="11"/>
  <c r="D10" i="11"/>
  <c r="C10" i="11"/>
  <c r="N9" i="11"/>
  <c r="K9" i="11"/>
  <c r="J9" i="11"/>
  <c r="G9" i="11"/>
  <c r="C9" i="11" s="1"/>
  <c r="B9" i="11" s="1"/>
  <c r="D9" i="11"/>
  <c r="R8" i="11"/>
  <c r="Q8" i="11"/>
  <c r="P8" i="11"/>
  <c r="O8" i="11"/>
  <c r="N8" i="11"/>
  <c r="J8" i="11" s="1"/>
  <c r="M8" i="11"/>
  <c r="L8" i="11"/>
  <c r="K8" i="11"/>
  <c r="I8" i="11"/>
  <c r="H8" i="11"/>
  <c r="F8" i="11"/>
  <c r="D8" i="11" s="1"/>
  <c r="E8" i="11"/>
  <c r="K330" i="8"/>
  <c r="J330" i="8"/>
  <c r="I330" i="8"/>
  <c r="H330" i="8"/>
  <c r="G330" i="8"/>
  <c r="F330" i="8"/>
  <c r="E330" i="8"/>
  <c r="D330" i="8"/>
  <c r="C330" i="8"/>
  <c r="B330" i="8"/>
  <c r="K320" i="8"/>
  <c r="J320" i="8"/>
  <c r="I320" i="8"/>
  <c r="H320" i="8"/>
  <c r="G320" i="8"/>
  <c r="F320" i="8"/>
  <c r="E320" i="8"/>
  <c r="D320" i="8"/>
  <c r="C320" i="8"/>
  <c r="B320" i="8"/>
  <c r="K304" i="8"/>
  <c r="J304" i="8"/>
  <c r="I304" i="8"/>
  <c r="H304" i="8"/>
  <c r="G304" i="8"/>
  <c r="F304" i="8"/>
  <c r="E304" i="8"/>
  <c r="D304" i="8"/>
  <c r="C304" i="8"/>
  <c r="B304" i="8"/>
  <c r="K285" i="8"/>
  <c r="J285" i="8"/>
  <c r="I285" i="8"/>
  <c r="H285" i="8"/>
  <c r="G285" i="8"/>
  <c r="F285" i="8"/>
  <c r="E285" i="8"/>
  <c r="D285" i="8"/>
  <c r="C285" i="8"/>
  <c r="B285" i="8"/>
  <c r="K280" i="8"/>
  <c r="J280" i="8"/>
  <c r="I280" i="8"/>
  <c r="H280" i="8"/>
  <c r="G280" i="8"/>
  <c r="F280" i="8"/>
  <c r="E280" i="8"/>
  <c r="D280" i="8"/>
  <c r="C280" i="8"/>
  <c r="B280" i="8"/>
  <c r="K272" i="8"/>
  <c r="J272" i="8"/>
  <c r="I272" i="8"/>
  <c r="H272" i="8"/>
  <c r="G272" i="8"/>
  <c r="F272" i="8"/>
  <c r="E272" i="8"/>
  <c r="D272" i="8"/>
  <c r="C272" i="8"/>
  <c r="B272" i="8"/>
  <c r="K263" i="8"/>
  <c r="J263" i="8"/>
  <c r="I263" i="8"/>
  <c r="H263" i="8"/>
  <c r="G263" i="8"/>
  <c r="F263" i="8"/>
  <c r="E263" i="8"/>
  <c r="D263" i="8"/>
  <c r="C263" i="8"/>
  <c r="B263" i="8"/>
  <c r="K255" i="8"/>
  <c r="J255" i="8"/>
  <c r="I255" i="8"/>
  <c r="H255" i="8"/>
  <c r="G255" i="8"/>
  <c r="F255" i="8"/>
  <c r="E255" i="8"/>
  <c r="D255" i="8"/>
  <c r="C255" i="8"/>
  <c r="B255" i="8"/>
  <c r="K242" i="8"/>
  <c r="J242" i="8"/>
  <c r="I242" i="8"/>
  <c r="H242" i="8"/>
  <c r="G242" i="8"/>
  <c r="F242" i="8"/>
  <c r="E242" i="8"/>
  <c r="D242" i="8"/>
  <c r="C242" i="8"/>
  <c r="B242" i="8"/>
  <c r="K236" i="8"/>
  <c r="J236" i="8"/>
  <c r="I236" i="8"/>
  <c r="H236" i="8"/>
  <c r="G236" i="8"/>
  <c r="F236" i="8"/>
  <c r="E236" i="8"/>
  <c r="D236" i="8"/>
  <c r="C236" i="8"/>
  <c r="B236" i="8"/>
  <c r="K219" i="8"/>
  <c r="J219" i="8"/>
  <c r="I219" i="8"/>
  <c r="H219" i="8"/>
  <c r="G219" i="8"/>
  <c r="F219" i="8"/>
  <c r="E219" i="8"/>
  <c r="D219" i="8"/>
  <c r="C219" i="8"/>
  <c r="B219" i="8"/>
  <c r="K211" i="8"/>
  <c r="J211" i="8"/>
  <c r="I211" i="8"/>
  <c r="H211" i="8"/>
  <c r="G211" i="8"/>
  <c r="F211" i="8"/>
  <c r="E211" i="8"/>
  <c r="D211" i="8"/>
  <c r="C211" i="8"/>
  <c r="B211" i="8"/>
  <c r="K202" i="8"/>
  <c r="J202" i="8"/>
  <c r="I202" i="8"/>
  <c r="H202" i="8"/>
  <c r="G202" i="8"/>
  <c r="F202" i="8"/>
  <c r="E202" i="8"/>
  <c r="D202" i="8"/>
  <c r="C202" i="8"/>
  <c r="B202" i="8"/>
  <c r="K176" i="8"/>
  <c r="J176" i="8"/>
  <c r="I176" i="8"/>
  <c r="H176" i="8"/>
  <c r="G176" i="8"/>
  <c r="F176" i="8"/>
  <c r="E176" i="8"/>
  <c r="D176" i="8"/>
  <c r="C176" i="8"/>
  <c r="B176" i="8"/>
  <c r="K166" i="8"/>
  <c r="J166" i="8"/>
  <c r="I166" i="8"/>
  <c r="H166" i="8"/>
  <c r="G166" i="8"/>
  <c r="F166" i="8"/>
  <c r="E166" i="8"/>
  <c r="D166" i="8"/>
  <c r="C166" i="8"/>
  <c r="B166" i="8"/>
  <c r="K158" i="8"/>
  <c r="J158" i="8"/>
  <c r="I158" i="8"/>
  <c r="H158" i="8"/>
  <c r="G158" i="8"/>
  <c r="F158" i="8"/>
  <c r="E158" i="8"/>
  <c r="D158" i="8"/>
  <c r="C158" i="8"/>
  <c r="B158" i="8"/>
  <c r="K148" i="8"/>
  <c r="J148" i="8"/>
  <c r="I148" i="8"/>
  <c r="H148" i="8"/>
  <c r="G148" i="8"/>
  <c r="F148" i="8"/>
  <c r="E148" i="8"/>
  <c r="D148" i="8"/>
  <c r="C148" i="8"/>
  <c r="B148" i="8"/>
  <c r="K140" i="8"/>
  <c r="J140" i="8"/>
  <c r="I140" i="8"/>
  <c r="H140" i="8"/>
  <c r="G140" i="8"/>
  <c r="F140" i="8"/>
  <c r="E140" i="8"/>
  <c r="D140" i="8"/>
  <c r="C140" i="8"/>
  <c r="B140" i="8"/>
  <c r="K134" i="8"/>
  <c r="J134" i="8"/>
  <c r="I134" i="8"/>
  <c r="H134" i="8"/>
  <c r="G134" i="8"/>
  <c r="F134" i="8"/>
  <c r="E134" i="8"/>
  <c r="D134" i="8"/>
  <c r="C134" i="8"/>
  <c r="B134" i="8"/>
  <c r="K89" i="8"/>
  <c r="J89" i="8"/>
  <c r="I89" i="8"/>
  <c r="H89" i="8"/>
  <c r="G89" i="8"/>
  <c r="F89" i="8"/>
  <c r="E89" i="8"/>
  <c r="D89" i="8"/>
  <c r="C89" i="8"/>
  <c r="B89" i="8"/>
  <c r="K6" i="8"/>
  <c r="J6" i="8"/>
  <c r="I6" i="8"/>
  <c r="H6" i="8"/>
  <c r="H5" i="8" s="1"/>
  <c r="G6" i="8"/>
  <c r="F6" i="8"/>
  <c r="E6" i="8"/>
  <c r="D6" i="8"/>
  <c r="D5" i="8" s="1"/>
  <c r="C6" i="8"/>
  <c r="B6" i="8"/>
  <c r="K5" i="8"/>
  <c r="J5" i="8"/>
  <c r="I5" i="8"/>
  <c r="G5" i="8"/>
  <c r="F5" i="8"/>
  <c r="E5" i="8"/>
  <c r="C5" i="8"/>
  <c r="B5" i="8"/>
  <c r="C8" i="7"/>
  <c r="C7" i="7"/>
  <c r="C6" i="7"/>
  <c r="B12" i="11" l="1"/>
  <c r="B16" i="11"/>
  <c r="B20" i="11"/>
  <c r="C8" i="11"/>
  <c r="B8" i="11" s="1"/>
  <c r="G8" i="11"/>
  <c r="B5" i="14"/>
  <c r="H5" i="14" s="1"/>
  <c r="L23" i="6" l="1"/>
  <c r="K23" i="6"/>
  <c r="J23" i="6"/>
  <c r="I23" i="6"/>
  <c r="H23" i="6"/>
  <c r="G23" i="6"/>
  <c r="F23" i="6"/>
  <c r="E23" i="6"/>
  <c r="D23" i="6"/>
  <c r="C23" i="6"/>
  <c r="B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長寿室</author>
  </authors>
  <commentList>
    <comment ref="A41" authorId="0" shapeId="0" xr:uid="{D26AB80C-C4E5-42B8-97BF-D0903348ED99}">
      <text>
        <r>
          <rPr>
            <b/>
            <sz val="9"/>
            <color indexed="81"/>
            <rFont val="ＭＳ Ｐゴシック"/>
            <family val="3"/>
            <charset val="128"/>
          </rPr>
          <t>データの出所はＷＡＭ－ＮＥＴです。休止、廃止に注意。</t>
        </r>
      </text>
    </comment>
  </commentList>
</comments>
</file>

<file path=xl/sharedStrings.xml><?xml version="1.0" encoding="utf-8"?>
<sst xmlns="http://schemas.openxmlformats.org/spreadsheetml/2006/main" count="14155" uniqueCount="5510">
  <si>
    <t>位置</t>
  </si>
  <si>
    <t>市域の変遷</t>
  </si>
  <si>
    <t>湖沼</t>
  </si>
  <si>
    <t>河川</t>
  </si>
  <si>
    <t>気象概況</t>
  </si>
  <si>
    <t>外国人登録人口</t>
  </si>
  <si>
    <t>町別世帯数および人口</t>
  </si>
  <si>
    <t>地区別世帯数および人口</t>
  </si>
  <si>
    <t>四半期別人口および世帯数の推移</t>
  </si>
  <si>
    <t>人口動態</t>
  </si>
  <si>
    <t>年齢別人口移動状況</t>
  </si>
  <si>
    <t>転入前調</t>
  </si>
  <si>
    <t>転出先調</t>
  </si>
  <si>
    <t>産業（大分類）、従業上の地位､男女別</t>
  </si>
  <si>
    <t>世帯の家族類型別一般世帯数、</t>
  </si>
  <si>
    <t>世帯人員別一般世帯数および世帯人員</t>
  </si>
  <si>
    <t>一般世帯数、一般世帯人員</t>
  </si>
  <si>
    <t>農地転用状況</t>
  </si>
  <si>
    <t>水田転作実績</t>
  </si>
  <si>
    <t>林野面積</t>
  </si>
  <si>
    <t>種類別漁獲数量</t>
  </si>
  <si>
    <t>漁業経営体の基本構成</t>
  </si>
  <si>
    <t>主とする漁業種類別経営体数</t>
  </si>
  <si>
    <t>事業所数および従業者数</t>
  </si>
  <si>
    <t>従業者数（民営）</t>
  </si>
  <si>
    <t>製造品等出荷額</t>
  </si>
  <si>
    <t>金融機関の状況</t>
  </si>
  <si>
    <t>金融機関預金高</t>
  </si>
  <si>
    <t>金融機関貸付高</t>
  </si>
  <si>
    <t>不動産登記</t>
  </si>
  <si>
    <t>登記謄本・抄本等請求数</t>
  </si>
  <si>
    <t>たばこ消費状況</t>
  </si>
  <si>
    <t>家屋の状況</t>
  </si>
  <si>
    <t>公営住宅の状況</t>
  </si>
  <si>
    <t>建築確認申請状況</t>
  </si>
  <si>
    <t>市内道路の状況</t>
  </si>
  <si>
    <t>市道の幅員状況</t>
  </si>
  <si>
    <t>都市公園の状況</t>
  </si>
  <si>
    <t>在籍自動車数</t>
  </si>
  <si>
    <t>インター利用台数</t>
  </si>
  <si>
    <t>バス乗客数</t>
  </si>
  <si>
    <t>電話の設置状況</t>
  </si>
  <si>
    <t>上水道の状況</t>
  </si>
  <si>
    <t>下水道の普及状況</t>
  </si>
  <si>
    <t>社会教育施設の状況</t>
  </si>
  <si>
    <t>体育施設の状況</t>
  </si>
  <si>
    <t>市立小学校の状況</t>
  </si>
  <si>
    <t>市立中学校の状況</t>
  </si>
  <si>
    <t>県立高等学校の状況</t>
  </si>
  <si>
    <t>県内高等学校都道府県別就職者数</t>
  </si>
  <si>
    <t>市内中学校県内就職者数</t>
  </si>
  <si>
    <t>中谷宇吉郎雪の科学館利用状況</t>
  </si>
  <si>
    <t>北前船の里資料館利用状況</t>
  </si>
  <si>
    <t>石川県九谷焼美術館利用状況</t>
  </si>
  <si>
    <t>魯山人寓居跡いろは草庵利用状況</t>
  </si>
  <si>
    <t>九谷焼窯跡展示館利用状況</t>
  </si>
  <si>
    <t>深田久弥山の文化館利用状況</t>
  </si>
  <si>
    <t>体育施設の利用状況</t>
  </si>
  <si>
    <t>身体障害者手帳所持者</t>
  </si>
  <si>
    <t>療育手帳所持者</t>
  </si>
  <si>
    <t>精神障害者保健福祉手帳所持者</t>
  </si>
  <si>
    <t>保育園の状況</t>
  </si>
  <si>
    <t>医療施設と病床数</t>
  </si>
  <si>
    <t>医療関係従事者数</t>
  </si>
  <si>
    <t>主な死因別死亡者数</t>
  </si>
  <si>
    <t>結核の発生状況</t>
  </si>
  <si>
    <t>国民健康保険税および受診状況</t>
  </si>
  <si>
    <t>国民健康保険被保険者の異動状況</t>
  </si>
  <si>
    <t>刑法犯罪の発生と検挙</t>
  </si>
  <si>
    <t>少年非行の状況</t>
  </si>
  <si>
    <t>月別交通事故発生状況(人身事故のみ)</t>
  </si>
  <si>
    <t>子どもと高齢者の事故の状況</t>
  </si>
  <si>
    <t>時間帯別交通事故発生件数</t>
  </si>
  <si>
    <t>防犯交通推進隊の状況</t>
  </si>
  <si>
    <t>主原因者の年齢・性別事故発生件数</t>
  </si>
  <si>
    <t>消防組織と装備</t>
  </si>
  <si>
    <t>消防団の状況</t>
  </si>
  <si>
    <t>火災の発生状況</t>
  </si>
  <si>
    <t>月別火災発生件数</t>
  </si>
  <si>
    <t>原因別火災発生件数</t>
  </si>
  <si>
    <t>救急出場状況</t>
  </si>
  <si>
    <t>歴代市長</t>
  </si>
  <si>
    <t>歴代収入役</t>
  </si>
  <si>
    <t>歴代議長</t>
  </si>
  <si>
    <t>歴代副議長</t>
  </si>
  <si>
    <t>歴代市議会議員</t>
  </si>
  <si>
    <t>議会付議件数</t>
  </si>
  <si>
    <t>請願・陳情の状況</t>
  </si>
  <si>
    <t>戸籍謄抄本等の交付状況</t>
  </si>
  <si>
    <t>コミュニティ施設の状況</t>
  </si>
  <si>
    <t>町内集会施設の状況</t>
  </si>
  <si>
    <t>加賀市長選挙執行状況</t>
  </si>
  <si>
    <t>加賀市議会議員選挙執行状況</t>
  </si>
  <si>
    <t>石川県知事選挙執行状況</t>
  </si>
  <si>
    <t>石川県議会議員選挙執行状況</t>
  </si>
  <si>
    <t>衆議院議員選挙執行状況</t>
  </si>
  <si>
    <t>参議院議員選挙執行状況</t>
  </si>
  <si>
    <t>投票区別選挙人名簿登録者数</t>
  </si>
  <si>
    <t>年次別選挙人名簿登録者数</t>
  </si>
  <si>
    <t>一般会計歳入決算額</t>
  </si>
  <si>
    <t>一般会計歳出決算額</t>
  </si>
  <si>
    <t>市税収入の内訳</t>
  </si>
  <si>
    <t>水道事業会計決算額</t>
  </si>
  <si>
    <t>市章</t>
  </si>
  <si>
    <t>商業の状況</t>
  </si>
  <si>
    <t>市内高等学校県内就職者数</t>
  </si>
  <si>
    <t>市内中学校進路別卒業者数</t>
  </si>
  <si>
    <t>市内高等学校進路別卒業者数</t>
  </si>
  <si>
    <t>社会福祉施設の状況</t>
  </si>
  <si>
    <t>老人福祉センター利用状況</t>
  </si>
  <si>
    <t>児童センター利用状況</t>
  </si>
  <si>
    <t>拠出制年金給付状況</t>
  </si>
  <si>
    <t>国民年金加入状況</t>
  </si>
  <si>
    <t>福祉年金支給状況</t>
  </si>
  <si>
    <t>一般被保険者求職者給付状況</t>
  </si>
  <si>
    <t>障害者雇用状況</t>
  </si>
  <si>
    <t>障害者就職状況</t>
  </si>
  <si>
    <t>産業別新規求人数（一般）</t>
  </si>
  <si>
    <t>労働者災害</t>
  </si>
  <si>
    <t>市民相談の状況</t>
  </si>
  <si>
    <t>年齢（5歳階級）、男女別人口</t>
  </si>
  <si>
    <t>年齢（5歳階級）、配偶関係､男女別</t>
  </si>
  <si>
    <t>15歳以上人口</t>
  </si>
  <si>
    <t>15歳以上就業者数</t>
  </si>
  <si>
    <t>労働力状態､男女別15歳以上人口</t>
  </si>
  <si>
    <t>病院事業会計決算額</t>
    <rPh sb="0" eb="2">
      <t>ビョウイン</t>
    </rPh>
    <rPh sb="2" eb="4">
      <t>ジギョウ</t>
    </rPh>
    <rPh sb="4" eb="6">
      <t>カイケイ</t>
    </rPh>
    <rPh sb="6" eb="8">
      <t>ケッサン</t>
    </rPh>
    <rPh sb="8" eb="9">
      <t>ガク</t>
    </rPh>
    <phoneticPr fontId="2"/>
  </si>
  <si>
    <t>公有財産の状況</t>
    <rPh sb="0" eb="2">
      <t>コウユウ</t>
    </rPh>
    <rPh sb="2" eb="4">
      <t>ザイサン</t>
    </rPh>
    <rPh sb="5" eb="7">
      <t>ジョウキョウ</t>
    </rPh>
    <phoneticPr fontId="2"/>
  </si>
  <si>
    <t>(１)収益的収支</t>
    <phoneticPr fontId="2"/>
  </si>
  <si>
    <t>(２)資本的収支</t>
    <phoneticPr fontId="2"/>
  </si>
  <si>
    <t>(１)収益的収支</t>
    <phoneticPr fontId="2"/>
  </si>
  <si>
    <t>(２)資本的収支</t>
    <phoneticPr fontId="2"/>
  </si>
  <si>
    <t>住居の種類・住宅の所有の関係別</t>
  </si>
  <si>
    <t>住宅の建て方別住宅に住む一般世帯数､</t>
  </si>
  <si>
    <t>産業（大分類）、経営組織､従業者規模別</t>
  </si>
  <si>
    <t>産業（中分類）、事業所数および</t>
  </si>
  <si>
    <t>従業者規模別事業所数､従業者数､</t>
  </si>
  <si>
    <t>【４】農林水産業</t>
    <rPh sb="3" eb="5">
      <t>ノウリン</t>
    </rPh>
    <rPh sb="5" eb="8">
      <t>スイサンギョウ</t>
    </rPh>
    <phoneticPr fontId="2"/>
  </si>
  <si>
    <t>加賀看護学校の状況</t>
    <rPh sb="0" eb="2">
      <t>カガ</t>
    </rPh>
    <rPh sb="2" eb="4">
      <t>カンゴ</t>
    </rPh>
    <rPh sb="4" eb="6">
      <t>ガッコウ</t>
    </rPh>
    <rPh sb="7" eb="9">
      <t>ジョウキョウ</t>
    </rPh>
    <phoneticPr fontId="2"/>
  </si>
  <si>
    <t>歴代助役・副市長</t>
    <rPh sb="5" eb="8">
      <t>フクシチョウ</t>
    </rPh>
    <phoneticPr fontId="2"/>
  </si>
  <si>
    <t>産業（大分類）、地区別15歳以上就業者数</t>
    <phoneticPr fontId="2"/>
  </si>
  <si>
    <t>ＪＲ駅別乗車人員（1日平均）</t>
    <phoneticPr fontId="2"/>
  </si>
  <si>
    <t>石川海区漁業調整委員会委員選挙人</t>
    <phoneticPr fontId="2"/>
  </si>
  <si>
    <t>名簿登録者数</t>
    <phoneticPr fontId="2"/>
  </si>
  <si>
    <t>セミナーハウスあいりす利用状況</t>
    <phoneticPr fontId="2"/>
  </si>
  <si>
    <t>山中座利用状況</t>
    <phoneticPr fontId="2"/>
  </si>
  <si>
    <t>山中温泉芭蕉の館利用状況</t>
    <phoneticPr fontId="2"/>
  </si>
  <si>
    <t>鴨池観察館の利用状況</t>
    <phoneticPr fontId="2"/>
  </si>
  <si>
    <t>加賀市文化会館利用状況</t>
    <phoneticPr fontId="2"/>
  </si>
  <si>
    <t>山中温泉文化会館利用状況</t>
    <phoneticPr fontId="2"/>
  </si>
  <si>
    <t>運転者側（主原因者）原因別事故発生件数</t>
    <phoneticPr fontId="2"/>
  </si>
  <si>
    <t>一般職業紹介状況</t>
    <phoneticPr fontId="2"/>
  </si>
  <si>
    <t>(学卒・パートタイムを除く）</t>
    <phoneticPr fontId="2"/>
  </si>
  <si>
    <t>【１】土地・気象</t>
    <phoneticPr fontId="2"/>
  </si>
  <si>
    <t>【２】人口</t>
    <phoneticPr fontId="2"/>
  </si>
  <si>
    <t>【３】国勢調査</t>
    <phoneticPr fontId="2"/>
  </si>
  <si>
    <t>【７】経済</t>
    <phoneticPr fontId="2"/>
  </si>
  <si>
    <t>【６】観光</t>
    <phoneticPr fontId="2"/>
  </si>
  <si>
    <t>【８】土木・建設</t>
    <phoneticPr fontId="2"/>
  </si>
  <si>
    <t>【９】運輸・通信</t>
    <phoneticPr fontId="2"/>
  </si>
  <si>
    <t>都道府県別転入転出状況</t>
    <rPh sb="0" eb="4">
      <t>トドウフケン</t>
    </rPh>
    <rPh sb="4" eb="5">
      <t>ベツ</t>
    </rPh>
    <rPh sb="5" eb="7">
      <t>テンニュウ</t>
    </rPh>
    <rPh sb="7" eb="9">
      <t>テンシュツ</t>
    </rPh>
    <rPh sb="9" eb="11">
      <t>ジョウキョウ</t>
    </rPh>
    <phoneticPr fontId="2"/>
  </si>
  <si>
    <t>統計表目次</t>
    <rPh sb="0" eb="3">
      <t>トウケイヒョウ</t>
    </rPh>
    <rPh sb="3" eb="5">
      <t>モクジ</t>
    </rPh>
    <phoneticPr fontId="2"/>
  </si>
  <si>
    <t>地域別農家数（総農家）</t>
    <rPh sb="7" eb="8">
      <t>ソウ</t>
    </rPh>
    <rPh sb="8" eb="10">
      <t>ノウカ</t>
    </rPh>
    <phoneticPr fontId="2"/>
  </si>
  <si>
    <t>経営規模別農家数（販売農家）</t>
    <rPh sb="9" eb="11">
      <t>ハンバイ</t>
    </rPh>
    <rPh sb="11" eb="13">
      <t>ノウカ</t>
    </rPh>
    <phoneticPr fontId="2"/>
  </si>
  <si>
    <t>農産物販売金額規模別農家数（販売農家）</t>
    <rPh sb="14" eb="16">
      <t>ハンバイ</t>
    </rPh>
    <rPh sb="16" eb="18">
      <t>ノウカ</t>
    </rPh>
    <phoneticPr fontId="2"/>
  </si>
  <si>
    <t>主な観光資源</t>
    <phoneticPr fontId="2"/>
  </si>
  <si>
    <t>温泉観光施設の状況</t>
    <phoneticPr fontId="2"/>
  </si>
  <si>
    <t>加賀市職員数</t>
    <rPh sb="0" eb="3">
      <t>カガシ</t>
    </rPh>
    <rPh sb="3" eb="6">
      <t>ショクインスウ</t>
    </rPh>
    <phoneticPr fontId="2"/>
  </si>
  <si>
    <t>消費者物価指数（金沢市）、（全国）</t>
    <rPh sb="0" eb="3">
      <t>ショウヒシャ</t>
    </rPh>
    <rPh sb="3" eb="5">
      <t>ブッカ</t>
    </rPh>
    <rPh sb="5" eb="7">
      <t>シスウ</t>
    </rPh>
    <rPh sb="8" eb="11">
      <t>カナザワシ</t>
    </rPh>
    <rPh sb="14" eb="16">
      <t>ゼンコク</t>
    </rPh>
    <phoneticPr fontId="2"/>
  </si>
  <si>
    <t xml:space="preserve"> </t>
    <phoneticPr fontId="2"/>
  </si>
  <si>
    <t>地目別面積</t>
    <phoneticPr fontId="2"/>
  </si>
  <si>
    <t>地区別世帯数および人口の推移</t>
    <rPh sb="12" eb="14">
      <t>スイイ</t>
    </rPh>
    <phoneticPr fontId="2"/>
  </si>
  <si>
    <t>年齢(５歳階級）、男女別高齢単身者数</t>
    <rPh sb="0" eb="2">
      <t>ネンレイ</t>
    </rPh>
    <rPh sb="4" eb="5">
      <t>サイ</t>
    </rPh>
    <rPh sb="5" eb="7">
      <t>カイキュウ</t>
    </rPh>
    <rPh sb="9" eb="11">
      <t>ダンジョ</t>
    </rPh>
    <rPh sb="11" eb="12">
      <t>ベツ</t>
    </rPh>
    <rPh sb="12" eb="14">
      <t>コウレイ</t>
    </rPh>
    <rPh sb="14" eb="17">
      <t>タンシンシャ</t>
    </rPh>
    <rPh sb="17" eb="18">
      <t>スウ</t>
    </rPh>
    <phoneticPr fontId="2"/>
  </si>
  <si>
    <t>人口集中地区(DID)</t>
    <rPh sb="0" eb="2">
      <t>ジンコウ</t>
    </rPh>
    <rPh sb="2" eb="4">
      <t>シュウチュウ</t>
    </rPh>
    <rPh sb="4" eb="6">
      <t>チク</t>
    </rPh>
    <phoneticPr fontId="2"/>
  </si>
  <si>
    <t>昼間人口</t>
    <rPh sb="0" eb="2">
      <t>ヒルマ</t>
    </rPh>
    <phoneticPr fontId="2"/>
  </si>
  <si>
    <t>常住地による従業・通学市町村別15歳以上</t>
    <rPh sb="17" eb="18">
      <t>サイ</t>
    </rPh>
    <rPh sb="18" eb="20">
      <t>イジョウ</t>
    </rPh>
    <phoneticPr fontId="2"/>
  </si>
  <si>
    <t>就業者数・通学者数</t>
    <rPh sb="0" eb="3">
      <t>シュウギョウシャ</t>
    </rPh>
    <rPh sb="3" eb="4">
      <t>スウ</t>
    </rPh>
    <rPh sb="5" eb="8">
      <t>ツウガクシャ</t>
    </rPh>
    <rPh sb="8" eb="9">
      <t>スウ</t>
    </rPh>
    <phoneticPr fontId="2"/>
  </si>
  <si>
    <t>従業地・通学地による常住市町村別15歳以上</t>
    <rPh sb="18" eb="19">
      <t>サイ</t>
    </rPh>
    <rPh sb="19" eb="21">
      <t>イジョウ</t>
    </rPh>
    <phoneticPr fontId="2"/>
  </si>
  <si>
    <t>農作物の収穫面積・作付面積 (露地栽培）</t>
    <rPh sb="9" eb="11">
      <t>サクツ</t>
    </rPh>
    <rPh sb="11" eb="13">
      <t>メンセキ</t>
    </rPh>
    <rPh sb="15" eb="17">
      <t>ロジ</t>
    </rPh>
    <rPh sb="17" eb="19">
      <t>サイバイ</t>
    </rPh>
    <phoneticPr fontId="2"/>
  </si>
  <si>
    <t>水稲上位４品種の作付面積率</t>
    <phoneticPr fontId="2"/>
  </si>
  <si>
    <t>工業の状況(従業員4人以上の事業所）</t>
    <rPh sb="6" eb="9">
      <t>ジュウギョウイン</t>
    </rPh>
    <rPh sb="10" eb="11">
      <t>ニン</t>
    </rPh>
    <rPh sb="11" eb="13">
      <t>イジョウ</t>
    </rPh>
    <rPh sb="14" eb="17">
      <t>ジギョウショ</t>
    </rPh>
    <phoneticPr fontId="2"/>
  </si>
  <si>
    <t>都市計画区域、地域地区</t>
    <phoneticPr fontId="2"/>
  </si>
  <si>
    <t>加賀市美術館利用状況</t>
    <rPh sb="2" eb="3">
      <t>シ</t>
    </rPh>
    <rPh sb="3" eb="6">
      <t>ビジュツカン</t>
    </rPh>
    <phoneticPr fontId="2"/>
  </si>
  <si>
    <t>老人措置延べ人数</t>
    <rPh sb="2" eb="4">
      <t>ソチ</t>
    </rPh>
    <rPh sb="4" eb="5">
      <t>ノ</t>
    </rPh>
    <rPh sb="6" eb="8">
      <t>ニンズウ</t>
    </rPh>
    <phoneticPr fontId="2"/>
  </si>
  <si>
    <t>生活保護延べ人数</t>
    <rPh sb="4" eb="5">
      <t>ノ</t>
    </rPh>
    <rPh sb="6" eb="8">
      <t>ニンズウ</t>
    </rPh>
    <phoneticPr fontId="2"/>
  </si>
  <si>
    <t>中高年齢者の職業紹介状況</t>
    <phoneticPr fontId="2"/>
  </si>
  <si>
    <t>（45歳以上　パート除く）</t>
  </si>
  <si>
    <t>【５】事業所・商業・工業</t>
    <rPh sb="3" eb="6">
      <t>ジギョウショ</t>
    </rPh>
    <rPh sb="7" eb="9">
      <t>ショウギョウ</t>
    </rPh>
    <rPh sb="10" eb="12">
      <t>コウギョウ</t>
    </rPh>
    <phoneticPr fontId="2"/>
  </si>
  <si>
    <t>テレビの受信契約件数</t>
    <rPh sb="4" eb="6">
      <t>ジュシン</t>
    </rPh>
    <rPh sb="8" eb="10">
      <t>ケンスウ</t>
    </rPh>
    <phoneticPr fontId="2"/>
  </si>
  <si>
    <t>財政規模の推移（１）歳入</t>
    <phoneticPr fontId="2"/>
  </si>
  <si>
    <t>財政規模の推移（２）歳出</t>
    <rPh sb="10" eb="12">
      <t>サイシュツ</t>
    </rPh>
    <phoneticPr fontId="2"/>
  </si>
  <si>
    <t>介護保険の状況（1）被保険者数</t>
    <phoneticPr fontId="2"/>
  </si>
  <si>
    <t>介護保険の状況（2）要介護（支援）認定者数</t>
    <phoneticPr fontId="2"/>
  </si>
  <si>
    <t>介護保険の状況（3）介護サービス利用者数</t>
    <phoneticPr fontId="2"/>
  </si>
  <si>
    <t>介護保険の状況（4）居宅サービス種類別利用件数</t>
    <rPh sb="19" eb="21">
      <t>リヨウ</t>
    </rPh>
    <rPh sb="21" eb="23">
      <t>ケンスウ</t>
    </rPh>
    <phoneticPr fontId="2"/>
  </si>
  <si>
    <t>介護保険の状況（5）施設サービス種類別利用件数</t>
    <rPh sb="10" eb="12">
      <t>シセツ</t>
    </rPh>
    <rPh sb="16" eb="18">
      <t>シュルイ</t>
    </rPh>
    <rPh sb="18" eb="19">
      <t>ベツ</t>
    </rPh>
    <rPh sb="19" eb="21">
      <t>リヨウ</t>
    </rPh>
    <rPh sb="21" eb="23">
      <t>ケンスウ</t>
    </rPh>
    <phoneticPr fontId="2"/>
  </si>
  <si>
    <t>介護保険の状況（6）地域密着型（介護・介護予防)</t>
    <rPh sb="21" eb="23">
      <t>ヨボウ</t>
    </rPh>
    <phoneticPr fontId="2"/>
  </si>
  <si>
    <t>サービス種類別利用件数</t>
    <phoneticPr fontId="2"/>
  </si>
  <si>
    <t>介護保険の状況（7）介護保険施設等定員数</t>
    <phoneticPr fontId="2"/>
  </si>
  <si>
    <t>介護保険の状況（8）介護サービス事業所・施設数</t>
    <rPh sb="10" eb="12">
      <t>カイゴ</t>
    </rPh>
    <rPh sb="16" eb="19">
      <t>ジギョウショ</t>
    </rPh>
    <rPh sb="20" eb="23">
      <t>シセツスウ</t>
    </rPh>
    <phoneticPr fontId="2"/>
  </si>
  <si>
    <t>国民健康保険費用額等の状況（1）一般被保険者分</t>
    <rPh sb="16" eb="18">
      <t>イッパン</t>
    </rPh>
    <rPh sb="18" eb="22">
      <t>ヒホケンシャ</t>
    </rPh>
    <rPh sb="22" eb="23">
      <t>ブン</t>
    </rPh>
    <phoneticPr fontId="2"/>
  </si>
  <si>
    <t>国民健康保険費用額等の状況（2）退職被保険者</t>
    <rPh sb="16" eb="18">
      <t>タイショク</t>
    </rPh>
    <rPh sb="18" eb="22">
      <t>ヒホケンシャ</t>
    </rPh>
    <phoneticPr fontId="2"/>
  </si>
  <si>
    <t>本人分</t>
    <phoneticPr fontId="2"/>
  </si>
  <si>
    <t>扶養分</t>
    <rPh sb="0" eb="2">
      <t>フヨウ</t>
    </rPh>
    <rPh sb="2" eb="3">
      <t>ブン</t>
    </rPh>
    <phoneticPr fontId="2"/>
  </si>
  <si>
    <t>国民健康保険費用額等の状況（3）退職被保険者</t>
    <rPh sb="16" eb="18">
      <t>タイショク</t>
    </rPh>
    <rPh sb="18" eb="22">
      <t>ヒホケンシャ</t>
    </rPh>
    <phoneticPr fontId="2"/>
  </si>
  <si>
    <t>(販売農家）</t>
    <rPh sb="1" eb="3">
      <t>ハンバイ</t>
    </rPh>
    <rPh sb="3" eb="5">
      <t>ノウカ</t>
    </rPh>
    <phoneticPr fontId="2"/>
  </si>
  <si>
    <t>販売目的で作付けした作物の類別作付面積</t>
    <phoneticPr fontId="2"/>
  </si>
  <si>
    <t>市立図書館の状況（8）16ミリフィルム貸出状況</t>
    <rPh sb="19" eb="20">
      <t>カ</t>
    </rPh>
    <rPh sb="20" eb="21">
      <t>ダ</t>
    </rPh>
    <rPh sb="21" eb="23">
      <t>ジョウキョウ</t>
    </rPh>
    <phoneticPr fontId="2"/>
  </si>
  <si>
    <t>(市所有分)</t>
    <phoneticPr fontId="2"/>
  </si>
  <si>
    <t>市立図書館の状況（1）貸出登録者数</t>
    <phoneticPr fontId="2"/>
  </si>
  <si>
    <t>市立図書館の状況（2）年齢別貸出利用者数</t>
    <rPh sb="0" eb="2">
      <t>シリツ</t>
    </rPh>
    <rPh sb="2" eb="5">
      <t>トショカン</t>
    </rPh>
    <rPh sb="6" eb="8">
      <t>ジョウキョウ</t>
    </rPh>
    <phoneticPr fontId="2"/>
  </si>
  <si>
    <t>市立図書館の状況（5）図書受入状況</t>
    <phoneticPr fontId="2"/>
  </si>
  <si>
    <t>市立図書館の状況（6）蔵書数</t>
    <rPh sb="11" eb="13">
      <t>ゾウショ</t>
    </rPh>
    <rPh sb="13" eb="14">
      <t>スウ</t>
    </rPh>
    <phoneticPr fontId="2"/>
  </si>
  <si>
    <t>市立図書館の状況（7）ＡＶコーナー利用実績</t>
    <phoneticPr fontId="2"/>
  </si>
  <si>
    <t>　</t>
  </si>
  <si>
    <t>一般世帯人員および親族人員</t>
  </si>
  <si>
    <t>職業（大分類）、従業上の地位、男女別</t>
    <rPh sb="0" eb="2">
      <t>ショクギョウ</t>
    </rPh>
    <rPh sb="3" eb="4">
      <t>ダイ</t>
    </rPh>
    <rPh sb="4" eb="6">
      <t>ブンルイ</t>
    </rPh>
    <rPh sb="8" eb="10">
      <t>ジュウギョウ</t>
    </rPh>
    <rPh sb="10" eb="11">
      <t>ジョウ</t>
    </rPh>
    <rPh sb="12" eb="14">
      <t>チイ</t>
    </rPh>
    <rPh sb="15" eb="17">
      <t>ダンジョ</t>
    </rPh>
    <rPh sb="17" eb="18">
      <t>ベツ</t>
    </rPh>
    <phoneticPr fontId="2"/>
  </si>
  <si>
    <t>15歳以上就業者数</t>
    <rPh sb="2" eb="3">
      <t>サイ</t>
    </rPh>
    <rPh sb="3" eb="5">
      <t>イジョウ</t>
    </rPh>
    <phoneticPr fontId="2"/>
  </si>
  <si>
    <t>錦城特別支援学校の状況</t>
    <rPh sb="0" eb="1">
      <t>キン</t>
    </rPh>
    <rPh sb="1" eb="2">
      <t>シロ</t>
    </rPh>
    <rPh sb="2" eb="4">
      <t>トクベツ</t>
    </rPh>
    <rPh sb="4" eb="6">
      <t>シエン</t>
    </rPh>
    <rPh sb="6" eb="8">
      <t>ガッコウ</t>
    </rPh>
    <rPh sb="9" eb="11">
      <t>ジョウキョウ</t>
    </rPh>
    <phoneticPr fontId="2"/>
  </si>
  <si>
    <t>【統計図表】</t>
    <rPh sb="1" eb="3">
      <t>トウケイ</t>
    </rPh>
    <rPh sb="3" eb="5">
      <t>ズヒョウ</t>
    </rPh>
    <phoneticPr fontId="2"/>
  </si>
  <si>
    <t>一般世帯人員</t>
    <phoneticPr fontId="2"/>
  </si>
  <si>
    <t>後期高齢者医療保険料および受診状況</t>
    <rPh sb="0" eb="2">
      <t>コウキ</t>
    </rPh>
    <rPh sb="2" eb="5">
      <t>コウレイシャ</t>
    </rPh>
    <rPh sb="5" eb="7">
      <t>イリョウ</t>
    </rPh>
    <rPh sb="7" eb="10">
      <t>ホケンリョウ</t>
    </rPh>
    <rPh sb="13" eb="15">
      <t>ジュシン</t>
    </rPh>
    <rPh sb="15" eb="17">
      <t>ジョウキョウ</t>
    </rPh>
    <phoneticPr fontId="2"/>
  </si>
  <si>
    <t>旧山中町長選挙執行状況</t>
    <rPh sb="0" eb="1">
      <t>キュウ</t>
    </rPh>
    <rPh sb="1" eb="3">
      <t>ヤマナカ</t>
    </rPh>
    <rPh sb="3" eb="5">
      <t>チョウチョウ</t>
    </rPh>
    <rPh sb="5" eb="7">
      <t>センキョ</t>
    </rPh>
    <rPh sb="7" eb="9">
      <t>シッコウ</t>
    </rPh>
    <rPh sb="9" eb="11">
      <t>ジョウキョウ</t>
    </rPh>
    <phoneticPr fontId="2"/>
  </si>
  <si>
    <t>旧山中町議会議員選挙執行状況</t>
    <rPh sb="0" eb="1">
      <t>キュウ</t>
    </rPh>
    <rPh sb="1" eb="3">
      <t>ヤマナカ</t>
    </rPh>
    <rPh sb="3" eb="4">
      <t>マチ</t>
    </rPh>
    <rPh sb="4" eb="6">
      <t>ギカイ</t>
    </rPh>
    <rPh sb="6" eb="8">
      <t>ギイン</t>
    </rPh>
    <rPh sb="8" eb="10">
      <t>センキョ</t>
    </rPh>
    <rPh sb="10" eb="12">
      <t>シッコウ</t>
    </rPh>
    <rPh sb="12" eb="14">
      <t>ジョウキョウ</t>
    </rPh>
    <phoneticPr fontId="2"/>
  </si>
  <si>
    <t>会派別市議会議員数</t>
    <rPh sb="2" eb="3">
      <t>ベツ</t>
    </rPh>
    <phoneticPr fontId="2"/>
  </si>
  <si>
    <t>商店の推移</t>
    <phoneticPr fontId="2"/>
  </si>
  <si>
    <t>文化財</t>
  </si>
  <si>
    <t>いきいきランドかが利用状況</t>
  </si>
  <si>
    <t>出産の状況（母の出産順位別出生数）</t>
    <phoneticPr fontId="2"/>
  </si>
  <si>
    <t>出産の状況（母の年齢（5歳階級））</t>
    <rPh sb="12" eb="13">
      <t>サイ</t>
    </rPh>
    <rPh sb="13" eb="15">
      <t>カイキュウ</t>
    </rPh>
    <phoneticPr fontId="2"/>
  </si>
  <si>
    <t>交通事故の状況(加賀市内人身事故のみ)</t>
    <phoneticPr fontId="2"/>
  </si>
  <si>
    <t>認定こども園の状況</t>
    <rPh sb="0" eb="2">
      <t>ニンテイ</t>
    </rPh>
    <rPh sb="5" eb="6">
      <t>エン</t>
    </rPh>
    <rPh sb="7" eb="9">
      <t>ジョウキョウ</t>
    </rPh>
    <phoneticPr fontId="2"/>
  </si>
  <si>
    <t>市民憲章・市のシンボル</t>
    <rPh sb="0" eb="2">
      <t>シミン</t>
    </rPh>
    <rPh sb="2" eb="4">
      <t>ケンショウ</t>
    </rPh>
    <rPh sb="5" eb="6">
      <t>シ</t>
    </rPh>
    <phoneticPr fontId="2"/>
  </si>
  <si>
    <t>人口の推移（住民基本台帳）</t>
    <rPh sb="6" eb="12">
      <t>ジュウミンキホンダイチョウ</t>
    </rPh>
    <phoneticPr fontId="2"/>
  </si>
  <si>
    <t>発地別観光客数（宿泊・日帰り客数）</t>
    <rPh sb="8" eb="10">
      <t>シュクハク</t>
    </rPh>
    <rPh sb="11" eb="13">
      <t>ヒガエ</t>
    </rPh>
    <rPh sb="14" eb="15">
      <t>キャク</t>
    </rPh>
    <rPh sb="15" eb="16">
      <t>スウ</t>
    </rPh>
    <phoneticPr fontId="2"/>
  </si>
  <si>
    <t>年月別観光客数（宿泊・日帰り客数）</t>
    <phoneticPr fontId="2"/>
  </si>
  <si>
    <t>障害児・者支援サービス利用延べ人数</t>
    <rPh sb="2" eb="3">
      <t>ジ</t>
    </rPh>
    <phoneticPr fontId="2"/>
  </si>
  <si>
    <t>地区会館等利用状況</t>
    <rPh sb="4" eb="5">
      <t>トウ</t>
    </rPh>
    <phoneticPr fontId="2"/>
  </si>
  <si>
    <t>加賀市医療センター外来患者延べ人数</t>
    <rPh sb="2" eb="3">
      <t>シ</t>
    </rPh>
    <rPh sb="3" eb="5">
      <t>イリョウ</t>
    </rPh>
    <rPh sb="9" eb="11">
      <t>ガイライ</t>
    </rPh>
    <rPh sb="13" eb="14">
      <t>ノ</t>
    </rPh>
    <rPh sb="15" eb="17">
      <t>ニンズウ</t>
    </rPh>
    <phoneticPr fontId="2"/>
  </si>
  <si>
    <t>加賀市医療センター入院患者延べ人数</t>
    <rPh sb="2" eb="3">
      <t>シ</t>
    </rPh>
    <rPh sb="3" eb="5">
      <t>イリョウ</t>
    </rPh>
    <rPh sb="9" eb="11">
      <t>ニュウイン</t>
    </rPh>
    <rPh sb="13" eb="14">
      <t>ノ</t>
    </rPh>
    <rPh sb="15" eb="17">
      <t>ニンズウ</t>
    </rPh>
    <phoneticPr fontId="2"/>
  </si>
  <si>
    <t>山中温泉ぬくもり診療所外来患者延べ人数</t>
    <rPh sb="8" eb="11">
      <t>シンリョウジョ</t>
    </rPh>
    <rPh sb="15" eb="16">
      <t>ノ</t>
    </rPh>
    <rPh sb="18" eb="19">
      <t>スウ</t>
    </rPh>
    <phoneticPr fontId="2"/>
  </si>
  <si>
    <t>下水道事業会計決算額</t>
    <rPh sb="0" eb="1">
      <t>ゲ</t>
    </rPh>
    <phoneticPr fontId="2"/>
  </si>
  <si>
    <t>【１１】教育・文化</t>
    <rPh sb="7" eb="9">
      <t>ブンカ</t>
    </rPh>
    <phoneticPr fontId="2"/>
  </si>
  <si>
    <t>【１２】社会保障・労働</t>
    <phoneticPr fontId="2"/>
  </si>
  <si>
    <t>【１３】保健・衛生</t>
    <phoneticPr fontId="2"/>
  </si>
  <si>
    <t>【１４】公安・消防</t>
    <phoneticPr fontId="2"/>
  </si>
  <si>
    <t>【１５】行政</t>
    <phoneticPr fontId="2"/>
  </si>
  <si>
    <t>【１６】コミュニティ</t>
    <phoneticPr fontId="2"/>
  </si>
  <si>
    <t>【１７】選挙</t>
    <phoneticPr fontId="2"/>
  </si>
  <si>
    <t>【１８】財政</t>
    <phoneticPr fontId="2"/>
  </si>
  <si>
    <t>かがにこにこパーク利用状況</t>
    <rPh sb="9" eb="11">
      <t>リヨウ</t>
    </rPh>
    <rPh sb="11" eb="13">
      <t>ジョウキョウ</t>
    </rPh>
    <phoneticPr fontId="2"/>
  </si>
  <si>
    <t>インキュベーションルームの利用状況</t>
    <rPh sb="13" eb="17">
      <t>リヨウジョウキョウ</t>
    </rPh>
    <phoneticPr fontId="2"/>
  </si>
  <si>
    <t>市立図書館の状況（3）年別貸出冊数</t>
    <rPh sb="11" eb="12">
      <t>ネン</t>
    </rPh>
    <phoneticPr fontId="2"/>
  </si>
  <si>
    <t>市立図書館の状況（4）自動車文庫貸出冊数</t>
    <phoneticPr fontId="2"/>
  </si>
  <si>
    <t>コンピュータークラブハウス利用状況</t>
    <rPh sb="13" eb="17">
      <t>リヨウジョウキョウ</t>
    </rPh>
    <phoneticPr fontId="2"/>
  </si>
  <si>
    <t>【１０】上・下水道</t>
    <phoneticPr fontId="2"/>
  </si>
  <si>
    <t>凡　　　　　例
１　本書は、加賀市の市勢全般に関する統計資料を収録したものです。
２　本書は、過去５年間の累年比較を掲載することを原則としていますが、資料の有無、統計表の形式などから適宜収録期間を伸縮してあります。
２　資料は、主に各官庁、団体、会社からの報告によるもの、または本市で直接収録したもので、資料の出所は各表の右下部に掲げてあります。
３　表中「〇〇年」とあるのは１月１日から12月31日まで、「〇〇年度」とあるのは４月１日から翌年３月31日までの期間を示します。
４　数値の単位未満については原則として四捨五入または切り捨てをしたために総数と内数が一致しない場合があります。
５　数値の単位については各表右上部に注記し、一見明瞭なものは省略しました。
６　統計表中の符号の用法は次のとおりです。
「０」	……………　単位未満のもの
「－」……………　該当数のないもの
「…」……………　不明のもの
「Ｘ」……………　公表をさしひかえたもの
「▲」……………　負数
７　収録されている統計で、過去の統計書の数値と相違するものは、後年度（最新の統計書）の数値を正とします。
　ご利用にあたりまして更に詳細な資料を必要とされるときは、本市総務課または各資料の出所機関にご照会ください。</t>
    <phoneticPr fontId="2"/>
  </si>
  <si>
    <t>01-01　位置</t>
    <rPh sb="6" eb="8">
      <t>イチ</t>
    </rPh>
    <phoneticPr fontId="2"/>
  </si>
  <si>
    <t>市役所所在地　</t>
    <rPh sb="0" eb="3">
      <t>シヤクショ</t>
    </rPh>
    <rPh sb="3" eb="6">
      <t>ショザイチ</t>
    </rPh>
    <phoneticPr fontId="2"/>
  </si>
  <si>
    <t>加賀市大聖寺南町ニ41番地</t>
    <rPh sb="0" eb="3">
      <t>カガシ</t>
    </rPh>
    <rPh sb="3" eb="6">
      <t>ダイショウジ</t>
    </rPh>
    <rPh sb="6" eb="8">
      <t>ミナミマチ</t>
    </rPh>
    <rPh sb="11" eb="13">
      <t>バンチ</t>
    </rPh>
    <phoneticPr fontId="2"/>
  </si>
  <si>
    <t>　　東経136゜　18’　54”　　　北緯36゜　18’　10”</t>
    <rPh sb="2" eb="4">
      <t>トウケイ</t>
    </rPh>
    <rPh sb="19" eb="21">
      <t>ホクイ</t>
    </rPh>
    <phoneticPr fontId="2"/>
  </si>
  <si>
    <t>（国土交通省国土地理院｢都道府県市区町村の東西南北端点の経度緯度」）</t>
    <phoneticPr fontId="2"/>
  </si>
  <si>
    <t>面積</t>
    <rPh sb="0" eb="2">
      <t>メンセキ</t>
    </rPh>
    <phoneticPr fontId="2"/>
  </si>
  <si>
    <t>305.87k㎡　</t>
    <phoneticPr fontId="2"/>
  </si>
  <si>
    <t>（国土交通省国土地理院｢令和2年全国都道府県市区町村別面積調」）</t>
    <rPh sb="12" eb="14">
      <t>レイワ</t>
    </rPh>
    <phoneticPr fontId="2"/>
  </si>
  <si>
    <t>旧加賀市：151.61k㎡（151.60k㎡＋埋立等0.01k㎡)</t>
    <rPh sb="0" eb="1">
      <t>キュウ</t>
    </rPh>
    <rPh sb="1" eb="3">
      <t>カガ</t>
    </rPh>
    <rPh sb="3" eb="4">
      <t>シ</t>
    </rPh>
    <rPh sb="23" eb="25">
      <t>ウメタテ</t>
    </rPh>
    <rPh sb="25" eb="26">
      <t>トウ</t>
    </rPh>
    <phoneticPr fontId="2"/>
  </si>
  <si>
    <t>旧山中町：154.39k㎡</t>
    <phoneticPr fontId="2"/>
  </si>
  <si>
    <t>　　東西　22.8km　　南北　27.5km</t>
    <rPh sb="2" eb="4">
      <t>トウザイ</t>
    </rPh>
    <rPh sb="13" eb="15">
      <t>ナンボク</t>
    </rPh>
    <phoneticPr fontId="2"/>
  </si>
  <si>
    <t>周囲</t>
    <rPh sb="0" eb="2">
      <t>シュウイ</t>
    </rPh>
    <phoneticPr fontId="2"/>
  </si>
  <si>
    <t>98.5km　　海岸線延長16.5km</t>
    <rPh sb="8" eb="11">
      <t>カイガンセン</t>
    </rPh>
    <rPh sb="11" eb="13">
      <t>エンチョウ</t>
    </rPh>
    <phoneticPr fontId="2"/>
  </si>
  <si>
    <t>01-02　市域の変遷</t>
    <rPh sb="6" eb="8">
      <t>シイキ</t>
    </rPh>
    <rPh sb="9" eb="11">
      <t>ヘンセン</t>
    </rPh>
    <phoneticPr fontId="2"/>
  </si>
  <si>
    <t>江沼郡山中町、河南村、西谷村、東谷奥村を廃し、その区域をもって山中町を置く</t>
    <rPh sb="0" eb="2">
      <t>エヌマ</t>
    </rPh>
    <rPh sb="2" eb="3">
      <t>グン</t>
    </rPh>
    <rPh sb="3" eb="5">
      <t>ヤマナカ</t>
    </rPh>
    <rPh sb="5" eb="6">
      <t>マチ</t>
    </rPh>
    <rPh sb="7" eb="9">
      <t>カワミナミ</t>
    </rPh>
    <rPh sb="9" eb="10">
      <t>ムラ</t>
    </rPh>
    <rPh sb="11" eb="12">
      <t>ニシ</t>
    </rPh>
    <rPh sb="12" eb="14">
      <t>タニムラ</t>
    </rPh>
    <rPh sb="15" eb="17">
      <t>ヒガシヤ</t>
    </rPh>
    <rPh sb="17" eb="19">
      <t>オクムラ</t>
    </rPh>
    <rPh sb="20" eb="21">
      <t>ハイ</t>
    </rPh>
    <rPh sb="25" eb="27">
      <t>クイキ</t>
    </rPh>
    <rPh sb="31" eb="33">
      <t>ヤマナカ</t>
    </rPh>
    <rPh sb="33" eb="34">
      <t>マチ</t>
    </rPh>
    <rPh sb="35" eb="36">
      <t>オ</t>
    </rPh>
    <phoneticPr fontId="2"/>
  </si>
  <si>
    <t>江沼郡大聖寺町、山代町、片山津町、動橋町、橋立町、三木村、三谷村、南郷村、塩屋村を廃し、その区域をもって加賀市を置く</t>
    <rPh sb="0" eb="2">
      <t>エヌマ</t>
    </rPh>
    <rPh sb="2" eb="3">
      <t>グン</t>
    </rPh>
    <rPh sb="3" eb="6">
      <t>ダイショウジ</t>
    </rPh>
    <rPh sb="6" eb="7">
      <t>マチ</t>
    </rPh>
    <rPh sb="8" eb="10">
      <t>ヤマシロ</t>
    </rPh>
    <rPh sb="10" eb="11">
      <t>マチ</t>
    </rPh>
    <rPh sb="12" eb="15">
      <t>カタヤマヅ</t>
    </rPh>
    <rPh sb="15" eb="16">
      <t>マチ</t>
    </rPh>
    <rPh sb="17" eb="19">
      <t>イブリバシ</t>
    </rPh>
    <rPh sb="19" eb="20">
      <t>マチ</t>
    </rPh>
    <rPh sb="21" eb="24">
      <t>ハシタテマチ</t>
    </rPh>
    <rPh sb="25" eb="27">
      <t>ミキ</t>
    </rPh>
    <rPh sb="27" eb="28">
      <t>ムラ</t>
    </rPh>
    <rPh sb="29" eb="31">
      <t>ミタニ</t>
    </rPh>
    <rPh sb="31" eb="32">
      <t>ムラ</t>
    </rPh>
    <rPh sb="33" eb="36">
      <t>ナンゴウムラ</t>
    </rPh>
    <rPh sb="37" eb="39">
      <t>シオヤ</t>
    </rPh>
    <rPh sb="39" eb="40">
      <t>ムラ</t>
    </rPh>
    <rPh sb="41" eb="42">
      <t>ハイ</t>
    </rPh>
    <rPh sb="46" eb="48">
      <t>クイキ</t>
    </rPh>
    <rPh sb="52" eb="55">
      <t>カガシ</t>
    </rPh>
    <rPh sb="56" eb="57">
      <t>オ</t>
    </rPh>
    <phoneticPr fontId="2"/>
  </si>
  <si>
    <t>江沼郡山中町の河南町、別所町、荒木町を市域に編入</t>
    <rPh sb="0" eb="2">
      <t>エヌマ</t>
    </rPh>
    <rPh sb="2" eb="3">
      <t>グン</t>
    </rPh>
    <rPh sb="3" eb="6">
      <t>ヤマナカマチ</t>
    </rPh>
    <rPh sb="7" eb="8">
      <t>カワ</t>
    </rPh>
    <rPh sb="8" eb="9">
      <t>ミナミ</t>
    </rPh>
    <rPh sb="9" eb="10">
      <t>マチ</t>
    </rPh>
    <rPh sb="11" eb="14">
      <t>ベッショマチ</t>
    </rPh>
    <rPh sb="15" eb="18">
      <t>アラキマチ</t>
    </rPh>
    <rPh sb="19" eb="21">
      <t>シイキ</t>
    </rPh>
    <rPh sb="22" eb="24">
      <t>ヘンニュウ</t>
    </rPh>
    <phoneticPr fontId="2"/>
  </si>
  <si>
    <t>加賀市の一部と小松市の一部を交換</t>
    <rPh sb="0" eb="3">
      <t>カガシ</t>
    </rPh>
    <rPh sb="4" eb="6">
      <t>イチブ</t>
    </rPh>
    <rPh sb="7" eb="10">
      <t>コマツシ</t>
    </rPh>
    <rPh sb="11" eb="13">
      <t>イチブ</t>
    </rPh>
    <rPh sb="14" eb="16">
      <t>コウカン</t>
    </rPh>
    <phoneticPr fontId="2"/>
  </si>
  <si>
    <t>加賀市及び江沼郡山中町を廃し、その区域をもって加賀市を置く</t>
    <phoneticPr fontId="2"/>
  </si>
  <si>
    <t>01-03　湖沼</t>
    <rPh sb="6" eb="8">
      <t>コショウ</t>
    </rPh>
    <phoneticPr fontId="2"/>
  </si>
  <si>
    <t>名　　称</t>
    <rPh sb="0" eb="1">
      <t>メイ</t>
    </rPh>
    <rPh sb="3" eb="4">
      <t>ショウ</t>
    </rPh>
    <phoneticPr fontId="2"/>
  </si>
  <si>
    <t>周囲延長（km）</t>
    <rPh sb="0" eb="2">
      <t>シュウイ</t>
    </rPh>
    <rPh sb="2" eb="4">
      <t>エンチョウ</t>
    </rPh>
    <phoneticPr fontId="2"/>
  </si>
  <si>
    <t>面積（k㎡）</t>
    <rPh sb="0" eb="2">
      <t>メンセキ</t>
    </rPh>
    <phoneticPr fontId="2"/>
  </si>
  <si>
    <t>最水深（m）</t>
    <rPh sb="0" eb="1">
      <t>サイ</t>
    </rPh>
    <rPh sb="1" eb="3">
      <t>スイシン</t>
    </rPh>
    <phoneticPr fontId="2"/>
  </si>
  <si>
    <t>水面標高（m）</t>
    <rPh sb="0" eb="2">
      <t>スイメン</t>
    </rPh>
    <rPh sb="2" eb="4">
      <t>ヒョウコウ</t>
    </rPh>
    <phoneticPr fontId="2"/>
  </si>
  <si>
    <t>柴山潟</t>
    <rPh sb="0" eb="2">
      <t>シバヤマ</t>
    </rPh>
    <rPh sb="2" eb="3">
      <t>カタ</t>
    </rPh>
    <phoneticPr fontId="2"/>
  </si>
  <si>
    <t>北潟湖</t>
    <rPh sb="0" eb="1">
      <t>キタ</t>
    </rPh>
    <rPh sb="1" eb="2">
      <t>ガタ</t>
    </rPh>
    <rPh sb="2" eb="3">
      <t>コ</t>
    </rPh>
    <phoneticPr fontId="2"/>
  </si>
  <si>
    <t>…</t>
    <phoneticPr fontId="2"/>
  </si>
  <si>
    <t>　　　</t>
    <phoneticPr fontId="2"/>
  </si>
  <si>
    <t>資料：環境省「第４回自然環境保全基礎調査湖沼報告書（1993）」（面積以外）、</t>
    <phoneticPr fontId="2"/>
  </si>
  <si>
    <t>　　　国土地理院「全国都道府県市区町村別面積調」（令和2年10月1日現在）</t>
    <phoneticPr fontId="2"/>
  </si>
  <si>
    <t>01-04　河川</t>
    <rPh sb="6" eb="8">
      <t>カセン</t>
    </rPh>
    <phoneticPr fontId="2"/>
  </si>
  <si>
    <t>平成23年3月31日現在</t>
    <rPh sb="0" eb="2">
      <t>ヘイセイ</t>
    </rPh>
    <rPh sb="4" eb="5">
      <t>ネン</t>
    </rPh>
    <rPh sb="6" eb="7">
      <t>ツキ</t>
    </rPh>
    <rPh sb="9" eb="10">
      <t>ニチ</t>
    </rPh>
    <rPh sb="10" eb="12">
      <t>ゲンザイ</t>
    </rPh>
    <phoneticPr fontId="2"/>
  </si>
  <si>
    <t>水源地</t>
    <rPh sb="0" eb="3">
      <t>スイゲンチ</t>
    </rPh>
    <phoneticPr fontId="2"/>
  </si>
  <si>
    <t>流末地</t>
    <rPh sb="0" eb="1">
      <t>ナガ</t>
    </rPh>
    <rPh sb="1" eb="2">
      <t>スエ</t>
    </rPh>
    <rPh sb="2" eb="3">
      <t>チ</t>
    </rPh>
    <phoneticPr fontId="2"/>
  </si>
  <si>
    <t>流域地名</t>
    <rPh sb="0" eb="2">
      <t>リュウイキ</t>
    </rPh>
    <rPh sb="2" eb="4">
      <t>チメイ</t>
    </rPh>
    <phoneticPr fontId="2"/>
  </si>
  <si>
    <t>全長（km）</t>
    <rPh sb="0" eb="2">
      <t>ゼンチョウ</t>
    </rPh>
    <phoneticPr fontId="2"/>
  </si>
  <si>
    <t>大聖寺川</t>
    <rPh sb="0" eb="3">
      <t>ダイショウジ</t>
    </rPh>
    <rPh sb="3" eb="4">
      <t>ガワ</t>
    </rPh>
    <phoneticPr fontId="2"/>
  </si>
  <si>
    <t>大日山</t>
    <rPh sb="0" eb="2">
      <t>ダイニチ</t>
    </rPh>
    <rPh sb="2" eb="3">
      <t>ヤマ</t>
    </rPh>
    <phoneticPr fontId="2"/>
  </si>
  <si>
    <t>塩屋町（日本海）</t>
    <rPh sb="0" eb="3">
      <t>シオヤマチ</t>
    </rPh>
    <rPh sb="4" eb="6">
      <t>ニホン</t>
    </rPh>
    <rPh sb="6" eb="7">
      <t>カイ</t>
    </rPh>
    <phoneticPr fontId="2"/>
  </si>
  <si>
    <t>加賀市</t>
    <rPh sb="0" eb="3">
      <t>カガシ</t>
    </rPh>
    <phoneticPr fontId="2"/>
  </si>
  <si>
    <t>動橋川</t>
    <rPh sb="0" eb="2">
      <t>イブリバシ</t>
    </rPh>
    <rPh sb="2" eb="3">
      <t>ガワ</t>
    </rPh>
    <phoneticPr fontId="2"/>
  </si>
  <si>
    <t>中島町（柴山潟）</t>
    <rPh sb="0" eb="3">
      <t>ナカジママチ</t>
    </rPh>
    <rPh sb="4" eb="7">
      <t>シバヤマガタ</t>
    </rPh>
    <phoneticPr fontId="2"/>
  </si>
  <si>
    <t>小松市・加賀市</t>
    <rPh sb="0" eb="3">
      <t>コマツシ</t>
    </rPh>
    <rPh sb="4" eb="7">
      <t>カガシ</t>
    </rPh>
    <phoneticPr fontId="2"/>
  </si>
  <si>
    <t>※ 本表には主な河川を掲げた。
　 全長は二級河川である区間の延長である。</t>
    <rPh sb="2" eb="3">
      <t>ホン</t>
    </rPh>
    <rPh sb="3" eb="4">
      <t>ヒョウ</t>
    </rPh>
    <rPh sb="6" eb="7">
      <t>オモ</t>
    </rPh>
    <rPh sb="8" eb="10">
      <t>カセン</t>
    </rPh>
    <rPh sb="11" eb="12">
      <t>カカ</t>
    </rPh>
    <rPh sb="18" eb="20">
      <t>ゼンチョウ</t>
    </rPh>
    <rPh sb="21" eb="23">
      <t>2キュウ</t>
    </rPh>
    <rPh sb="23" eb="25">
      <t>カセン</t>
    </rPh>
    <rPh sb="28" eb="30">
      <t>クカン</t>
    </rPh>
    <rPh sb="31" eb="33">
      <t>エンチョウ</t>
    </rPh>
    <phoneticPr fontId="2"/>
  </si>
  <si>
    <t>資料：石川県河川課</t>
    <rPh sb="0" eb="2">
      <t>シリョウ</t>
    </rPh>
    <rPh sb="3" eb="6">
      <t>イシカワケン</t>
    </rPh>
    <rPh sb="6" eb="8">
      <t>カセン</t>
    </rPh>
    <rPh sb="8" eb="9">
      <t>カ</t>
    </rPh>
    <phoneticPr fontId="2"/>
  </si>
  <si>
    <t>01-05　地目別面積</t>
    <rPh sb="6" eb="7">
      <t>チ</t>
    </rPh>
    <rPh sb="7" eb="8">
      <t>モク</t>
    </rPh>
    <rPh sb="8" eb="9">
      <t>ベツ</t>
    </rPh>
    <rPh sb="9" eb="11">
      <t>メンセキ</t>
    </rPh>
    <phoneticPr fontId="2"/>
  </si>
  <si>
    <t>各年1月1日現在　単位：ｋ㎡</t>
    <phoneticPr fontId="2"/>
  </si>
  <si>
    <t>年　　次</t>
    <rPh sb="0" eb="1">
      <t>トシ</t>
    </rPh>
    <rPh sb="3" eb="4">
      <t>ツギ</t>
    </rPh>
    <phoneticPr fontId="2"/>
  </si>
  <si>
    <t>１）計</t>
    <rPh sb="2" eb="3">
      <t>ケイ</t>
    </rPh>
    <phoneticPr fontId="2"/>
  </si>
  <si>
    <t>田</t>
    <rPh sb="0" eb="1">
      <t>タ</t>
    </rPh>
    <phoneticPr fontId="2"/>
  </si>
  <si>
    <t>畑</t>
    <rPh sb="0" eb="1">
      <t>ハタケ</t>
    </rPh>
    <phoneticPr fontId="2"/>
  </si>
  <si>
    <t>宅地</t>
    <rPh sb="0" eb="2">
      <t>タクチ</t>
    </rPh>
    <phoneticPr fontId="2"/>
  </si>
  <si>
    <t>山林</t>
    <rPh sb="0" eb="2">
      <t>サンリン</t>
    </rPh>
    <phoneticPr fontId="2"/>
  </si>
  <si>
    <t>原野</t>
    <rPh sb="0" eb="2">
      <t>ゲンヤ</t>
    </rPh>
    <phoneticPr fontId="2"/>
  </si>
  <si>
    <t>雑種地</t>
    <rPh sb="0" eb="2">
      <t>ザッシュ</t>
    </rPh>
    <rPh sb="2" eb="3">
      <t>チ</t>
    </rPh>
    <phoneticPr fontId="2"/>
  </si>
  <si>
    <t xml:space="preserve">  平成28年</t>
    <rPh sb="2" eb="4">
      <t>ヘイセイ</t>
    </rPh>
    <rPh sb="6" eb="7">
      <t>ネン</t>
    </rPh>
    <phoneticPr fontId="2"/>
  </si>
  <si>
    <t xml:space="preserve"> 29</t>
  </si>
  <si>
    <t xml:space="preserve"> 30</t>
  </si>
  <si>
    <t xml:space="preserve"> 31</t>
    <phoneticPr fontId="2"/>
  </si>
  <si>
    <t>令和2　　</t>
    <rPh sb="0" eb="2">
      <t>レイワ</t>
    </rPh>
    <phoneticPr fontId="2"/>
  </si>
  <si>
    <t>※固定資産税の土地課税台帳に登録された課税対象の</t>
    <phoneticPr fontId="2"/>
  </si>
  <si>
    <t>資料：税料金課</t>
    <phoneticPr fontId="2"/>
  </si>
  <si>
    <t>　土地であり、法定免税点未満の民有地を含むもので</t>
    <phoneticPr fontId="2"/>
  </si>
  <si>
    <t>　あるが、公有地など固定資産税が非課税とされてい</t>
    <phoneticPr fontId="2"/>
  </si>
  <si>
    <t>　る土地は除かれている。</t>
    <phoneticPr fontId="2"/>
  </si>
  <si>
    <t>　1)計には表頭の外にその他の分が含まれている。</t>
    <phoneticPr fontId="2"/>
  </si>
  <si>
    <t>01-06　気象概況</t>
    <rPh sb="6" eb="8">
      <t>キショウ</t>
    </rPh>
    <rPh sb="8" eb="10">
      <t>ガイキョウ</t>
    </rPh>
    <phoneticPr fontId="2"/>
  </si>
  <si>
    <t>各年中</t>
    <rPh sb="0" eb="1">
      <t>カク</t>
    </rPh>
    <rPh sb="1" eb="3">
      <t>ネンチュウ</t>
    </rPh>
    <phoneticPr fontId="2"/>
  </si>
  <si>
    <t>区　分</t>
    <rPh sb="0" eb="1">
      <t>ク</t>
    </rPh>
    <rPh sb="2" eb="3">
      <t>フン</t>
    </rPh>
    <phoneticPr fontId="2"/>
  </si>
  <si>
    <t>気温（℃）</t>
    <phoneticPr fontId="2"/>
  </si>
  <si>
    <t>降水量　　</t>
    <rPh sb="0" eb="3">
      <t>コウスイリョウ</t>
    </rPh>
    <phoneticPr fontId="2"/>
  </si>
  <si>
    <t>降雪量</t>
    <rPh sb="0" eb="2">
      <t>コウセツ</t>
    </rPh>
    <rPh sb="2" eb="3">
      <t>リョウ</t>
    </rPh>
    <phoneticPr fontId="2"/>
  </si>
  <si>
    <t>天気（日数）</t>
    <phoneticPr fontId="2"/>
  </si>
  <si>
    <t>年　次</t>
    <rPh sb="0" eb="1">
      <t>ネン</t>
    </rPh>
    <rPh sb="2" eb="3">
      <t>ツギ</t>
    </rPh>
    <phoneticPr fontId="2"/>
  </si>
  <si>
    <t>平均</t>
    <rPh sb="0" eb="2">
      <t>ヘイキン</t>
    </rPh>
    <phoneticPr fontId="2"/>
  </si>
  <si>
    <t>最高</t>
    <rPh sb="0" eb="2">
      <t>サイコウ</t>
    </rPh>
    <phoneticPr fontId="2"/>
  </si>
  <si>
    <t>最低</t>
    <rPh sb="0" eb="2">
      <t>サイテイ</t>
    </rPh>
    <phoneticPr fontId="2"/>
  </si>
  <si>
    <t>（mm）</t>
    <phoneticPr fontId="2"/>
  </si>
  <si>
    <t>（cm）</t>
    <phoneticPr fontId="2"/>
  </si>
  <si>
    <t>快晴</t>
    <rPh sb="0" eb="2">
      <t>カイセイ</t>
    </rPh>
    <phoneticPr fontId="2"/>
  </si>
  <si>
    <t>晴</t>
    <rPh sb="0" eb="1">
      <t>ハ</t>
    </rPh>
    <phoneticPr fontId="2"/>
  </si>
  <si>
    <t>曇</t>
    <rPh sb="0" eb="1">
      <t>クモリ</t>
    </rPh>
    <phoneticPr fontId="2"/>
  </si>
  <si>
    <t>雨</t>
    <rPh sb="0" eb="1">
      <t>アメ</t>
    </rPh>
    <phoneticPr fontId="2"/>
  </si>
  <si>
    <t>雪</t>
    <rPh sb="0" eb="1">
      <t>ユキ</t>
    </rPh>
    <phoneticPr fontId="2"/>
  </si>
  <si>
    <t>みぞれ</t>
    <phoneticPr fontId="2"/>
  </si>
  <si>
    <t>平成27年</t>
    <rPh sb="0" eb="2">
      <t>ヘイセイ</t>
    </rPh>
    <rPh sb="4" eb="5">
      <t>ネン</t>
    </rPh>
    <phoneticPr fontId="2"/>
  </si>
  <si>
    <t>28</t>
  </si>
  <si>
    <t>29</t>
    <phoneticPr fontId="2"/>
  </si>
  <si>
    <t>30</t>
    <phoneticPr fontId="2"/>
  </si>
  <si>
    <t>令和元</t>
    <rPh sb="0" eb="2">
      <t>レイワ</t>
    </rPh>
    <rPh sb="2" eb="3">
      <t>ガン</t>
    </rPh>
    <phoneticPr fontId="2"/>
  </si>
  <si>
    <t>1月（内訳）</t>
    <rPh sb="1" eb="2">
      <t>ツキ</t>
    </rPh>
    <rPh sb="3" eb="5">
      <t>ウチワケ</t>
    </rPh>
    <phoneticPr fontId="2"/>
  </si>
  <si>
    <t>2月（内訳）</t>
    <rPh sb="1" eb="2">
      <t>ツキ</t>
    </rPh>
    <rPh sb="3" eb="5">
      <t>ウチワケ</t>
    </rPh>
    <phoneticPr fontId="2"/>
  </si>
  <si>
    <t>3月（内訳）</t>
    <rPh sb="1" eb="2">
      <t>ツキ</t>
    </rPh>
    <rPh sb="3" eb="5">
      <t>ウチワケ</t>
    </rPh>
    <phoneticPr fontId="2"/>
  </si>
  <si>
    <t>4月（内訳）</t>
    <rPh sb="1" eb="2">
      <t>ツキ</t>
    </rPh>
    <rPh sb="3" eb="5">
      <t>ウチワケ</t>
    </rPh>
    <phoneticPr fontId="2"/>
  </si>
  <si>
    <t>5月（内訳）</t>
    <rPh sb="1" eb="2">
      <t>ツキ</t>
    </rPh>
    <rPh sb="3" eb="5">
      <t>ウチワケ</t>
    </rPh>
    <phoneticPr fontId="2"/>
  </si>
  <si>
    <t>6月（内訳）</t>
    <rPh sb="1" eb="2">
      <t>ツキ</t>
    </rPh>
    <rPh sb="3" eb="5">
      <t>ウチワケ</t>
    </rPh>
    <phoneticPr fontId="2"/>
  </si>
  <si>
    <t>7月（内訳）</t>
    <rPh sb="1" eb="2">
      <t>ツキ</t>
    </rPh>
    <rPh sb="3" eb="5">
      <t>ウチワケ</t>
    </rPh>
    <phoneticPr fontId="2"/>
  </si>
  <si>
    <t>8月（内訳）</t>
    <rPh sb="1" eb="2">
      <t>ツキ</t>
    </rPh>
    <rPh sb="3" eb="5">
      <t>ウチワケ</t>
    </rPh>
    <phoneticPr fontId="2"/>
  </si>
  <si>
    <t>9月（内訳）</t>
    <rPh sb="1" eb="2">
      <t>ツキ</t>
    </rPh>
    <rPh sb="3" eb="5">
      <t>ウチワケ</t>
    </rPh>
    <phoneticPr fontId="2"/>
  </si>
  <si>
    <t>10月（内訳）</t>
    <rPh sb="2" eb="3">
      <t>ツキ</t>
    </rPh>
    <rPh sb="4" eb="6">
      <t>ウチワケ</t>
    </rPh>
    <phoneticPr fontId="2"/>
  </si>
  <si>
    <t>11月（内訳）</t>
    <rPh sb="2" eb="3">
      <t>ツキ</t>
    </rPh>
    <rPh sb="4" eb="6">
      <t>ウチワケ</t>
    </rPh>
    <phoneticPr fontId="2"/>
  </si>
  <si>
    <t>12月（内訳）</t>
    <rPh sb="2" eb="3">
      <t>ツキ</t>
    </rPh>
    <rPh sb="4" eb="6">
      <t>ウチワケ</t>
    </rPh>
    <phoneticPr fontId="2"/>
  </si>
  <si>
    <t>※最高気温・最低気温は、年･月それぞれの日最高
　気温・日最低気温とする。</t>
    <phoneticPr fontId="2"/>
  </si>
  <si>
    <t>資料：消防本部、金沢地方気象台（HP抜粋)</t>
    <rPh sb="0" eb="2">
      <t>シリョウ</t>
    </rPh>
    <rPh sb="3" eb="5">
      <t>ショウボウ</t>
    </rPh>
    <rPh sb="5" eb="7">
      <t>ホンブ</t>
    </rPh>
    <rPh sb="8" eb="15">
      <t>カナザワチホウキショウダイ</t>
    </rPh>
    <rPh sb="18" eb="20">
      <t>バッスイ</t>
    </rPh>
    <phoneticPr fontId="2"/>
  </si>
  <si>
    <t>02-01　人口の推移（住民基本台帳）</t>
    <rPh sb="6" eb="8">
      <t>ジンコウ</t>
    </rPh>
    <rPh sb="9" eb="11">
      <t>スイイ</t>
    </rPh>
    <rPh sb="12" eb="14">
      <t>ジュウミン</t>
    </rPh>
    <rPh sb="14" eb="16">
      <t>キホン</t>
    </rPh>
    <rPh sb="16" eb="18">
      <t>ダイチョウ</t>
    </rPh>
    <phoneticPr fontId="2"/>
  </si>
  <si>
    <t>各年１月１日現在</t>
    <rPh sb="0" eb="2">
      <t>カクネン</t>
    </rPh>
    <rPh sb="3" eb="4">
      <t>ツキ</t>
    </rPh>
    <rPh sb="4" eb="6">
      <t>イチニチ</t>
    </rPh>
    <rPh sb="6" eb="8">
      <t>ゲンザイ</t>
    </rPh>
    <phoneticPr fontId="2"/>
  </si>
  <si>
    <t>年次</t>
    <rPh sb="0" eb="2">
      <t>ネンジ</t>
    </rPh>
    <phoneticPr fontId="2"/>
  </si>
  <si>
    <t>世帯数</t>
    <rPh sb="0" eb="3">
      <t>セタイスウ</t>
    </rPh>
    <phoneticPr fontId="2"/>
  </si>
  <si>
    <t>人口</t>
    <phoneticPr fontId="2"/>
  </si>
  <si>
    <t>一世帯当たり</t>
    <rPh sb="0" eb="3">
      <t>イッセタイ</t>
    </rPh>
    <rPh sb="3" eb="4">
      <t>ア</t>
    </rPh>
    <phoneticPr fontId="2"/>
  </si>
  <si>
    <t>人口密度</t>
    <rPh sb="0" eb="2">
      <t>ジンコウ</t>
    </rPh>
    <rPh sb="2" eb="4">
      <t>ミツド</t>
    </rPh>
    <phoneticPr fontId="2"/>
  </si>
  <si>
    <t>総　数</t>
    <rPh sb="0" eb="1">
      <t>フサ</t>
    </rPh>
    <rPh sb="2" eb="3">
      <t>カズ</t>
    </rPh>
    <phoneticPr fontId="2"/>
  </si>
  <si>
    <t>男</t>
    <rPh sb="0" eb="1">
      <t>オトコ</t>
    </rPh>
    <phoneticPr fontId="2"/>
  </si>
  <si>
    <t>女</t>
    <rPh sb="0" eb="1">
      <t>オンナ</t>
    </rPh>
    <phoneticPr fontId="2"/>
  </si>
  <si>
    <t>人員</t>
    <phoneticPr fontId="2"/>
  </si>
  <si>
    <t>昭和33年</t>
    <rPh sb="0" eb="2">
      <t>ショウワ</t>
    </rPh>
    <rPh sb="4" eb="5">
      <t>ネン</t>
    </rPh>
    <phoneticPr fontId="2"/>
  </si>
  <si>
    <t>34</t>
    <phoneticPr fontId="2"/>
  </si>
  <si>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</si>
  <si>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</si>
  <si>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</si>
  <si>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</si>
  <si>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</si>
  <si>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</si>
  <si>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</si>
  <si>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</si>
  <si>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</si>
  <si>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</si>
  <si>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</si>
  <si>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</si>
  <si>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</si>
  <si>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</si>
  <si>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</si>
  <si>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</si>
  <si>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</si>
  <si>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</si>
  <si>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</si>
  <si>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</si>
  <si>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</si>
  <si>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</si>
  <si>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</si>
  <si>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</si>
  <si>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</si>
  <si>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</si>
  <si>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</si>
  <si>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</si>
  <si>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</si>
  <si>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</si>
  <si>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平成2</t>
    <rPh sb="0" eb="2">
      <t>ヘイセイ</t>
    </rPh>
    <phoneticPr fontId="2"/>
  </si>
  <si>
    <t>3</t>
    <phoneticPr fontId="2"/>
  </si>
  <si>
    <t>4</t>
  </si>
  <si>
    <t>5</t>
  </si>
  <si>
    <t>6</t>
  </si>
  <si>
    <t>7</t>
  </si>
  <si>
    <t>8</t>
  </si>
  <si>
    <t>9</t>
  </si>
  <si>
    <t>10</t>
  </si>
  <si>
    <t>11</t>
  </si>
  <si>
    <t>12</t>
  </si>
  <si>
    <t>13</t>
  </si>
  <si>
    <t>14</t>
    <phoneticPr fontId="2"/>
  </si>
  <si>
    <t>15</t>
  </si>
  <si>
    <t>16</t>
  </si>
  <si>
    <t>17</t>
  </si>
  <si>
    <t>18</t>
  </si>
  <si>
    <t>19</t>
  </si>
  <si>
    <t>20</t>
  </si>
  <si>
    <t>21</t>
    <phoneticPr fontId="2"/>
  </si>
  <si>
    <t>22</t>
    <phoneticPr fontId="2"/>
  </si>
  <si>
    <t>23</t>
    <phoneticPr fontId="2"/>
  </si>
  <si>
    <t>24</t>
    <phoneticPr fontId="2"/>
  </si>
  <si>
    <t>25</t>
    <phoneticPr fontId="2"/>
  </si>
  <si>
    <t>26</t>
    <phoneticPr fontId="2"/>
  </si>
  <si>
    <t>(うち外国人住民の数)</t>
  </si>
  <si>
    <t>(676)</t>
  </si>
  <si>
    <t>(239)</t>
  </si>
  <si>
    <t>(437)</t>
  </si>
  <si>
    <t>各年１月１日現在</t>
    <phoneticPr fontId="2"/>
  </si>
  <si>
    <t>27</t>
    <phoneticPr fontId="2"/>
  </si>
  <si>
    <t>(664)</t>
  </si>
  <si>
    <t>(232)</t>
  </si>
  <si>
    <t>(432)</t>
  </si>
  <si>
    <t>28</t>
    <phoneticPr fontId="2"/>
  </si>
  <si>
    <t>(713)</t>
  </si>
  <si>
    <t>(258)</t>
  </si>
  <si>
    <t>(455)</t>
  </si>
  <si>
    <t>(うち外国人住民の数)</t>
    <rPh sb="3" eb="5">
      <t>ガイコク</t>
    </rPh>
    <rPh sb="5" eb="6">
      <t>ジン</t>
    </rPh>
    <rPh sb="6" eb="8">
      <t>ジュウミン</t>
    </rPh>
    <rPh sb="9" eb="10">
      <t>カズ</t>
    </rPh>
    <phoneticPr fontId="2"/>
  </si>
  <si>
    <t>(814)</t>
  </si>
  <si>
    <t>(326)</t>
  </si>
  <si>
    <t>(488)</t>
  </si>
  <si>
    <t>(920)</t>
  </si>
  <si>
    <t>(386)</t>
  </si>
  <si>
    <t>(534)</t>
  </si>
  <si>
    <t>31</t>
    <phoneticPr fontId="2"/>
  </si>
  <si>
    <t>(1,024)</t>
  </si>
  <si>
    <t>(453)</t>
  </si>
  <si>
    <t>(571)</t>
  </si>
  <si>
    <t>令和2</t>
    <rPh sb="0" eb="2">
      <t>レイワ</t>
    </rPh>
    <phoneticPr fontId="2"/>
  </si>
  <si>
    <t>(1,141)</t>
    <phoneticPr fontId="2"/>
  </si>
  <si>
    <t>(518)</t>
  </si>
  <si>
    <t>(623)</t>
  </si>
  <si>
    <t>(1,029)</t>
    <phoneticPr fontId="2"/>
  </si>
  <si>
    <t>(462)</t>
  </si>
  <si>
    <t>(567)</t>
  </si>
  <si>
    <t>※平成25年以降は外国人を含む(平成24年7月9日の住民基本台帳法の改正による)</t>
    <rPh sb="1" eb="3">
      <t>ヘイセイ</t>
    </rPh>
    <rPh sb="5" eb="6">
      <t>ネン</t>
    </rPh>
    <rPh sb="6" eb="8">
      <t>イコウ</t>
    </rPh>
    <rPh sb="9" eb="11">
      <t>ガイコク</t>
    </rPh>
    <rPh sb="11" eb="12">
      <t>ジン</t>
    </rPh>
    <rPh sb="13" eb="14">
      <t>フク</t>
    </rPh>
    <phoneticPr fontId="2"/>
  </si>
  <si>
    <t>資料：窓口課</t>
    <rPh sb="0" eb="2">
      <t>シリョウ</t>
    </rPh>
    <rPh sb="3" eb="5">
      <t>マドグチ</t>
    </rPh>
    <rPh sb="5" eb="6">
      <t>カ</t>
    </rPh>
    <phoneticPr fontId="2"/>
  </si>
  <si>
    <t>02-02　外国人登録人口</t>
    <rPh sb="6" eb="8">
      <t>ガイコク</t>
    </rPh>
    <rPh sb="8" eb="9">
      <t>ジン</t>
    </rPh>
    <rPh sb="9" eb="11">
      <t>トウロク</t>
    </rPh>
    <rPh sb="11" eb="13">
      <t>ジンコウ</t>
    </rPh>
    <phoneticPr fontId="2"/>
  </si>
  <si>
    <t>韓国及び朝鮮</t>
    <rPh sb="0" eb="2">
      <t>カンコク</t>
    </rPh>
    <rPh sb="2" eb="3">
      <t>オヨ</t>
    </rPh>
    <rPh sb="4" eb="6">
      <t>チョウセン</t>
    </rPh>
    <phoneticPr fontId="2"/>
  </si>
  <si>
    <t>中　国</t>
    <rPh sb="0" eb="1">
      <t>ナカ</t>
    </rPh>
    <rPh sb="2" eb="3">
      <t>コク</t>
    </rPh>
    <phoneticPr fontId="2"/>
  </si>
  <si>
    <t>アメリカ</t>
    <phoneticPr fontId="2"/>
  </si>
  <si>
    <t>その他</t>
    <rPh sb="2" eb="3">
      <t>タ</t>
    </rPh>
    <phoneticPr fontId="2"/>
  </si>
  <si>
    <t>昭和9年</t>
    <rPh sb="0" eb="2">
      <t>ショウワ</t>
    </rPh>
    <rPh sb="3" eb="4">
      <t>ネン</t>
    </rPh>
    <phoneticPr fontId="2"/>
  </si>
  <si>
    <t>10</t>
    <phoneticPr fontId="2"/>
  </si>
  <si>
    <t>11</t>
    <phoneticPr fontId="2"/>
  </si>
  <si>
    <t>14</t>
  </si>
  <si>
    <t>21</t>
  </si>
  <si>
    <t>22</t>
  </si>
  <si>
    <t>23</t>
  </si>
  <si>
    <t>24</t>
  </si>
  <si>
    <t>25</t>
  </si>
  <si>
    <t>26</t>
  </si>
  <si>
    <t>27</t>
  </si>
  <si>
    <t>29</t>
  </si>
  <si>
    <t>30</t>
  </si>
  <si>
    <t>※平成24年以前は外国人登録法により登録された外国人の数（平成24年7月9日外国人登録法廃止による）</t>
    <rPh sb="1" eb="3">
      <t>ヘイセイ</t>
    </rPh>
    <rPh sb="5" eb="8">
      <t>ネンイゼン</t>
    </rPh>
    <rPh sb="6" eb="8">
      <t>イゼン</t>
    </rPh>
    <rPh sb="9" eb="11">
      <t>ガイコク</t>
    </rPh>
    <rPh sb="11" eb="12">
      <t>ジン</t>
    </rPh>
    <rPh sb="12" eb="15">
      <t>トウロクホウ</t>
    </rPh>
    <rPh sb="18" eb="20">
      <t>トウロク</t>
    </rPh>
    <rPh sb="23" eb="25">
      <t>ガイコク</t>
    </rPh>
    <rPh sb="25" eb="26">
      <t>ジン</t>
    </rPh>
    <rPh sb="27" eb="28">
      <t>カズ</t>
    </rPh>
    <rPh sb="29" eb="31">
      <t>ヘイセイ</t>
    </rPh>
    <rPh sb="33" eb="34">
      <t>ネン</t>
    </rPh>
    <rPh sb="35" eb="36">
      <t>ガツ</t>
    </rPh>
    <rPh sb="37" eb="38">
      <t>ニチ</t>
    </rPh>
    <rPh sb="38" eb="40">
      <t>ガイコク</t>
    </rPh>
    <rPh sb="40" eb="41">
      <t>ジン</t>
    </rPh>
    <rPh sb="41" eb="44">
      <t>トウロクホウ</t>
    </rPh>
    <rPh sb="44" eb="46">
      <t>ハイシ</t>
    </rPh>
    <phoneticPr fontId="2"/>
  </si>
  <si>
    <t>※平成25年以降は住民基本台帳に登録された外国人の数（平成24年7月9日の住民基本台帳法の改正による）</t>
    <rPh sb="1" eb="3">
      <t>ヘイセイ</t>
    </rPh>
    <rPh sb="5" eb="8">
      <t>ネンイコウ</t>
    </rPh>
    <rPh sb="6" eb="8">
      <t>イコウ</t>
    </rPh>
    <rPh sb="9" eb="11">
      <t>ジュウミン</t>
    </rPh>
    <rPh sb="11" eb="13">
      <t>キホン</t>
    </rPh>
    <rPh sb="13" eb="15">
      <t>ダイチョウ</t>
    </rPh>
    <rPh sb="16" eb="18">
      <t>トウロク</t>
    </rPh>
    <rPh sb="21" eb="23">
      <t>ガイコク</t>
    </rPh>
    <rPh sb="23" eb="24">
      <t>ジン</t>
    </rPh>
    <rPh sb="25" eb="26">
      <t>カズ</t>
    </rPh>
    <rPh sb="37" eb="39">
      <t>ジュウミン</t>
    </rPh>
    <rPh sb="39" eb="41">
      <t>キホン</t>
    </rPh>
    <rPh sb="41" eb="43">
      <t>ダイチョウ</t>
    </rPh>
    <rPh sb="43" eb="44">
      <t>ホウ</t>
    </rPh>
    <rPh sb="45" eb="47">
      <t>カイセイ</t>
    </rPh>
    <phoneticPr fontId="2"/>
  </si>
  <si>
    <t>02-03　町別世帯数および人口</t>
    <rPh sb="6" eb="7">
      <t>マチ</t>
    </rPh>
    <rPh sb="7" eb="8">
      <t>ベツ</t>
    </rPh>
    <rPh sb="8" eb="11">
      <t>セタイスウ</t>
    </rPh>
    <rPh sb="14" eb="16">
      <t>ジンコウ</t>
    </rPh>
    <phoneticPr fontId="2"/>
  </si>
  <si>
    <t>町名</t>
    <rPh sb="0" eb="1">
      <t>マチ</t>
    </rPh>
    <rPh sb="1" eb="2">
      <t>メイ</t>
    </rPh>
    <phoneticPr fontId="2"/>
  </si>
  <si>
    <t>平成29年</t>
    <rPh sb="0" eb="2">
      <t>ヘイセイ</t>
    </rPh>
    <rPh sb="4" eb="5">
      <t>ネン</t>
    </rPh>
    <phoneticPr fontId="2"/>
  </si>
  <si>
    <t>3年</t>
    <rPh sb="1" eb="2">
      <t>ネン</t>
    </rPh>
    <phoneticPr fontId="2"/>
  </si>
  <si>
    <t>人口</t>
    <rPh sb="0" eb="2">
      <t>ジンコウ</t>
    </rPh>
    <phoneticPr fontId="2"/>
  </si>
  <si>
    <t>総計</t>
    <rPh sb="0" eb="2">
      <t>ソウケイ</t>
    </rPh>
    <phoneticPr fontId="2"/>
  </si>
  <si>
    <t>大聖寺地区計</t>
    <rPh sb="0" eb="3">
      <t>ダイショウジ</t>
    </rPh>
    <rPh sb="3" eb="5">
      <t>チク</t>
    </rPh>
    <rPh sb="5" eb="6">
      <t>ケイ</t>
    </rPh>
    <phoneticPr fontId="2"/>
  </si>
  <si>
    <t>大聖寺馬場町</t>
    <rPh sb="0" eb="3">
      <t>ダイショウジ</t>
    </rPh>
    <rPh sb="3" eb="6">
      <t>ババマチ</t>
    </rPh>
    <phoneticPr fontId="2"/>
  </si>
  <si>
    <t>大聖寺錦町</t>
    <rPh sb="0" eb="3">
      <t>ダイショウジ</t>
    </rPh>
    <rPh sb="3" eb="5">
      <t>ニシキチョウ</t>
    </rPh>
    <phoneticPr fontId="2"/>
  </si>
  <si>
    <t>大聖寺関町</t>
    <rPh sb="0" eb="3">
      <t>ダイショウジ</t>
    </rPh>
    <rPh sb="3" eb="4">
      <t>セキ</t>
    </rPh>
    <rPh sb="4" eb="5">
      <t>マチ</t>
    </rPh>
    <phoneticPr fontId="2"/>
  </si>
  <si>
    <t>大聖寺今出町</t>
    <rPh sb="0" eb="3">
      <t>ダイショウジ</t>
    </rPh>
    <rPh sb="3" eb="5">
      <t>イマデ</t>
    </rPh>
    <rPh sb="5" eb="6">
      <t>マチ</t>
    </rPh>
    <phoneticPr fontId="2"/>
  </si>
  <si>
    <t>大聖寺西栄町</t>
    <rPh sb="0" eb="3">
      <t>ダイショウジ</t>
    </rPh>
    <rPh sb="3" eb="6">
      <t>ニシサカエマチ</t>
    </rPh>
    <phoneticPr fontId="2"/>
  </si>
  <si>
    <t>大聖寺西町</t>
    <rPh sb="0" eb="3">
      <t>ダイショウジ</t>
    </rPh>
    <rPh sb="3" eb="4">
      <t>ニシ</t>
    </rPh>
    <rPh sb="4" eb="5">
      <t>マチ</t>
    </rPh>
    <phoneticPr fontId="2"/>
  </si>
  <si>
    <t>白望台</t>
    <rPh sb="0" eb="1">
      <t>シロ</t>
    </rPh>
    <rPh sb="1" eb="2">
      <t>ノゾミ</t>
    </rPh>
    <rPh sb="2" eb="3">
      <t>ダイ</t>
    </rPh>
    <phoneticPr fontId="2"/>
  </si>
  <si>
    <t>大聖寺越前三ツ屋町</t>
    <rPh sb="0" eb="3">
      <t>ダイショウジ</t>
    </rPh>
    <rPh sb="3" eb="5">
      <t>エチゼン</t>
    </rPh>
    <rPh sb="5" eb="6">
      <t>ミ</t>
    </rPh>
    <rPh sb="7" eb="9">
      <t>ヤマチ</t>
    </rPh>
    <phoneticPr fontId="2"/>
  </si>
  <si>
    <t>大聖寺中町</t>
    <rPh sb="0" eb="3">
      <t>ダイショウジ</t>
    </rPh>
    <rPh sb="3" eb="4">
      <t>ナカ</t>
    </rPh>
    <rPh sb="4" eb="5">
      <t>マチ</t>
    </rPh>
    <phoneticPr fontId="2"/>
  </si>
  <si>
    <t>大聖寺神明町</t>
    <rPh sb="0" eb="3">
      <t>ダイショウジ</t>
    </rPh>
    <rPh sb="3" eb="6">
      <t>シンメイマチ</t>
    </rPh>
    <phoneticPr fontId="2"/>
  </si>
  <si>
    <t>大聖寺下屋敷町</t>
    <rPh sb="0" eb="3">
      <t>ダイショウジ</t>
    </rPh>
    <rPh sb="3" eb="4">
      <t>シタ</t>
    </rPh>
    <rPh sb="4" eb="7">
      <t>ヤシキマチ</t>
    </rPh>
    <phoneticPr fontId="2"/>
  </si>
  <si>
    <t>大聖寺大新道</t>
    <rPh sb="0" eb="3">
      <t>ダイショウジ</t>
    </rPh>
    <rPh sb="3" eb="6">
      <t>オオシンミチ</t>
    </rPh>
    <phoneticPr fontId="2"/>
  </si>
  <si>
    <t>大聖寺新屋敷町</t>
    <rPh sb="0" eb="3">
      <t>ダイショウジ</t>
    </rPh>
    <rPh sb="3" eb="7">
      <t>シンヤシキマチ</t>
    </rPh>
    <phoneticPr fontId="2"/>
  </si>
  <si>
    <t>大聖寺五軒町</t>
    <rPh sb="0" eb="3">
      <t>ダイショウジ</t>
    </rPh>
    <rPh sb="3" eb="5">
      <t>5ケン</t>
    </rPh>
    <rPh sb="5" eb="6">
      <t>マチ</t>
    </rPh>
    <phoneticPr fontId="2"/>
  </si>
  <si>
    <t>大聖寺中新道</t>
    <rPh sb="0" eb="3">
      <t>ダイショウジ</t>
    </rPh>
    <rPh sb="3" eb="4">
      <t>ナカ</t>
    </rPh>
    <rPh sb="4" eb="6">
      <t>シンミチ</t>
    </rPh>
    <phoneticPr fontId="2"/>
  </si>
  <si>
    <t>大聖寺魚町</t>
    <rPh sb="0" eb="3">
      <t>ダイショウジ</t>
    </rPh>
    <rPh sb="3" eb="5">
      <t>ウオマチ</t>
    </rPh>
    <phoneticPr fontId="2"/>
  </si>
  <si>
    <t>大聖寺観音町</t>
    <rPh sb="0" eb="3">
      <t>ダイショウジ</t>
    </rPh>
    <rPh sb="3" eb="6">
      <t>カンノンマチ</t>
    </rPh>
    <phoneticPr fontId="2"/>
  </si>
  <si>
    <t>大聖寺東横町</t>
    <rPh sb="0" eb="3">
      <t>ダイショウジ</t>
    </rPh>
    <rPh sb="3" eb="4">
      <t>ヒガシ</t>
    </rPh>
    <rPh sb="4" eb="6">
      <t>ヨコマチ</t>
    </rPh>
    <phoneticPr fontId="2"/>
  </si>
  <si>
    <t>大聖寺本町</t>
    <rPh sb="0" eb="3">
      <t>ダイショウジ</t>
    </rPh>
    <rPh sb="3" eb="5">
      <t>ホンマチ</t>
    </rPh>
    <phoneticPr fontId="2"/>
  </si>
  <si>
    <t>大聖寺八間道</t>
    <rPh sb="0" eb="3">
      <t>ダイショウジ</t>
    </rPh>
    <rPh sb="3" eb="5">
      <t>ハチケン</t>
    </rPh>
    <rPh sb="5" eb="6">
      <t>ミチ</t>
    </rPh>
    <phoneticPr fontId="2"/>
  </si>
  <si>
    <t>大聖寺片原町</t>
    <rPh sb="0" eb="3">
      <t>ダイショウジ</t>
    </rPh>
    <rPh sb="3" eb="6">
      <t>カタハラマチ</t>
    </rPh>
    <phoneticPr fontId="2"/>
  </si>
  <si>
    <t>大聖寺仲町</t>
    <rPh sb="0" eb="3">
      <t>ダイショウジ</t>
    </rPh>
    <rPh sb="3" eb="4">
      <t>ナカ</t>
    </rPh>
    <rPh sb="4" eb="5">
      <t>マチ</t>
    </rPh>
    <phoneticPr fontId="2"/>
  </si>
  <si>
    <t>大聖寺福田町</t>
    <rPh sb="0" eb="3">
      <t>ダイショウジ</t>
    </rPh>
    <rPh sb="3" eb="6">
      <t>フクダマチ</t>
    </rPh>
    <phoneticPr fontId="2"/>
  </si>
  <si>
    <t>大聖寺前鷹匠町</t>
    <rPh sb="0" eb="3">
      <t>ダイショウジ</t>
    </rPh>
    <rPh sb="3" eb="4">
      <t>マエ</t>
    </rPh>
    <rPh sb="4" eb="6">
      <t>タカジョウ</t>
    </rPh>
    <rPh sb="6" eb="7">
      <t>マチ</t>
    </rPh>
    <phoneticPr fontId="2"/>
  </si>
  <si>
    <t>大聖寺奥鷹匠町</t>
    <rPh sb="0" eb="3">
      <t>ダイショウジ</t>
    </rPh>
    <rPh sb="3" eb="4">
      <t>オク</t>
    </rPh>
    <rPh sb="4" eb="6">
      <t>タカジョウ</t>
    </rPh>
    <rPh sb="6" eb="7">
      <t>マチ</t>
    </rPh>
    <phoneticPr fontId="2"/>
  </si>
  <si>
    <t>大聖寺法華坊町</t>
    <rPh sb="0" eb="3">
      <t>ダイショウジ</t>
    </rPh>
    <rPh sb="3" eb="4">
      <t>ホウ</t>
    </rPh>
    <rPh sb="4" eb="5">
      <t>ハナ</t>
    </rPh>
    <rPh sb="5" eb="6">
      <t>ボウ</t>
    </rPh>
    <rPh sb="6" eb="7">
      <t>マチ</t>
    </rPh>
    <phoneticPr fontId="2"/>
  </si>
  <si>
    <t>大聖寺京町</t>
    <rPh sb="0" eb="3">
      <t>ダイショウジ</t>
    </rPh>
    <rPh sb="3" eb="5">
      <t>キョウマチ</t>
    </rPh>
    <phoneticPr fontId="2"/>
  </si>
  <si>
    <t>大聖寺寺町</t>
    <rPh sb="0" eb="3">
      <t>ダイショウジ</t>
    </rPh>
    <rPh sb="3" eb="4">
      <t>テラ</t>
    </rPh>
    <rPh sb="4" eb="5">
      <t>マチ</t>
    </rPh>
    <phoneticPr fontId="2"/>
  </si>
  <si>
    <t>大聖寺山田鍛冶町</t>
    <rPh sb="0" eb="3">
      <t>ダイショウジ</t>
    </rPh>
    <rPh sb="3" eb="5">
      <t>ヤマダ</t>
    </rPh>
    <rPh sb="5" eb="8">
      <t>カジマチ</t>
    </rPh>
    <phoneticPr fontId="2"/>
  </si>
  <si>
    <t>大聖寺十一町</t>
    <rPh sb="0" eb="3">
      <t>ダイショウジ</t>
    </rPh>
    <rPh sb="3" eb="5">
      <t>11</t>
    </rPh>
    <rPh sb="5" eb="6">
      <t>マチ</t>
    </rPh>
    <phoneticPr fontId="2"/>
  </si>
  <si>
    <t>大聖寺一本橋町</t>
    <rPh sb="0" eb="3">
      <t>ダイショウジ</t>
    </rPh>
    <rPh sb="3" eb="5">
      <t>1ホン</t>
    </rPh>
    <rPh sb="5" eb="6">
      <t>ハシ</t>
    </rPh>
    <rPh sb="6" eb="7">
      <t>マチ</t>
    </rPh>
    <phoneticPr fontId="2"/>
  </si>
  <si>
    <t>大聖寺南町</t>
    <rPh sb="0" eb="3">
      <t>ダイショウジ</t>
    </rPh>
    <rPh sb="3" eb="5">
      <t>ミナミマチ</t>
    </rPh>
    <phoneticPr fontId="2"/>
  </si>
  <si>
    <t>大聖寺荒町</t>
    <rPh sb="0" eb="3">
      <t>ダイショウジ</t>
    </rPh>
    <rPh sb="3" eb="5">
      <t>アラマチ</t>
    </rPh>
    <phoneticPr fontId="2"/>
  </si>
  <si>
    <t>大聖寺鉄砲町</t>
    <rPh sb="0" eb="3">
      <t>ダイショウジ</t>
    </rPh>
    <rPh sb="3" eb="6">
      <t>テッポウマチ</t>
    </rPh>
    <phoneticPr fontId="2"/>
  </si>
  <si>
    <t>大聖寺田原町</t>
    <rPh sb="0" eb="3">
      <t>ダイショウジ</t>
    </rPh>
    <rPh sb="3" eb="6">
      <t>タワラマチ</t>
    </rPh>
    <phoneticPr fontId="2"/>
  </si>
  <si>
    <t>大聖寺弓町</t>
    <rPh sb="0" eb="3">
      <t>ダイショウジ</t>
    </rPh>
    <rPh sb="3" eb="4">
      <t>ユミ</t>
    </rPh>
    <rPh sb="4" eb="5">
      <t>マチ</t>
    </rPh>
    <phoneticPr fontId="2"/>
  </si>
  <si>
    <t>大聖寺金子町</t>
    <rPh sb="0" eb="3">
      <t>ダイショウジ</t>
    </rPh>
    <rPh sb="3" eb="5">
      <t>カネコ</t>
    </rPh>
    <rPh sb="5" eb="6">
      <t>マチ</t>
    </rPh>
    <phoneticPr fontId="2"/>
  </si>
  <si>
    <t>大聖寺木呂場町</t>
    <rPh sb="0" eb="3">
      <t>ダイショウジ</t>
    </rPh>
    <rPh sb="3" eb="5">
      <t>コロバ</t>
    </rPh>
    <rPh sb="5" eb="6">
      <t>バ</t>
    </rPh>
    <rPh sb="6" eb="7">
      <t>マチ</t>
    </rPh>
    <phoneticPr fontId="2"/>
  </si>
  <si>
    <t>大聖寺菅生町</t>
    <rPh sb="0" eb="3">
      <t>ダイショウジ</t>
    </rPh>
    <rPh sb="3" eb="5">
      <t>スゴウ</t>
    </rPh>
    <rPh sb="5" eb="6">
      <t>マチ</t>
    </rPh>
    <phoneticPr fontId="2"/>
  </si>
  <si>
    <t>大聖寺永町</t>
    <rPh sb="0" eb="3">
      <t>ダイショウジ</t>
    </rPh>
    <rPh sb="3" eb="4">
      <t>エイ</t>
    </rPh>
    <rPh sb="4" eb="5">
      <t>マチ</t>
    </rPh>
    <phoneticPr fontId="2"/>
  </si>
  <si>
    <t>大聖寺天神下町</t>
    <rPh sb="0" eb="3">
      <t>ダイショウジ</t>
    </rPh>
    <rPh sb="3" eb="5">
      <t>テンジン</t>
    </rPh>
    <rPh sb="5" eb="7">
      <t>シタマチ</t>
    </rPh>
    <phoneticPr fontId="2"/>
  </si>
  <si>
    <t>大聖寺藤ノ木町</t>
    <rPh sb="0" eb="3">
      <t>ダイショウジ</t>
    </rPh>
    <rPh sb="3" eb="4">
      <t>フジ</t>
    </rPh>
    <rPh sb="5" eb="6">
      <t>キ</t>
    </rPh>
    <rPh sb="6" eb="7">
      <t>マチ</t>
    </rPh>
    <phoneticPr fontId="2"/>
  </si>
  <si>
    <t>大聖寺大名竹町</t>
    <rPh sb="0" eb="3">
      <t>ダイショウジ</t>
    </rPh>
    <rPh sb="3" eb="5">
      <t>ダイミョウ</t>
    </rPh>
    <rPh sb="5" eb="7">
      <t>タケマチ</t>
    </rPh>
    <phoneticPr fontId="2"/>
  </si>
  <si>
    <t>大聖寺耳聞山仲町</t>
    <rPh sb="0" eb="3">
      <t>ダイショウジ</t>
    </rPh>
    <rPh sb="3" eb="6">
      <t>ミミキヤマ</t>
    </rPh>
    <rPh sb="6" eb="8">
      <t>ナカマチ</t>
    </rPh>
    <phoneticPr fontId="2"/>
  </si>
  <si>
    <t>大聖寺亀町</t>
    <rPh sb="0" eb="3">
      <t>ダイショウジ</t>
    </rPh>
    <rPh sb="3" eb="4">
      <t>カメ</t>
    </rPh>
    <rPh sb="4" eb="5">
      <t>マチ</t>
    </rPh>
    <phoneticPr fontId="2"/>
  </si>
  <si>
    <t>大聖寺麻畠町</t>
    <rPh sb="0" eb="3">
      <t>ダイショウジ</t>
    </rPh>
    <rPh sb="3" eb="4">
      <t>アサ</t>
    </rPh>
    <rPh sb="4" eb="5">
      <t>ハタケ</t>
    </rPh>
    <rPh sb="5" eb="6">
      <t>マチ</t>
    </rPh>
    <phoneticPr fontId="2"/>
  </si>
  <si>
    <t>大聖寺耳聞山町</t>
    <rPh sb="0" eb="3">
      <t>ダイショウジ</t>
    </rPh>
    <rPh sb="3" eb="6">
      <t>ミミキヤマ</t>
    </rPh>
    <rPh sb="6" eb="7">
      <t>マチ</t>
    </rPh>
    <phoneticPr fontId="2"/>
  </si>
  <si>
    <t>大聖寺新町</t>
    <rPh sb="0" eb="3">
      <t>ダイショウジ</t>
    </rPh>
    <rPh sb="3" eb="5">
      <t>シンマチ</t>
    </rPh>
    <phoneticPr fontId="2"/>
  </si>
  <si>
    <t>大聖寺松ヶ根町</t>
    <rPh sb="0" eb="3">
      <t>ダイショウジ</t>
    </rPh>
    <rPh sb="3" eb="4">
      <t>マツ</t>
    </rPh>
    <rPh sb="5" eb="6">
      <t>ネ</t>
    </rPh>
    <rPh sb="6" eb="7">
      <t>マチ</t>
    </rPh>
    <phoneticPr fontId="2"/>
  </si>
  <si>
    <t>大聖寺相生町</t>
    <rPh sb="0" eb="3">
      <t>ダイショウジ</t>
    </rPh>
    <rPh sb="3" eb="5">
      <t>アイオイ</t>
    </rPh>
    <rPh sb="5" eb="6">
      <t>マチ</t>
    </rPh>
    <phoneticPr fontId="2"/>
  </si>
  <si>
    <t>大聖寺北片原町</t>
    <rPh sb="0" eb="3">
      <t>ダイショウジ</t>
    </rPh>
    <rPh sb="3" eb="4">
      <t>キタ</t>
    </rPh>
    <rPh sb="4" eb="7">
      <t>カタハラマチ</t>
    </rPh>
    <phoneticPr fontId="2"/>
  </si>
  <si>
    <t>大聖寺番場町</t>
    <rPh sb="0" eb="3">
      <t>ダイショウジ</t>
    </rPh>
    <rPh sb="3" eb="5">
      <t>バンバ</t>
    </rPh>
    <rPh sb="5" eb="6">
      <t>マチ</t>
    </rPh>
    <phoneticPr fontId="2"/>
  </si>
  <si>
    <t>大聖寺殿町新組町</t>
    <rPh sb="0" eb="3">
      <t>ダイショウジ</t>
    </rPh>
    <rPh sb="3" eb="4">
      <t>トノ</t>
    </rPh>
    <rPh sb="4" eb="5">
      <t>マチ</t>
    </rPh>
    <rPh sb="5" eb="6">
      <t>シン</t>
    </rPh>
    <rPh sb="6" eb="7">
      <t>クミ</t>
    </rPh>
    <rPh sb="7" eb="8">
      <t>マチ</t>
    </rPh>
    <phoneticPr fontId="2"/>
  </si>
  <si>
    <t>大聖寺上福田町</t>
    <rPh sb="0" eb="3">
      <t>ダイショウジ</t>
    </rPh>
    <rPh sb="3" eb="6">
      <t>カミフクダ</t>
    </rPh>
    <rPh sb="6" eb="7">
      <t>マチ</t>
    </rPh>
    <phoneticPr fontId="2"/>
  </si>
  <si>
    <t>大聖寺新旗陽町</t>
    <rPh sb="0" eb="3">
      <t>ダイショウジ</t>
    </rPh>
    <rPh sb="3" eb="4">
      <t>シン</t>
    </rPh>
    <rPh sb="4" eb="5">
      <t>ハタ</t>
    </rPh>
    <rPh sb="5" eb="6">
      <t>ヨウ</t>
    </rPh>
    <rPh sb="6" eb="7">
      <t>マチ</t>
    </rPh>
    <phoneticPr fontId="2"/>
  </si>
  <si>
    <t>大聖寺曙町</t>
    <rPh sb="0" eb="3">
      <t>ダイショウジ</t>
    </rPh>
    <rPh sb="3" eb="5">
      <t>アケボノマチ</t>
    </rPh>
    <phoneticPr fontId="2"/>
  </si>
  <si>
    <t>大聖寺新栄町</t>
    <rPh sb="0" eb="3">
      <t>ダイショウジ</t>
    </rPh>
    <rPh sb="3" eb="6">
      <t>シンサカエマチ</t>
    </rPh>
    <phoneticPr fontId="2"/>
  </si>
  <si>
    <t>大聖寺朝日町</t>
    <rPh sb="0" eb="3">
      <t>ダイショウジ</t>
    </rPh>
    <rPh sb="3" eb="6">
      <t>アサヒマチ</t>
    </rPh>
    <phoneticPr fontId="2"/>
  </si>
  <si>
    <t>大聖寺福の杜</t>
    <rPh sb="0" eb="3">
      <t>ダイショウジ</t>
    </rPh>
    <rPh sb="3" eb="4">
      <t>フク</t>
    </rPh>
    <rPh sb="5" eb="6">
      <t>モリ</t>
    </rPh>
    <phoneticPr fontId="2"/>
  </si>
  <si>
    <t>平成31年2月15日より新設</t>
    <rPh sb="0" eb="2">
      <t>ヘイセイ</t>
    </rPh>
    <rPh sb="4" eb="5">
      <t>ネン</t>
    </rPh>
    <rPh sb="6" eb="7">
      <t>ガツ</t>
    </rPh>
    <rPh sb="9" eb="10">
      <t>ニチ</t>
    </rPh>
    <rPh sb="12" eb="14">
      <t>シンセツ</t>
    </rPh>
    <phoneticPr fontId="2"/>
  </si>
  <si>
    <t>大聖寺新川町</t>
    <rPh sb="0" eb="3">
      <t>ダイショウジ</t>
    </rPh>
    <rPh sb="3" eb="6">
      <t>シンカワマチ</t>
    </rPh>
    <phoneticPr fontId="2"/>
  </si>
  <si>
    <t>大聖寺松島町</t>
    <rPh sb="0" eb="3">
      <t>ダイショウジ</t>
    </rPh>
    <rPh sb="3" eb="6">
      <t>マツシママチ</t>
    </rPh>
    <phoneticPr fontId="2"/>
  </si>
  <si>
    <t>大聖寺松島団地</t>
    <rPh sb="0" eb="3">
      <t>ダイショウジ</t>
    </rPh>
    <rPh sb="3" eb="5">
      <t>マツシマ</t>
    </rPh>
    <rPh sb="5" eb="7">
      <t>ダンチ</t>
    </rPh>
    <phoneticPr fontId="2"/>
  </si>
  <si>
    <t>大聖寺菅生</t>
    <rPh sb="0" eb="3">
      <t>ダイショウジ</t>
    </rPh>
    <rPh sb="3" eb="5">
      <t>スゴウ</t>
    </rPh>
    <phoneticPr fontId="2"/>
  </si>
  <si>
    <t>大聖寺敷地</t>
    <rPh sb="0" eb="3">
      <t>ダイショウジ</t>
    </rPh>
    <rPh sb="3" eb="5">
      <t>シキジ</t>
    </rPh>
    <phoneticPr fontId="2"/>
  </si>
  <si>
    <t>大聖寺東敷地町</t>
    <rPh sb="0" eb="3">
      <t>ダイショウジ</t>
    </rPh>
    <rPh sb="3" eb="4">
      <t>ヒガシ</t>
    </rPh>
    <rPh sb="4" eb="6">
      <t>シキジ</t>
    </rPh>
    <rPh sb="6" eb="7">
      <t>マチ</t>
    </rPh>
    <phoneticPr fontId="2"/>
  </si>
  <si>
    <t>大聖寺春日町</t>
    <rPh sb="0" eb="3">
      <t>ダイショウジ</t>
    </rPh>
    <rPh sb="3" eb="6">
      <t>カスガマチ</t>
    </rPh>
    <phoneticPr fontId="2"/>
  </si>
  <si>
    <t>大聖寺敷地団地</t>
    <rPh sb="0" eb="3">
      <t>ダイショウジ</t>
    </rPh>
    <rPh sb="3" eb="5">
      <t>シキジ</t>
    </rPh>
    <rPh sb="5" eb="7">
      <t>ダンチ</t>
    </rPh>
    <phoneticPr fontId="2"/>
  </si>
  <si>
    <t>大聖寺平床</t>
    <rPh sb="0" eb="3">
      <t>ダイショウジ</t>
    </rPh>
    <rPh sb="3" eb="4">
      <t>ヒラ</t>
    </rPh>
    <rPh sb="4" eb="5">
      <t>トコ</t>
    </rPh>
    <phoneticPr fontId="2"/>
  </si>
  <si>
    <t>大聖寺岡町</t>
    <rPh sb="0" eb="3">
      <t>ダイショウジ</t>
    </rPh>
    <rPh sb="3" eb="5">
      <t>オカマチ</t>
    </rPh>
    <phoneticPr fontId="2"/>
  </si>
  <si>
    <t>大聖寺畑町</t>
    <rPh sb="0" eb="3">
      <t>ダイショウジ</t>
    </rPh>
    <rPh sb="3" eb="4">
      <t>ハタケ</t>
    </rPh>
    <rPh sb="4" eb="5">
      <t>マチ</t>
    </rPh>
    <phoneticPr fontId="2"/>
  </si>
  <si>
    <t>大聖寺畑山町</t>
    <rPh sb="0" eb="3">
      <t>ダイショウジ</t>
    </rPh>
    <rPh sb="3" eb="4">
      <t>ハタ</t>
    </rPh>
    <rPh sb="4" eb="5">
      <t>ヤマ</t>
    </rPh>
    <rPh sb="5" eb="6">
      <t>マチ</t>
    </rPh>
    <phoneticPr fontId="2"/>
  </si>
  <si>
    <t>大聖寺下福田町</t>
    <rPh sb="0" eb="3">
      <t>ダイショウジ</t>
    </rPh>
    <rPh sb="3" eb="6">
      <t>シモフクダ</t>
    </rPh>
    <rPh sb="6" eb="7">
      <t>マチ</t>
    </rPh>
    <phoneticPr fontId="2"/>
  </si>
  <si>
    <t>大聖寺荻生町</t>
    <rPh sb="0" eb="3">
      <t>ダイショウジ</t>
    </rPh>
    <rPh sb="3" eb="5">
      <t>オギュウ</t>
    </rPh>
    <rPh sb="5" eb="6">
      <t>マチ</t>
    </rPh>
    <phoneticPr fontId="2"/>
  </si>
  <si>
    <t>大聖寺三ツ町</t>
    <rPh sb="0" eb="3">
      <t>ダイショウジ</t>
    </rPh>
    <rPh sb="3" eb="4">
      <t>3</t>
    </rPh>
    <rPh sb="5" eb="6">
      <t>マチ</t>
    </rPh>
    <phoneticPr fontId="2"/>
  </si>
  <si>
    <t>大聖寺錦城ケ丘町</t>
    <rPh sb="0" eb="3">
      <t>ダイショウジ</t>
    </rPh>
    <rPh sb="3" eb="5">
      <t>キンジョウ</t>
    </rPh>
    <rPh sb="6" eb="7">
      <t>オカ</t>
    </rPh>
    <rPh sb="7" eb="8">
      <t>マチ</t>
    </rPh>
    <phoneticPr fontId="2"/>
  </si>
  <si>
    <t>大聖寺雇用住宅</t>
    <rPh sb="0" eb="3">
      <t>ダイショウジ</t>
    </rPh>
    <rPh sb="3" eb="5">
      <t>コヨウ</t>
    </rPh>
    <rPh sb="5" eb="7">
      <t>ジュウタク</t>
    </rPh>
    <phoneticPr fontId="2"/>
  </si>
  <si>
    <t>大聖寺上木町</t>
    <rPh sb="0" eb="3">
      <t>ダイショウジ</t>
    </rPh>
    <rPh sb="3" eb="5">
      <t>ウエキ</t>
    </rPh>
    <rPh sb="5" eb="6">
      <t>マチ</t>
    </rPh>
    <phoneticPr fontId="2"/>
  </si>
  <si>
    <t>大聖寺瀬越町</t>
    <rPh sb="0" eb="3">
      <t>ダイショウジ</t>
    </rPh>
    <rPh sb="3" eb="5">
      <t>セゴエ</t>
    </rPh>
    <rPh sb="5" eb="6">
      <t>マチ</t>
    </rPh>
    <phoneticPr fontId="2"/>
  </si>
  <si>
    <t>大聖寺緑が丘町</t>
    <rPh sb="0" eb="3">
      <t>ダイショウジ</t>
    </rPh>
    <rPh sb="3" eb="4">
      <t>ミドリ</t>
    </rPh>
    <rPh sb="5" eb="7">
      <t>オカマチ</t>
    </rPh>
    <phoneticPr fontId="2"/>
  </si>
  <si>
    <t>山代地区計</t>
    <rPh sb="0" eb="4">
      <t>ヤマシロチク</t>
    </rPh>
    <rPh sb="4" eb="5">
      <t>ケイ</t>
    </rPh>
    <phoneticPr fontId="2"/>
  </si>
  <si>
    <t>山代温泉１区の１</t>
    <rPh sb="0" eb="2">
      <t>ヤマシロ</t>
    </rPh>
    <rPh sb="2" eb="4">
      <t>オンセン</t>
    </rPh>
    <rPh sb="5" eb="6">
      <t>ク</t>
    </rPh>
    <phoneticPr fontId="2"/>
  </si>
  <si>
    <t>山代温泉１区の２</t>
    <rPh sb="0" eb="2">
      <t>ヤマシロ</t>
    </rPh>
    <rPh sb="2" eb="4">
      <t>オンセン</t>
    </rPh>
    <rPh sb="5" eb="6">
      <t>ク</t>
    </rPh>
    <phoneticPr fontId="2"/>
  </si>
  <si>
    <t>山代温泉１区の３</t>
    <rPh sb="0" eb="2">
      <t>ヤマシロ</t>
    </rPh>
    <rPh sb="2" eb="4">
      <t>オンセン</t>
    </rPh>
    <rPh sb="5" eb="6">
      <t>ク</t>
    </rPh>
    <phoneticPr fontId="2"/>
  </si>
  <si>
    <t>山代温泉１区の４</t>
    <rPh sb="0" eb="2">
      <t>ヤマシロ</t>
    </rPh>
    <rPh sb="2" eb="4">
      <t>オンセン</t>
    </rPh>
    <rPh sb="5" eb="6">
      <t>ク</t>
    </rPh>
    <phoneticPr fontId="2"/>
  </si>
  <si>
    <t>山代温泉１区の５</t>
    <rPh sb="0" eb="2">
      <t>ヤマシロ</t>
    </rPh>
    <rPh sb="2" eb="4">
      <t>オンセン</t>
    </rPh>
    <rPh sb="5" eb="6">
      <t>ク</t>
    </rPh>
    <phoneticPr fontId="2"/>
  </si>
  <si>
    <t>山代温泉２区</t>
    <rPh sb="0" eb="2">
      <t>ヤマシロ</t>
    </rPh>
    <rPh sb="2" eb="4">
      <t>オンセン</t>
    </rPh>
    <rPh sb="5" eb="6">
      <t>ク</t>
    </rPh>
    <phoneticPr fontId="2"/>
  </si>
  <si>
    <t>山代温泉３区</t>
    <rPh sb="0" eb="2">
      <t>ヤマシロ</t>
    </rPh>
    <rPh sb="2" eb="4">
      <t>オンセン</t>
    </rPh>
    <rPh sb="5" eb="6">
      <t>ク</t>
    </rPh>
    <phoneticPr fontId="2"/>
  </si>
  <si>
    <t>山代温泉４区</t>
    <rPh sb="0" eb="2">
      <t>ヤマシロ</t>
    </rPh>
    <rPh sb="2" eb="4">
      <t>オンセン</t>
    </rPh>
    <rPh sb="5" eb="6">
      <t>ク</t>
    </rPh>
    <phoneticPr fontId="2"/>
  </si>
  <si>
    <t>山代温泉５区</t>
    <rPh sb="0" eb="2">
      <t>ヤマシロ</t>
    </rPh>
    <rPh sb="2" eb="4">
      <t>オンセン</t>
    </rPh>
    <rPh sb="5" eb="6">
      <t>ク</t>
    </rPh>
    <phoneticPr fontId="2"/>
  </si>
  <si>
    <t>山代温泉６区</t>
    <rPh sb="0" eb="2">
      <t>ヤマシロ</t>
    </rPh>
    <rPh sb="2" eb="4">
      <t>オンセン</t>
    </rPh>
    <rPh sb="5" eb="6">
      <t>ク</t>
    </rPh>
    <phoneticPr fontId="2"/>
  </si>
  <si>
    <t>山代温泉７区</t>
    <rPh sb="0" eb="2">
      <t>ヤマシロ</t>
    </rPh>
    <rPh sb="2" eb="4">
      <t>オンセン</t>
    </rPh>
    <rPh sb="5" eb="6">
      <t>ク</t>
    </rPh>
    <phoneticPr fontId="2"/>
  </si>
  <si>
    <t>山代温泉８区の１</t>
    <rPh sb="0" eb="2">
      <t>ヤマシロ</t>
    </rPh>
    <rPh sb="2" eb="4">
      <t>オンセン</t>
    </rPh>
    <rPh sb="5" eb="6">
      <t>ク</t>
    </rPh>
    <phoneticPr fontId="2"/>
  </si>
  <si>
    <t>山代温泉８区の２</t>
    <rPh sb="0" eb="2">
      <t>ヤマシロ</t>
    </rPh>
    <rPh sb="2" eb="4">
      <t>オンセン</t>
    </rPh>
    <rPh sb="5" eb="6">
      <t>ク</t>
    </rPh>
    <phoneticPr fontId="2"/>
  </si>
  <si>
    <t>山代温泉８区の３</t>
    <rPh sb="0" eb="2">
      <t>ヤマシロ</t>
    </rPh>
    <rPh sb="2" eb="4">
      <t>オンセン</t>
    </rPh>
    <rPh sb="5" eb="6">
      <t>ク</t>
    </rPh>
    <phoneticPr fontId="2"/>
  </si>
  <si>
    <t>山代温泉９区</t>
    <rPh sb="0" eb="2">
      <t>ヤマシロ</t>
    </rPh>
    <rPh sb="2" eb="4">
      <t>オンセン</t>
    </rPh>
    <rPh sb="5" eb="6">
      <t>ク</t>
    </rPh>
    <phoneticPr fontId="2"/>
  </si>
  <si>
    <t>山代温泉１０区</t>
    <rPh sb="0" eb="2">
      <t>ヤマシロ</t>
    </rPh>
    <rPh sb="2" eb="4">
      <t>オンセン</t>
    </rPh>
    <rPh sb="6" eb="7">
      <t>ク</t>
    </rPh>
    <phoneticPr fontId="2"/>
  </si>
  <si>
    <t>山代温泉１１区の１</t>
    <rPh sb="0" eb="2">
      <t>ヤマシロ</t>
    </rPh>
    <rPh sb="2" eb="4">
      <t>オンセン</t>
    </rPh>
    <rPh sb="6" eb="7">
      <t>ク</t>
    </rPh>
    <phoneticPr fontId="2"/>
  </si>
  <si>
    <t>山代温泉１１区の２</t>
    <rPh sb="0" eb="2">
      <t>ヤマシロ</t>
    </rPh>
    <rPh sb="2" eb="4">
      <t>オンセン</t>
    </rPh>
    <rPh sb="6" eb="7">
      <t>ク</t>
    </rPh>
    <phoneticPr fontId="2"/>
  </si>
  <si>
    <t>山代温泉１２区</t>
    <rPh sb="0" eb="2">
      <t>ヤマシロ</t>
    </rPh>
    <rPh sb="2" eb="4">
      <t>オンセン</t>
    </rPh>
    <rPh sb="6" eb="7">
      <t>ク</t>
    </rPh>
    <phoneticPr fontId="2"/>
  </si>
  <si>
    <t>山代温泉１３区</t>
    <rPh sb="0" eb="2">
      <t>ヤマシロ</t>
    </rPh>
    <rPh sb="2" eb="4">
      <t>オンセン</t>
    </rPh>
    <rPh sb="6" eb="7">
      <t>ク</t>
    </rPh>
    <phoneticPr fontId="2"/>
  </si>
  <si>
    <t>山代温泉１４区の１</t>
    <rPh sb="0" eb="2">
      <t>ヤマシロ</t>
    </rPh>
    <rPh sb="2" eb="4">
      <t>オンセン</t>
    </rPh>
    <rPh sb="6" eb="7">
      <t>ク</t>
    </rPh>
    <phoneticPr fontId="2"/>
  </si>
  <si>
    <t>山代温泉１４区の２</t>
    <rPh sb="0" eb="2">
      <t>ヤマシロ</t>
    </rPh>
    <rPh sb="2" eb="4">
      <t>オンセン</t>
    </rPh>
    <rPh sb="6" eb="7">
      <t>ク</t>
    </rPh>
    <phoneticPr fontId="2"/>
  </si>
  <si>
    <t>山代温泉１４区の３</t>
    <rPh sb="0" eb="2">
      <t>ヤマシロ</t>
    </rPh>
    <rPh sb="2" eb="4">
      <t>オンセン</t>
    </rPh>
    <rPh sb="6" eb="7">
      <t>ク</t>
    </rPh>
    <phoneticPr fontId="2"/>
  </si>
  <si>
    <t>山代温泉１４区の４</t>
    <rPh sb="0" eb="2">
      <t>ヤマシロ</t>
    </rPh>
    <rPh sb="2" eb="4">
      <t>オンセン</t>
    </rPh>
    <rPh sb="6" eb="7">
      <t>ク</t>
    </rPh>
    <phoneticPr fontId="2"/>
  </si>
  <si>
    <t>山代温泉１４区の５</t>
    <rPh sb="0" eb="2">
      <t>ヤマシロ</t>
    </rPh>
    <rPh sb="2" eb="4">
      <t>オンセン</t>
    </rPh>
    <rPh sb="6" eb="7">
      <t>ク</t>
    </rPh>
    <phoneticPr fontId="2"/>
  </si>
  <si>
    <t>山代温泉１５区</t>
    <rPh sb="0" eb="2">
      <t>ヤマシロ</t>
    </rPh>
    <rPh sb="2" eb="4">
      <t>オンセン</t>
    </rPh>
    <rPh sb="6" eb="7">
      <t>ク</t>
    </rPh>
    <phoneticPr fontId="2"/>
  </si>
  <si>
    <t>山代温泉１６区</t>
    <rPh sb="0" eb="2">
      <t>ヤマシロ</t>
    </rPh>
    <rPh sb="2" eb="4">
      <t>オンセン</t>
    </rPh>
    <rPh sb="6" eb="7">
      <t>ク</t>
    </rPh>
    <phoneticPr fontId="2"/>
  </si>
  <si>
    <t>山代温泉１７区</t>
    <rPh sb="0" eb="2">
      <t>ヤマシロ</t>
    </rPh>
    <rPh sb="2" eb="4">
      <t>オンセン</t>
    </rPh>
    <rPh sb="6" eb="7">
      <t>ク</t>
    </rPh>
    <phoneticPr fontId="2"/>
  </si>
  <si>
    <t>山代温泉１８区</t>
    <rPh sb="0" eb="2">
      <t>ヤマシロ</t>
    </rPh>
    <rPh sb="2" eb="4">
      <t>オンセン</t>
    </rPh>
    <rPh sb="6" eb="7">
      <t>ク</t>
    </rPh>
    <phoneticPr fontId="2"/>
  </si>
  <si>
    <t>山代温泉１９区</t>
    <rPh sb="0" eb="2">
      <t>ヤマシロ</t>
    </rPh>
    <rPh sb="2" eb="4">
      <t>オンセン</t>
    </rPh>
    <rPh sb="6" eb="7">
      <t>ク</t>
    </rPh>
    <phoneticPr fontId="2"/>
  </si>
  <si>
    <t>山代温泉２０区</t>
    <rPh sb="0" eb="2">
      <t>ヤマシロ</t>
    </rPh>
    <rPh sb="2" eb="4">
      <t>オンセン</t>
    </rPh>
    <rPh sb="6" eb="7">
      <t>ク</t>
    </rPh>
    <phoneticPr fontId="2"/>
  </si>
  <si>
    <t>山代温泉２１区</t>
    <rPh sb="0" eb="2">
      <t>ヤマシロ</t>
    </rPh>
    <rPh sb="2" eb="4">
      <t>オンセン</t>
    </rPh>
    <rPh sb="6" eb="7">
      <t>ク</t>
    </rPh>
    <phoneticPr fontId="2"/>
  </si>
  <si>
    <t>山代温泉２２区</t>
    <rPh sb="0" eb="2">
      <t>ヤマシロ</t>
    </rPh>
    <rPh sb="2" eb="4">
      <t>オンセン</t>
    </rPh>
    <rPh sb="6" eb="7">
      <t>ク</t>
    </rPh>
    <phoneticPr fontId="2"/>
  </si>
  <si>
    <t>山代温泉２３区</t>
    <rPh sb="0" eb="2">
      <t>ヤマシロ</t>
    </rPh>
    <rPh sb="2" eb="4">
      <t>オンセン</t>
    </rPh>
    <rPh sb="6" eb="7">
      <t>ク</t>
    </rPh>
    <phoneticPr fontId="2"/>
  </si>
  <si>
    <t>山代温泉２４区</t>
    <rPh sb="0" eb="2">
      <t>ヤマシロ</t>
    </rPh>
    <rPh sb="2" eb="4">
      <t>オンセン</t>
    </rPh>
    <rPh sb="6" eb="7">
      <t>ク</t>
    </rPh>
    <phoneticPr fontId="2"/>
  </si>
  <si>
    <t>山代温泉２５区</t>
    <rPh sb="0" eb="2">
      <t>ヤマシロ</t>
    </rPh>
    <rPh sb="2" eb="4">
      <t>オンセン</t>
    </rPh>
    <rPh sb="6" eb="7">
      <t>ク</t>
    </rPh>
    <phoneticPr fontId="2"/>
  </si>
  <si>
    <t>尾俣町</t>
    <rPh sb="0" eb="3">
      <t>オマタマチ</t>
    </rPh>
    <phoneticPr fontId="2"/>
  </si>
  <si>
    <t>桂谷町</t>
    <rPh sb="0" eb="3">
      <t>カツラタニマチ</t>
    </rPh>
    <phoneticPr fontId="2"/>
  </si>
  <si>
    <t>河南町</t>
    <rPh sb="0" eb="3">
      <t>カワミナミマチ</t>
    </rPh>
    <phoneticPr fontId="2"/>
  </si>
  <si>
    <t>淀町</t>
    <rPh sb="0" eb="1">
      <t>ヨド</t>
    </rPh>
    <rPh sb="1" eb="2">
      <t>マチ</t>
    </rPh>
    <phoneticPr fontId="2"/>
  </si>
  <si>
    <t>荒木町</t>
    <rPh sb="0" eb="3">
      <t>アラキマチ</t>
    </rPh>
    <phoneticPr fontId="2"/>
  </si>
  <si>
    <t>別所地区計</t>
    <rPh sb="0" eb="2">
      <t>ベッショ</t>
    </rPh>
    <rPh sb="2" eb="4">
      <t>チク</t>
    </rPh>
    <rPh sb="4" eb="5">
      <t>ケイ</t>
    </rPh>
    <phoneticPr fontId="2"/>
  </si>
  <si>
    <t>別所町１区</t>
    <rPh sb="0" eb="3">
      <t>ベッショマチ</t>
    </rPh>
    <rPh sb="4" eb="5">
      <t>ク</t>
    </rPh>
    <phoneticPr fontId="2"/>
  </si>
  <si>
    <t>別所町２区</t>
    <rPh sb="0" eb="3">
      <t>ベッショマチ</t>
    </rPh>
    <rPh sb="4" eb="5">
      <t>ク</t>
    </rPh>
    <phoneticPr fontId="2"/>
  </si>
  <si>
    <t>別所町３区</t>
    <rPh sb="0" eb="3">
      <t>ベッショマチ</t>
    </rPh>
    <rPh sb="4" eb="5">
      <t>ク</t>
    </rPh>
    <phoneticPr fontId="2"/>
  </si>
  <si>
    <t>別所町４区</t>
    <rPh sb="0" eb="3">
      <t>ベッショマチ</t>
    </rPh>
    <rPh sb="4" eb="5">
      <t>ク</t>
    </rPh>
    <phoneticPr fontId="2"/>
  </si>
  <si>
    <t>別所町５区</t>
    <rPh sb="0" eb="3">
      <t>ベッショマチ</t>
    </rPh>
    <rPh sb="4" eb="5">
      <t>ク</t>
    </rPh>
    <phoneticPr fontId="2"/>
  </si>
  <si>
    <t>庄地区計</t>
    <rPh sb="0" eb="1">
      <t>ショウ</t>
    </rPh>
    <rPh sb="1" eb="3">
      <t>チク</t>
    </rPh>
    <rPh sb="3" eb="4">
      <t>ケイ</t>
    </rPh>
    <phoneticPr fontId="2"/>
  </si>
  <si>
    <t>加茂町</t>
    <rPh sb="0" eb="3">
      <t>カモマチ</t>
    </rPh>
    <phoneticPr fontId="2"/>
  </si>
  <si>
    <t>西島町</t>
    <rPh sb="0" eb="3">
      <t>ニシジママチ</t>
    </rPh>
    <phoneticPr fontId="2"/>
  </si>
  <si>
    <t>七日市町</t>
    <rPh sb="0" eb="2">
      <t>ナノカ</t>
    </rPh>
    <rPh sb="2" eb="3">
      <t>イチ</t>
    </rPh>
    <rPh sb="3" eb="4">
      <t>マチ</t>
    </rPh>
    <phoneticPr fontId="2"/>
  </si>
  <si>
    <t>七日市新町</t>
    <rPh sb="0" eb="2">
      <t>ナノカ</t>
    </rPh>
    <rPh sb="2" eb="3">
      <t>イチ</t>
    </rPh>
    <rPh sb="3" eb="5">
      <t>シンマチ</t>
    </rPh>
    <phoneticPr fontId="2"/>
  </si>
  <si>
    <t>庄町</t>
    <rPh sb="0" eb="2">
      <t>ショウマチ</t>
    </rPh>
    <phoneticPr fontId="2"/>
  </si>
  <si>
    <t>桑原町</t>
    <rPh sb="0" eb="3">
      <t>クワバラマチ</t>
    </rPh>
    <phoneticPr fontId="2"/>
  </si>
  <si>
    <t>若葉台</t>
    <rPh sb="0" eb="3">
      <t>ワカバダイ</t>
    </rPh>
    <phoneticPr fontId="2"/>
  </si>
  <si>
    <t>勅使地区計</t>
    <rPh sb="0" eb="2">
      <t>チョクシ</t>
    </rPh>
    <rPh sb="2" eb="4">
      <t>チク</t>
    </rPh>
    <rPh sb="4" eb="5">
      <t>ケイ</t>
    </rPh>
    <phoneticPr fontId="2"/>
  </si>
  <si>
    <t>勅使町</t>
    <rPh sb="0" eb="3">
      <t>チョクシマチ</t>
    </rPh>
    <phoneticPr fontId="2"/>
  </si>
  <si>
    <t>宇谷町</t>
    <rPh sb="0" eb="3">
      <t>ウダニマチ</t>
    </rPh>
    <phoneticPr fontId="2"/>
  </si>
  <si>
    <t>栄谷町</t>
    <rPh sb="0" eb="3">
      <t>サカエダニマチ</t>
    </rPh>
    <phoneticPr fontId="2"/>
  </si>
  <si>
    <t>松山町</t>
    <rPh sb="0" eb="3">
      <t>マツヤママチ</t>
    </rPh>
    <phoneticPr fontId="2"/>
  </si>
  <si>
    <t>清水町</t>
    <rPh sb="0" eb="3">
      <t>シミズマチ</t>
    </rPh>
    <phoneticPr fontId="2"/>
  </si>
  <si>
    <t>河原町</t>
    <rPh sb="0" eb="3">
      <t>カワラマチ</t>
    </rPh>
    <phoneticPr fontId="2"/>
  </si>
  <si>
    <t>二子塚町</t>
    <rPh sb="0" eb="1">
      <t>2</t>
    </rPh>
    <rPh sb="1" eb="2">
      <t>コ</t>
    </rPh>
    <rPh sb="2" eb="3">
      <t>ツカ</t>
    </rPh>
    <rPh sb="3" eb="4">
      <t>マチ</t>
    </rPh>
    <phoneticPr fontId="2"/>
  </si>
  <si>
    <t>上野町</t>
    <rPh sb="0" eb="2">
      <t>ウエノ</t>
    </rPh>
    <rPh sb="2" eb="3">
      <t>マチ</t>
    </rPh>
    <phoneticPr fontId="2"/>
  </si>
  <si>
    <t>森町</t>
    <rPh sb="0" eb="2">
      <t>モリマチ</t>
    </rPh>
    <phoneticPr fontId="2"/>
  </si>
  <si>
    <t>東谷口地区計</t>
    <rPh sb="0" eb="3">
      <t>ヒガシタニグチ</t>
    </rPh>
    <rPh sb="3" eb="5">
      <t>チク</t>
    </rPh>
    <rPh sb="5" eb="6">
      <t>ケイ</t>
    </rPh>
    <phoneticPr fontId="2"/>
  </si>
  <si>
    <t>二ツ屋町</t>
    <rPh sb="0" eb="1">
      <t>2</t>
    </rPh>
    <rPh sb="2" eb="3">
      <t>ヤ</t>
    </rPh>
    <rPh sb="3" eb="4">
      <t>マチ</t>
    </rPh>
    <phoneticPr fontId="2"/>
  </si>
  <si>
    <t>小坂町</t>
    <rPh sb="0" eb="3">
      <t>コサカマチ</t>
    </rPh>
    <phoneticPr fontId="2"/>
  </si>
  <si>
    <t>横北町</t>
    <rPh sb="0" eb="1">
      <t>ヨコ</t>
    </rPh>
    <rPh sb="1" eb="3">
      <t>キタマチ</t>
    </rPh>
    <phoneticPr fontId="2"/>
  </si>
  <si>
    <t>水田丸町</t>
    <rPh sb="0" eb="4">
      <t>ミズタマルマチ</t>
    </rPh>
    <phoneticPr fontId="2"/>
  </si>
  <si>
    <t>柏野町</t>
    <rPh sb="0" eb="3">
      <t>カシワノマチ</t>
    </rPh>
    <phoneticPr fontId="2"/>
  </si>
  <si>
    <t>須谷町</t>
    <rPh sb="0" eb="3">
      <t>スダニマチ</t>
    </rPh>
    <phoneticPr fontId="2"/>
  </si>
  <si>
    <t>塔尾町</t>
    <rPh sb="0" eb="3">
      <t>トノオマチ</t>
    </rPh>
    <phoneticPr fontId="2"/>
  </si>
  <si>
    <t>片山津地区計</t>
    <rPh sb="0" eb="3">
      <t>カタヤマヅ</t>
    </rPh>
    <rPh sb="3" eb="5">
      <t>チク</t>
    </rPh>
    <rPh sb="5" eb="6">
      <t>ケイ</t>
    </rPh>
    <phoneticPr fontId="2"/>
  </si>
  <si>
    <t>片山津温泉１区</t>
    <rPh sb="0" eb="3">
      <t>カタヤマヅ</t>
    </rPh>
    <rPh sb="3" eb="5">
      <t>オンセン</t>
    </rPh>
    <rPh sb="6" eb="7">
      <t>ク</t>
    </rPh>
    <phoneticPr fontId="2"/>
  </si>
  <si>
    <t>片山津温泉２区</t>
    <rPh sb="0" eb="3">
      <t>カタヤマヅ</t>
    </rPh>
    <rPh sb="3" eb="5">
      <t>オンセン</t>
    </rPh>
    <rPh sb="6" eb="7">
      <t>ク</t>
    </rPh>
    <phoneticPr fontId="2"/>
  </si>
  <si>
    <t>片山津温泉３区</t>
    <rPh sb="0" eb="3">
      <t>カタヤマヅ</t>
    </rPh>
    <rPh sb="3" eb="5">
      <t>オンセン</t>
    </rPh>
    <rPh sb="6" eb="7">
      <t>ク</t>
    </rPh>
    <phoneticPr fontId="2"/>
  </si>
  <si>
    <t>片山津温泉４区</t>
    <rPh sb="0" eb="3">
      <t>カタヤマヅ</t>
    </rPh>
    <rPh sb="3" eb="5">
      <t>オンセン</t>
    </rPh>
    <rPh sb="6" eb="7">
      <t>ク</t>
    </rPh>
    <phoneticPr fontId="2"/>
  </si>
  <si>
    <t>片山津温泉５区</t>
    <rPh sb="0" eb="3">
      <t>カタヤマヅ</t>
    </rPh>
    <rPh sb="3" eb="5">
      <t>オンセン</t>
    </rPh>
    <rPh sb="6" eb="7">
      <t>ク</t>
    </rPh>
    <phoneticPr fontId="2"/>
  </si>
  <si>
    <t>片山津温泉６区</t>
    <rPh sb="0" eb="3">
      <t>カタヤマヅ</t>
    </rPh>
    <rPh sb="3" eb="5">
      <t>オンセン</t>
    </rPh>
    <rPh sb="6" eb="7">
      <t>ク</t>
    </rPh>
    <phoneticPr fontId="2"/>
  </si>
  <si>
    <t>片山津町</t>
    <rPh sb="0" eb="4">
      <t>カタヤマヅマチ</t>
    </rPh>
    <phoneticPr fontId="2"/>
  </si>
  <si>
    <t>湖城町</t>
    <rPh sb="0" eb="1">
      <t>ミズウミ</t>
    </rPh>
    <rPh sb="1" eb="3">
      <t>シロマチ</t>
    </rPh>
    <phoneticPr fontId="2"/>
  </si>
  <si>
    <t>潮津町</t>
    <rPh sb="0" eb="3">
      <t>ウシオヅマチ</t>
    </rPh>
    <phoneticPr fontId="2"/>
  </si>
  <si>
    <t>作見地区計</t>
    <rPh sb="0" eb="2">
      <t>サクミ</t>
    </rPh>
    <rPh sb="2" eb="4">
      <t>チク</t>
    </rPh>
    <rPh sb="4" eb="5">
      <t>ケイ</t>
    </rPh>
    <phoneticPr fontId="2"/>
  </si>
  <si>
    <t>富塚町</t>
    <rPh sb="0" eb="1">
      <t>トミ</t>
    </rPh>
    <rPh sb="1" eb="2">
      <t>ツカ</t>
    </rPh>
    <rPh sb="2" eb="3">
      <t>マチ</t>
    </rPh>
    <phoneticPr fontId="2"/>
  </si>
  <si>
    <t>ときわ台町</t>
    <rPh sb="3" eb="4">
      <t>ダイ</t>
    </rPh>
    <rPh sb="4" eb="5">
      <t>マチ</t>
    </rPh>
    <phoneticPr fontId="2"/>
  </si>
  <si>
    <t>弓波町</t>
    <rPh sb="0" eb="3">
      <t>ユミナミマチ</t>
    </rPh>
    <phoneticPr fontId="2"/>
  </si>
  <si>
    <t>作見町</t>
    <rPh sb="0" eb="1">
      <t>サク</t>
    </rPh>
    <rPh sb="1" eb="2">
      <t>ミ</t>
    </rPh>
    <rPh sb="2" eb="3">
      <t>マチ</t>
    </rPh>
    <phoneticPr fontId="2"/>
  </si>
  <si>
    <t>作見町雇用住宅</t>
    <rPh sb="0" eb="1">
      <t>サク</t>
    </rPh>
    <rPh sb="1" eb="2">
      <t>ミ</t>
    </rPh>
    <rPh sb="2" eb="3">
      <t>マチ</t>
    </rPh>
    <rPh sb="3" eb="5">
      <t>コヨウ</t>
    </rPh>
    <rPh sb="5" eb="7">
      <t>ジュウタク</t>
    </rPh>
    <phoneticPr fontId="2"/>
  </si>
  <si>
    <t>小菅波町</t>
    <rPh sb="0" eb="4">
      <t>コスガナミマチ</t>
    </rPh>
    <phoneticPr fontId="2"/>
  </si>
  <si>
    <t>天日町</t>
    <rPh sb="0" eb="1">
      <t>テン</t>
    </rPh>
    <rPh sb="1" eb="2">
      <t>ニチ</t>
    </rPh>
    <rPh sb="2" eb="3">
      <t>マチ</t>
    </rPh>
    <phoneticPr fontId="2"/>
  </si>
  <si>
    <t>大菅波町</t>
    <rPh sb="0" eb="2">
      <t>オオスガ</t>
    </rPh>
    <rPh sb="2" eb="3">
      <t>ナミ</t>
    </rPh>
    <rPh sb="3" eb="4">
      <t>マチ</t>
    </rPh>
    <phoneticPr fontId="2"/>
  </si>
  <si>
    <t>西山田町</t>
    <rPh sb="0" eb="1">
      <t>ニシ</t>
    </rPh>
    <rPh sb="1" eb="4">
      <t>ヤマダマチ</t>
    </rPh>
    <phoneticPr fontId="2"/>
  </si>
  <si>
    <t>東山田町</t>
    <rPh sb="0" eb="1">
      <t>ヒガシ</t>
    </rPh>
    <rPh sb="1" eb="4">
      <t>ヤマダマチ</t>
    </rPh>
    <phoneticPr fontId="2"/>
  </si>
  <si>
    <t>北山田町</t>
    <rPh sb="0" eb="1">
      <t>キタ</t>
    </rPh>
    <rPh sb="1" eb="4">
      <t>ヤマダマチ</t>
    </rPh>
    <phoneticPr fontId="2"/>
  </si>
  <si>
    <t>希望が丘町</t>
    <rPh sb="0" eb="2">
      <t>キボウ</t>
    </rPh>
    <rPh sb="3" eb="4">
      <t>オカ</t>
    </rPh>
    <rPh sb="4" eb="5">
      <t>マチ</t>
    </rPh>
    <phoneticPr fontId="2"/>
  </si>
  <si>
    <t>尾中町</t>
    <rPh sb="0" eb="3">
      <t>オチュウマチ</t>
    </rPh>
    <phoneticPr fontId="2"/>
  </si>
  <si>
    <t>白山台</t>
    <rPh sb="0" eb="3">
      <t>ハクサンダイ</t>
    </rPh>
    <phoneticPr fontId="2"/>
  </si>
  <si>
    <t>松が丘１丁目の１</t>
    <rPh sb="0" eb="1">
      <t>マツ</t>
    </rPh>
    <rPh sb="2" eb="3">
      <t>オカ</t>
    </rPh>
    <rPh sb="4" eb="6">
      <t>チョウメ</t>
    </rPh>
    <phoneticPr fontId="2"/>
  </si>
  <si>
    <t>松が丘１丁目の２</t>
    <rPh sb="0" eb="1">
      <t>マツ</t>
    </rPh>
    <rPh sb="2" eb="3">
      <t>オカ</t>
    </rPh>
    <rPh sb="4" eb="6">
      <t>チョウメ</t>
    </rPh>
    <phoneticPr fontId="2"/>
  </si>
  <si>
    <t>松が丘１丁目の３</t>
    <rPh sb="0" eb="1">
      <t>マツ</t>
    </rPh>
    <rPh sb="2" eb="3">
      <t>オカ</t>
    </rPh>
    <rPh sb="4" eb="6">
      <t>チョウメ</t>
    </rPh>
    <phoneticPr fontId="2"/>
  </si>
  <si>
    <t>松が丘２丁目</t>
    <rPh sb="0" eb="1">
      <t>マツ</t>
    </rPh>
    <rPh sb="2" eb="3">
      <t>オカ</t>
    </rPh>
    <rPh sb="4" eb="6">
      <t>チョウメ</t>
    </rPh>
    <phoneticPr fontId="2"/>
  </si>
  <si>
    <t>松が丘３丁目の１</t>
    <rPh sb="0" eb="1">
      <t>マツ</t>
    </rPh>
    <rPh sb="2" eb="3">
      <t>オカ</t>
    </rPh>
    <rPh sb="4" eb="6">
      <t>チョウメ</t>
    </rPh>
    <phoneticPr fontId="2"/>
  </si>
  <si>
    <t>松が丘３丁目の２</t>
    <rPh sb="0" eb="1">
      <t>マツ</t>
    </rPh>
    <rPh sb="2" eb="3">
      <t>オカ</t>
    </rPh>
    <rPh sb="4" eb="6">
      <t>チョウメ</t>
    </rPh>
    <phoneticPr fontId="2"/>
  </si>
  <si>
    <t>松が丘４丁目の１</t>
    <rPh sb="0" eb="1">
      <t>マツ</t>
    </rPh>
    <rPh sb="2" eb="3">
      <t>オカ</t>
    </rPh>
    <rPh sb="4" eb="6">
      <t>チョウメ</t>
    </rPh>
    <phoneticPr fontId="2"/>
  </si>
  <si>
    <t>松が丘４丁目の２</t>
    <rPh sb="0" eb="1">
      <t>マツ</t>
    </rPh>
    <rPh sb="2" eb="3">
      <t>オカ</t>
    </rPh>
    <rPh sb="4" eb="6">
      <t>チョウメ</t>
    </rPh>
    <phoneticPr fontId="2"/>
  </si>
  <si>
    <t>金明地区計</t>
    <rPh sb="0" eb="2">
      <t>キンメイ</t>
    </rPh>
    <rPh sb="2" eb="4">
      <t>チク</t>
    </rPh>
    <rPh sb="4" eb="5">
      <t>ケイ</t>
    </rPh>
    <phoneticPr fontId="2"/>
  </si>
  <si>
    <t>小塩辻町</t>
    <rPh sb="0" eb="2">
      <t>コシオ</t>
    </rPh>
    <rPh sb="2" eb="3">
      <t>ツジ</t>
    </rPh>
    <rPh sb="3" eb="4">
      <t>マチ</t>
    </rPh>
    <phoneticPr fontId="2"/>
  </si>
  <si>
    <t>大畠町</t>
    <rPh sb="0" eb="2">
      <t>オバタケ</t>
    </rPh>
    <rPh sb="2" eb="3">
      <t>マチ</t>
    </rPh>
    <phoneticPr fontId="2"/>
  </si>
  <si>
    <t>千崎町</t>
    <rPh sb="0" eb="2">
      <t>チザキ</t>
    </rPh>
    <rPh sb="2" eb="3">
      <t>マチ</t>
    </rPh>
    <phoneticPr fontId="2"/>
  </si>
  <si>
    <t>宮地町</t>
    <rPh sb="0" eb="3">
      <t>ミヤジマチ</t>
    </rPh>
    <phoneticPr fontId="2"/>
  </si>
  <si>
    <t>野田町</t>
    <rPh sb="0" eb="3">
      <t>ノダマチ</t>
    </rPh>
    <phoneticPr fontId="2"/>
  </si>
  <si>
    <t>塩浜町</t>
    <rPh sb="0" eb="3">
      <t>シオハママチ</t>
    </rPh>
    <phoneticPr fontId="2"/>
  </si>
  <si>
    <t>篠原町</t>
    <rPh sb="0" eb="3">
      <t>シノハラマチ</t>
    </rPh>
    <phoneticPr fontId="2"/>
  </si>
  <si>
    <t>篠原新町</t>
    <rPh sb="0" eb="1">
      <t>シノ</t>
    </rPh>
    <rPh sb="1" eb="4">
      <t>ハラシンマチ</t>
    </rPh>
    <phoneticPr fontId="2"/>
  </si>
  <si>
    <t>湖北地区計</t>
    <rPh sb="0" eb="2">
      <t>コホク</t>
    </rPh>
    <rPh sb="2" eb="4">
      <t>チク</t>
    </rPh>
    <rPh sb="4" eb="5">
      <t>ケイ</t>
    </rPh>
    <phoneticPr fontId="2"/>
  </si>
  <si>
    <t>伊切町</t>
    <rPh sb="0" eb="3">
      <t>イキリマチ</t>
    </rPh>
    <phoneticPr fontId="2"/>
  </si>
  <si>
    <r>
      <t>源平町(</t>
    </r>
    <r>
      <rPr>
        <sz val="8"/>
        <rFont val="ＭＳ ゴシック"/>
        <family val="3"/>
        <charset val="128"/>
      </rPr>
      <t>篠原住宅含む)</t>
    </r>
    <rPh sb="0" eb="2">
      <t>ゲンペイ</t>
    </rPh>
    <rPh sb="2" eb="3">
      <t>マチ</t>
    </rPh>
    <rPh sb="4" eb="6">
      <t>シノハラ</t>
    </rPh>
    <rPh sb="6" eb="8">
      <t>ジュウタク</t>
    </rPh>
    <rPh sb="8" eb="9">
      <t>フク</t>
    </rPh>
    <phoneticPr fontId="2"/>
  </si>
  <si>
    <t>手塚町</t>
    <rPh sb="0" eb="3">
      <t>テヅカマチ</t>
    </rPh>
    <phoneticPr fontId="2"/>
  </si>
  <si>
    <t>新保町</t>
    <rPh sb="0" eb="3">
      <t>シンボマチ</t>
    </rPh>
    <phoneticPr fontId="2"/>
  </si>
  <si>
    <t>柴山町</t>
    <rPh sb="0" eb="3">
      <t>シバヤママチ</t>
    </rPh>
    <phoneticPr fontId="2"/>
  </si>
  <si>
    <t>一白町</t>
    <rPh sb="0" eb="1">
      <t>イチ</t>
    </rPh>
    <rPh sb="1" eb="2">
      <t>シロ</t>
    </rPh>
    <rPh sb="2" eb="3">
      <t>マチ</t>
    </rPh>
    <phoneticPr fontId="2"/>
  </si>
  <si>
    <t>干拓町</t>
    <rPh sb="0" eb="2">
      <t>カンタク</t>
    </rPh>
    <rPh sb="2" eb="3">
      <t>マチ</t>
    </rPh>
    <phoneticPr fontId="2"/>
  </si>
  <si>
    <t>-</t>
  </si>
  <si>
    <t>動橋地区計</t>
    <rPh sb="0" eb="2">
      <t>イブリハシ</t>
    </rPh>
    <rPh sb="2" eb="4">
      <t>チク</t>
    </rPh>
    <rPh sb="4" eb="5">
      <t>ケイ</t>
    </rPh>
    <phoneticPr fontId="2"/>
  </si>
  <si>
    <t>動橋町１区</t>
    <rPh sb="0" eb="2">
      <t>イブリバシ</t>
    </rPh>
    <rPh sb="2" eb="3">
      <t>マチ</t>
    </rPh>
    <rPh sb="4" eb="5">
      <t>ク</t>
    </rPh>
    <phoneticPr fontId="2"/>
  </si>
  <si>
    <t>動橋町２区</t>
    <rPh sb="0" eb="2">
      <t>イブリバシ</t>
    </rPh>
    <rPh sb="2" eb="3">
      <t>マチ</t>
    </rPh>
    <rPh sb="4" eb="5">
      <t>ク</t>
    </rPh>
    <phoneticPr fontId="2"/>
  </si>
  <si>
    <t>動橋町３区</t>
    <rPh sb="0" eb="2">
      <t>イブリバシ</t>
    </rPh>
    <rPh sb="2" eb="3">
      <t>マチ</t>
    </rPh>
    <rPh sb="4" eb="5">
      <t>ク</t>
    </rPh>
    <phoneticPr fontId="2"/>
  </si>
  <si>
    <t>動橋町４区</t>
    <rPh sb="0" eb="2">
      <t>イブリバシ</t>
    </rPh>
    <rPh sb="2" eb="3">
      <t>マチ</t>
    </rPh>
    <rPh sb="4" eb="5">
      <t>ク</t>
    </rPh>
    <phoneticPr fontId="2"/>
  </si>
  <si>
    <t>動橋町５区</t>
    <rPh sb="0" eb="2">
      <t>イブリバシ</t>
    </rPh>
    <rPh sb="2" eb="3">
      <t>マチ</t>
    </rPh>
    <rPh sb="4" eb="5">
      <t>ク</t>
    </rPh>
    <phoneticPr fontId="2"/>
  </si>
  <si>
    <t>動橋町６区</t>
    <rPh sb="0" eb="2">
      <t>イブリバシ</t>
    </rPh>
    <rPh sb="2" eb="3">
      <t>マチ</t>
    </rPh>
    <rPh sb="4" eb="5">
      <t>ク</t>
    </rPh>
    <phoneticPr fontId="2"/>
  </si>
  <si>
    <t>動橋町６区の西</t>
    <rPh sb="0" eb="2">
      <t>イブリバシ</t>
    </rPh>
    <rPh sb="2" eb="3">
      <t>マチ</t>
    </rPh>
    <rPh sb="4" eb="5">
      <t>ク</t>
    </rPh>
    <rPh sb="6" eb="7">
      <t>ニシ</t>
    </rPh>
    <phoneticPr fontId="2"/>
  </si>
  <si>
    <t>動橋町６区の東</t>
    <rPh sb="0" eb="2">
      <t>イブリバシ</t>
    </rPh>
    <rPh sb="2" eb="3">
      <t>マチ</t>
    </rPh>
    <rPh sb="4" eb="5">
      <t>ク</t>
    </rPh>
    <rPh sb="6" eb="7">
      <t>ヒガシ</t>
    </rPh>
    <phoneticPr fontId="2"/>
  </si>
  <si>
    <t>動橋町７区</t>
    <rPh sb="0" eb="2">
      <t>イブリバシ</t>
    </rPh>
    <rPh sb="2" eb="3">
      <t>マチ</t>
    </rPh>
    <rPh sb="4" eb="5">
      <t>ク</t>
    </rPh>
    <phoneticPr fontId="2"/>
  </si>
  <si>
    <t>動橋町８区</t>
    <rPh sb="0" eb="2">
      <t>イブリバシ</t>
    </rPh>
    <rPh sb="2" eb="3">
      <t>マチ</t>
    </rPh>
    <rPh sb="4" eb="5">
      <t>ク</t>
    </rPh>
    <phoneticPr fontId="2"/>
  </si>
  <si>
    <t>瑞穂町</t>
    <rPh sb="0" eb="3">
      <t>ミズホマチ</t>
    </rPh>
    <phoneticPr fontId="2"/>
  </si>
  <si>
    <t>中島町</t>
    <rPh sb="0" eb="3">
      <t>ナカジママチ</t>
    </rPh>
    <phoneticPr fontId="2"/>
  </si>
  <si>
    <t>合河町</t>
    <rPh sb="0" eb="3">
      <t>アイカワマチ</t>
    </rPh>
    <phoneticPr fontId="2"/>
  </si>
  <si>
    <t>梶井町</t>
    <rPh sb="0" eb="3">
      <t>カジイマチ</t>
    </rPh>
    <phoneticPr fontId="2"/>
  </si>
  <si>
    <t>動橋雇用住宅</t>
    <rPh sb="0" eb="2">
      <t>イブリバシ</t>
    </rPh>
    <rPh sb="2" eb="4">
      <t>コヨウ</t>
    </rPh>
    <rPh sb="4" eb="6">
      <t>ジュウタク</t>
    </rPh>
    <phoneticPr fontId="2"/>
  </si>
  <si>
    <t>八日市町</t>
    <rPh sb="0" eb="4">
      <t>ヨウカイチマチ</t>
    </rPh>
    <phoneticPr fontId="2"/>
  </si>
  <si>
    <t>分校地区計</t>
    <rPh sb="0" eb="2">
      <t>ブンコウ</t>
    </rPh>
    <rPh sb="2" eb="4">
      <t>チク</t>
    </rPh>
    <rPh sb="4" eb="5">
      <t>ケイ</t>
    </rPh>
    <phoneticPr fontId="2"/>
  </si>
  <si>
    <t>高塚町</t>
    <rPh sb="0" eb="3">
      <t>タカツカマチ</t>
    </rPh>
    <phoneticPr fontId="2"/>
  </si>
  <si>
    <t>打越町</t>
    <rPh sb="0" eb="3">
      <t>ウチコシマチ</t>
    </rPh>
    <phoneticPr fontId="2"/>
  </si>
  <si>
    <t>箱宮町</t>
    <rPh sb="0" eb="3">
      <t>ハコミヤマチ</t>
    </rPh>
    <phoneticPr fontId="2"/>
  </si>
  <si>
    <t>箱宮町市営住宅</t>
    <rPh sb="0" eb="3">
      <t>ハコミヤマチ</t>
    </rPh>
    <rPh sb="3" eb="5">
      <t>シエイ</t>
    </rPh>
    <rPh sb="5" eb="7">
      <t>ジュウタク</t>
    </rPh>
    <phoneticPr fontId="2"/>
  </si>
  <si>
    <t>分校町</t>
    <rPh sb="0" eb="3">
      <t>ブンギョウマチ</t>
    </rPh>
    <phoneticPr fontId="2"/>
  </si>
  <si>
    <t>橋立地区計</t>
    <rPh sb="0" eb="2">
      <t>ハシタテ</t>
    </rPh>
    <rPh sb="2" eb="4">
      <t>チク</t>
    </rPh>
    <rPh sb="4" eb="5">
      <t>ケイ</t>
    </rPh>
    <phoneticPr fontId="2"/>
  </si>
  <si>
    <t>田尻町</t>
    <rPh sb="0" eb="3">
      <t>タジリマチ</t>
    </rPh>
    <phoneticPr fontId="2"/>
  </si>
  <si>
    <t>小塩町</t>
    <rPh sb="0" eb="2">
      <t>コシオ</t>
    </rPh>
    <rPh sb="2" eb="3">
      <t>マチ</t>
    </rPh>
    <phoneticPr fontId="2"/>
  </si>
  <si>
    <t>橋立町</t>
    <rPh sb="0" eb="1">
      <t>ハシ</t>
    </rPh>
    <rPh sb="1" eb="2">
      <t>タ</t>
    </rPh>
    <rPh sb="2" eb="3">
      <t>マチ</t>
    </rPh>
    <phoneticPr fontId="2"/>
  </si>
  <si>
    <t>深田町</t>
    <rPh sb="0" eb="3">
      <t>フカタマチ</t>
    </rPh>
    <phoneticPr fontId="2"/>
  </si>
  <si>
    <t>宮町</t>
    <rPh sb="0" eb="2">
      <t>ミヤマチ</t>
    </rPh>
    <phoneticPr fontId="2"/>
  </si>
  <si>
    <t>黒崎町</t>
    <rPh sb="0" eb="3">
      <t>クロサキマチ</t>
    </rPh>
    <phoneticPr fontId="2"/>
  </si>
  <si>
    <t>豊町</t>
    <rPh sb="0" eb="2">
      <t>ユタカマチ</t>
    </rPh>
    <phoneticPr fontId="2"/>
  </si>
  <si>
    <t>高尾町</t>
    <rPh sb="0" eb="3">
      <t>タカオマチ</t>
    </rPh>
    <phoneticPr fontId="2"/>
  </si>
  <si>
    <t>片野町</t>
    <rPh sb="0" eb="3">
      <t>カタノマチ</t>
    </rPh>
    <phoneticPr fontId="2"/>
  </si>
  <si>
    <t>三木地区計</t>
    <rPh sb="0" eb="2">
      <t>ミキ</t>
    </rPh>
    <rPh sb="2" eb="4">
      <t>チク</t>
    </rPh>
    <rPh sb="4" eb="5">
      <t>ケイ</t>
    </rPh>
    <phoneticPr fontId="2"/>
  </si>
  <si>
    <t>熊坂町</t>
    <rPh sb="0" eb="3">
      <t>クマサカマチ</t>
    </rPh>
    <phoneticPr fontId="2"/>
  </si>
  <si>
    <t>大同町</t>
    <rPh sb="0" eb="2">
      <t>ダイドウ</t>
    </rPh>
    <rPh sb="2" eb="3">
      <t>マチ</t>
    </rPh>
    <phoneticPr fontId="2"/>
  </si>
  <si>
    <t>三木町</t>
    <rPh sb="0" eb="3">
      <t>ミキマチ</t>
    </rPh>
    <phoneticPr fontId="2"/>
  </si>
  <si>
    <t>奥谷町</t>
    <rPh sb="0" eb="3">
      <t>オクノヤマチ</t>
    </rPh>
    <phoneticPr fontId="2"/>
  </si>
  <si>
    <t>橘町</t>
    <rPh sb="0" eb="2">
      <t>タチバナマチ</t>
    </rPh>
    <phoneticPr fontId="2"/>
  </si>
  <si>
    <t>永井町</t>
    <rPh sb="0" eb="3">
      <t>ナガイマチ</t>
    </rPh>
    <phoneticPr fontId="2"/>
  </si>
  <si>
    <t>吉崎町</t>
    <rPh sb="0" eb="3">
      <t>ヨシザキマチ</t>
    </rPh>
    <phoneticPr fontId="2"/>
  </si>
  <si>
    <t>三谷地区計</t>
    <rPh sb="0" eb="2">
      <t>ミタニ</t>
    </rPh>
    <rPh sb="2" eb="4">
      <t>チク</t>
    </rPh>
    <rPh sb="4" eb="5">
      <t>ケイ</t>
    </rPh>
    <phoneticPr fontId="2"/>
  </si>
  <si>
    <t>日谷町</t>
    <rPh sb="0" eb="3">
      <t>ヒノヤマチ</t>
    </rPh>
    <phoneticPr fontId="2"/>
  </si>
  <si>
    <t>直下町</t>
    <rPh sb="0" eb="3">
      <t>ソソリマチ</t>
    </rPh>
    <phoneticPr fontId="2"/>
  </si>
  <si>
    <t>曽宇町</t>
    <rPh sb="0" eb="3">
      <t>ソウマチ</t>
    </rPh>
    <phoneticPr fontId="2"/>
  </si>
  <si>
    <t>百々町</t>
    <rPh sb="0" eb="3">
      <t>ドドマチ</t>
    </rPh>
    <phoneticPr fontId="2"/>
  </si>
  <si>
    <t>細坪町</t>
    <rPh sb="0" eb="3">
      <t>ホソツボマチ</t>
    </rPh>
    <phoneticPr fontId="2"/>
  </si>
  <si>
    <t>白鳥町</t>
    <rPh sb="0" eb="3">
      <t>シラトリマチ</t>
    </rPh>
    <phoneticPr fontId="2"/>
  </si>
  <si>
    <t>幸町</t>
    <rPh sb="0" eb="2">
      <t>サイワイマチ</t>
    </rPh>
    <phoneticPr fontId="2"/>
  </si>
  <si>
    <t>美谷が丘</t>
    <rPh sb="0" eb="1">
      <t>ビ</t>
    </rPh>
    <rPh sb="1" eb="2">
      <t>タニ</t>
    </rPh>
    <rPh sb="3" eb="4">
      <t>オカ</t>
    </rPh>
    <phoneticPr fontId="2"/>
  </si>
  <si>
    <t>南郷地区計</t>
    <rPh sb="0" eb="2">
      <t>ナンゴウ</t>
    </rPh>
    <rPh sb="2" eb="4">
      <t>チク</t>
    </rPh>
    <rPh sb="4" eb="5">
      <t>ケイ</t>
    </rPh>
    <phoneticPr fontId="2"/>
  </si>
  <si>
    <t>南郷町</t>
    <rPh sb="0" eb="3">
      <t>ナンゴウマチ</t>
    </rPh>
    <phoneticPr fontId="2"/>
  </si>
  <si>
    <t>下河崎町</t>
    <rPh sb="0" eb="4">
      <t>シモカワサキマチ</t>
    </rPh>
    <phoneticPr fontId="2"/>
  </si>
  <si>
    <t>上河崎町</t>
    <rPh sb="0" eb="4">
      <t>カミカワサキマチ</t>
    </rPh>
    <phoneticPr fontId="2"/>
  </si>
  <si>
    <t>中代町</t>
    <rPh sb="0" eb="3">
      <t>ナカダイマチ</t>
    </rPh>
    <phoneticPr fontId="2"/>
  </si>
  <si>
    <t>保賀町</t>
    <rPh sb="0" eb="3">
      <t>ホウガマチ</t>
    </rPh>
    <phoneticPr fontId="2"/>
  </si>
  <si>
    <t>黒瀬町</t>
    <rPh sb="0" eb="3">
      <t>クロセマチ</t>
    </rPh>
    <phoneticPr fontId="2"/>
  </si>
  <si>
    <t>吸坂町</t>
    <rPh sb="0" eb="3">
      <t>スイサカマチ</t>
    </rPh>
    <phoneticPr fontId="2"/>
  </si>
  <si>
    <t>塩屋地区計</t>
    <rPh sb="0" eb="2">
      <t>シオヤ</t>
    </rPh>
    <rPh sb="2" eb="4">
      <t>チク</t>
    </rPh>
    <rPh sb="4" eb="5">
      <t>ケイ</t>
    </rPh>
    <phoneticPr fontId="2"/>
  </si>
  <si>
    <t>塩屋町１区</t>
    <rPh sb="0" eb="3">
      <t>シオヤマチ</t>
    </rPh>
    <rPh sb="4" eb="5">
      <t>ク</t>
    </rPh>
    <phoneticPr fontId="2"/>
  </si>
  <si>
    <t>塩屋町２区</t>
    <rPh sb="0" eb="3">
      <t>シオヤマチ</t>
    </rPh>
    <rPh sb="4" eb="5">
      <t>ク</t>
    </rPh>
    <phoneticPr fontId="2"/>
  </si>
  <si>
    <t>塩屋町３区</t>
    <rPh sb="0" eb="3">
      <t>シオヤマチ</t>
    </rPh>
    <rPh sb="4" eb="5">
      <t>ク</t>
    </rPh>
    <phoneticPr fontId="2"/>
  </si>
  <si>
    <t>塩屋町４区</t>
    <rPh sb="0" eb="3">
      <t>シオヤマチ</t>
    </rPh>
    <rPh sb="4" eb="5">
      <t>ク</t>
    </rPh>
    <phoneticPr fontId="2"/>
  </si>
  <si>
    <t>温泉地区計</t>
    <rPh sb="0" eb="2">
      <t>オンセン</t>
    </rPh>
    <rPh sb="2" eb="4">
      <t>チク</t>
    </rPh>
    <rPh sb="4" eb="5">
      <t>ケイ</t>
    </rPh>
    <phoneticPr fontId="2"/>
  </si>
  <si>
    <t>こおろぎ町</t>
    <rPh sb="4" eb="5">
      <t>マチ</t>
    </rPh>
    <phoneticPr fontId="2"/>
  </si>
  <si>
    <t>南町</t>
    <rPh sb="0" eb="1">
      <t>ミナミ</t>
    </rPh>
    <rPh sb="1" eb="2">
      <t>マチ</t>
    </rPh>
    <phoneticPr fontId="2"/>
  </si>
  <si>
    <t>栄町</t>
    <rPh sb="0" eb="1">
      <t>サカ</t>
    </rPh>
    <rPh sb="1" eb="2">
      <t>マチ</t>
    </rPh>
    <phoneticPr fontId="2"/>
  </si>
  <si>
    <t>河鹿町</t>
    <rPh sb="0" eb="2">
      <t>カジカ</t>
    </rPh>
    <rPh sb="2" eb="3">
      <t>マチ</t>
    </rPh>
    <phoneticPr fontId="2"/>
  </si>
  <si>
    <t>湯の出町</t>
    <rPh sb="0" eb="1">
      <t>ユ</t>
    </rPh>
    <rPh sb="2" eb="3">
      <t>デ</t>
    </rPh>
    <rPh sb="3" eb="4">
      <t>マチ</t>
    </rPh>
    <phoneticPr fontId="2"/>
  </si>
  <si>
    <t>本町2丁目</t>
    <rPh sb="0" eb="2">
      <t>ホンマチ</t>
    </rPh>
    <rPh sb="3" eb="5">
      <t>チョウメ</t>
    </rPh>
    <phoneticPr fontId="2"/>
  </si>
  <si>
    <t>本町1丁目</t>
    <rPh sb="0" eb="2">
      <t>ホンマチ</t>
    </rPh>
    <rPh sb="3" eb="5">
      <t>チョウメ</t>
    </rPh>
    <phoneticPr fontId="2"/>
  </si>
  <si>
    <t>東町2丁目</t>
    <rPh sb="0" eb="1">
      <t>ヒガシ</t>
    </rPh>
    <rPh sb="1" eb="2">
      <t>マチ</t>
    </rPh>
    <rPh sb="3" eb="5">
      <t>チョウメ</t>
    </rPh>
    <phoneticPr fontId="2"/>
  </si>
  <si>
    <t>下谷町</t>
    <rPh sb="0" eb="1">
      <t>シタ</t>
    </rPh>
    <rPh sb="1" eb="2">
      <t>タニ</t>
    </rPh>
    <rPh sb="2" eb="3">
      <t>マチ</t>
    </rPh>
    <phoneticPr fontId="2"/>
  </si>
  <si>
    <t>東町1丁目</t>
    <rPh sb="0" eb="1">
      <t>ヒガシ</t>
    </rPh>
    <rPh sb="1" eb="2">
      <t>マチ</t>
    </rPh>
    <rPh sb="3" eb="5">
      <t>チョウメ</t>
    </rPh>
    <phoneticPr fontId="2"/>
  </si>
  <si>
    <t>湯の本町</t>
    <rPh sb="0" eb="1">
      <t>ユ</t>
    </rPh>
    <rPh sb="2" eb="3">
      <t>ホン</t>
    </rPh>
    <rPh sb="3" eb="4">
      <t>マチ</t>
    </rPh>
    <phoneticPr fontId="2"/>
  </si>
  <si>
    <t>薬師町</t>
    <rPh sb="0" eb="2">
      <t>ヤクシ</t>
    </rPh>
    <rPh sb="2" eb="3">
      <t>マチ</t>
    </rPh>
    <phoneticPr fontId="2"/>
  </si>
  <si>
    <t>富士見町</t>
    <rPh sb="0" eb="4">
      <t>フジミチョウ</t>
    </rPh>
    <phoneticPr fontId="2"/>
  </si>
  <si>
    <t>白山町</t>
    <rPh sb="0" eb="3">
      <t>ハクサンマチ</t>
    </rPh>
    <phoneticPr fontId="2"/>
  </si>
  <si>
    <t>西桂木町</t>
    <rPh sb="0" eb="1">
      <t>ニシ</t>
    </rPh>
    <rPh sb="1" eb="2">
      <t>カツラ</t>
    </rPh>
    <rPh sb="2" eb="3">
      <t>キ</t>
    </rPh>
    <rPh sb="3" eb="4">
      <t>マチ</t>
    </rPh>
    <phoneticPr fontId="2"/>
  </si>
  <si>
    <t>東桂木町</t>
    <rPh sb="0" eb="1">
      <t>ヒガシ</t>
    </rPh>
    <rPh sb="1" eb="3">
      <t>カツラギ</t>
    </rPh>
    <rPh sb="3" eb="4">
      <t>マチ</t>
    </rPh>
    <phoneticPr fontId="2"/>
  </si>
  <si>
    <t>緑ヶ丘</t>
    <rPh sb="0" eb="3">
      <t>ミドリガオカ</t>
    </rPh>
    <phoneticPr fontId="2"/>
  </si>
  <si>
    <t>河南地区計</t>
    <rPh sb="0" eb="2">
      <t>カワミナミ</t>
    </rPh>
    <rPh sb="2" eb="4">
      <t>チク</t>
    </rPh>
    <rPh sb="4" eb="5">
      <t>ケイ</t>
    </rPh>
    <phoneticPr fontId="2"/>
  </si>
  <si>
    <t>塚谷町</t>
    <rPh sb="0" eb="2">
      <t>ツカタニ</t>
    </rPh>
    <rPh sb="2" eb="3">
      <t>マチ</t>
    </rPh>
    <phoneticPr fontId="2"/>
  </si>
  <si>
    <t>上原町</t>
    <rPh sb="0" eb="3">
      <t>ウエハラマチ</t>
    </rPh>
    <phoneticPr fontId="2"/>
  </si>
  <si>
    <t>しらさぎ団地</t>
    <rPh sb="4" eb="6">
      <t>ダンチ</t>
    </rPh>
    <phoneticPr fontId="2"/>
  </si>
  <si>
    <t>漆器団地</t>
    <rPh sb="0" eb="2">
      <t>シッキ</t>
    </rPh>
    <rPh sb="2" eb="4">
      <t>ダンチ</t>
    </rPh>
    <phoneticPr fontId="2"/>
  </si>
  <si>
    <t>長谷田町</t>
    <rPh sb="0" eb="4">
      <t>ハセダ</t>
    </rPh>
    <phoneticPr fontId="2"/>
  </si>
  <si>
    <t>日の出町</t>
    <rPh sb="0" eb="1">
      <t>ヒ</t>
    </rPh>
    <rPh sb="2" eb="4">
      <t>デマチ</t>
    </rPh>
    <phoneticPr fontId="2"/>
  </si>
  <si>
    <t>泉町</t>
    <rPh sb="0" eb="1">
      <t>イズミ</t>
    </rPh>
    <rPh sb="1" eb="2">
      <t>マチ</t>
    </rPh>
    <phoneticPr fontId="2"/>
  </si>
  <si>
    <t>旭町</t>
    <rPh sb="0" eb="1">
      <t>アサヒ</t>
    </rPh>
    <rPh sb="1" eb="2">
      <t>マチ</t>
    </rPh>
    <phoneticPr fontId="2"/>
  </si>
  <si>
    <t>中田町</t>
    <rPh sb="0" eb="2">
      <t>ナカダ</t>
    </rPh>
    <rPh sb="2" eb="3">
      <t>マチ</t>
    </rPh>
    <phoneticPr fontId="2"/>
  </si>
  <si>
    <t>二天町</t>
    <rPh sb="0" eb="3">
      <t>ニテンマチ</t>
    </rPh>
    <phoneticPr fontId="2"/>
  </si>
  <si>
    <t>加美谷台</t>
    <rPh sb="0" eb="4">
      <t>カミヤ</t>
    </rPh>
    <phoneticPr fontId="2"/>
  </si>
  <si>
    <t>宮の杜</t>
    <rPh sb="0" eb="1">
      <t>ミヤ</t>
    </rPh>
    <rPh sb="2" eb="3">
      <t>モリ</t>
    </rPh>
    <phoneticPr fontId="2"/>
  </si>
  <si>
    <t>西谷地区計</t>
    <rPh sb="0" eb="2">
      <t>ニシタニ</t>
    </rPh>
    <rPh sb="2" eb="4">
      <t>チク</t>
    </rPh>
    <rPh sb="4" eb="5">
      <t>ケイ</t>
    </rPh>
    <phoneticPr fontId="2"/>
  </si>
  <si>
    <t>菅谷町</t>
    <rPh sb="0" eb="2">
      <t>スガタニ</t>
    </rPh>
    <rPh sb="2" eb="3">
      <t>マチ</t>
    </rPh>
    <phoneticPr fontId="2"/>
  </si>
  <si>
    <t>栢野町</t>
    <rPh sb="0" eb="3">
      <t>カヤノ</t>
    </rPh>
    <phoneticPr fontId="2"/>
  </si>
  <si>
    <t>我谷町</t>
    <rPh sb="0" eb="1">
      <t>ワガ</t>
    </rPh>
    <rPh sb="1" eb="2">
      <t>タニ</t>
    </rPh>
    <rPh sb="2" eb="3">
      <t>マチ</t>
    </rPh>
    <phoneticPr fontId="2"/>
  </si>
  <si>
    <t>風谷町</t>
    <rPh sb="0" eb="1">
      <t>カゼ</t>
    </rPh>
    <rPh sb="1" eb="2">
      <t>タニ</t>
    </rPh>
    <rPh sb="2" eb="3">
      <t>マチ</t>
    </rPh>
    <phoneticPr fontId="2"/>
  </si>
  <si>
    <t>枯渕町</t>
    <rPh sb="0" eb="1">
      <t>カ</t>
    </rPh>
    <rPh sb="1" eb="2">
      <t>フチ</t>
    </rPh>
    <rPh sb="2" eb="3">
      <t>マチ</t>
    </rPh>
    <phoneticPr fontId="2"/>
  </si>
  <si>
    <t>片谷町</t>
    <rPh sb="0" eb="1">
      <t>カタ</t>
    </rPh>
    <rPh sb="1" eb="2">
      <t>タニ</t>
    </rPh>
    <rPh sb="2" eb="3">
      <t>マチ</t>
    </rPh>
    <phoneticPr fontId="2"/>
  </si>
  <si>
    <t>坂下町</t>
    <rPh sb="0" eb="2">
      <t>サカシタ</t>
    </rPh>
    <rPh sb="2" eb="3">
      <t>マチ</t>
    </rPh>
    <phoneticPr fontId="2"/>
  </si>
  <si>
    <t>九谷町</t>
    <rPh sb="0" eb="3">
      <t>クタニマチ</t>
    </rPh>
    <phoneticPr fontId="2"/>
  </si>
  <si>
    <t>真砂町</t>
    <rPh sb="0" eb="2">
      <t>マサゴ</t>
    </rPh>
    <rPh sb="2" eb="3">
      <t>マチ</t>
    </rPh>
    <phoneticPr fontId="2"/>
  </si>
  <si>
    <t>東谷地区計</t>
    <rPh sb="0" eb="2">
      <t>ヒガシタニ</t>
    </rPh>
    <rPh sb="2" eb="4">
      <t>チク</t>
    </rPh>
    <rPh sb="4" eb="5">
      <t>ケイ</t>
    </rPh>
    <phoneticPr fontId="2"/>
  </si>
  <si>
    <t>四十九院町</t>
    <rPh sb="0" eb="3">
      <t>４９</t>
    </rPh>
    <rPh sb="3" eb="4">
      <t>イン</t>
    </rPh>
    <rPh sb="4" eb="5">
      <t>マチ</t>
    </rPh>
    <phoneticPr fontId="2"/>
  </si>
  <si>
    <t>中津原町</t>
    <rPh sb="0" eb="3">
      <t>ナカツハラ</t>
    </rPh>
    <rPh sb="3" eb="4">
      <t>マチ</t>
    </rPh>
    <phoneticPr fontId="2"/>
  </si>
  <si>
    <t>滝町</t>
    <rPh sb="0" eb="1">
      <t>タキ</t>
    </rPh>
    <rPh sb="1" eb="2">
      <t>マチ</t>
    </rPh>
    <phoneticPr fontId="2"/>
  </si>
  <si>
    <t>菅生谷町</t>
    <rPh sb="0" eb="2">
      <t>スゴウ</t>
    </rPh>
    <rPh sb="2" eb="3">
      <t>タニ</t>
    </rPh>
    <rPh sb="3" eb="4">
      <t>マチ</t>
    </rPh>
    <phoneticPr fontId="2"/>
  </si>
  <si>
    <t>荒谷町</t>
    <rPh sb="0" eb="2">
      <t>アラタニ</t>
    </rPh>
    <rPh sb="2" eb="3">
      <t>マチ</t>
    </rPh>
    <phoneticPr fontId="2"/>
  </si>
  <si>
    <t>今立町</t>
    <rPh sb="0" eb="1">
      <t>イマ</t>
    </rPh>
    <rPh sb="1" eb="2">
      <t>タ</t>
    </rPh>
    <rPh sb="2" eb="3">
      <t>マチ</t>
    </rPh>
    <phoneticPr fontId="2"/>
  </si>
  <si>
    <t>大土町</t>
    <rPh sb="0" eb="2">
      <t>オオツチ</t>
    </rPh>
    <rPh sb="2" eb="3">
      <t>マチ</t>
    </rPh>
    <phoneticPr fontId="2"/>
  </si>
  <si>
    <t>杉水町</t>
    <rPh sb="0" eb="1">
      <t>スギ</t>
    </rPh>
    <rPh sb="1" eb="2">
      <t>ミズ</t>
    </rPh>
    <rPh sb="2" eb="3">
      <t>マチ</t>
    </rPh>
    <phoneticPr fontId="2"/>
  </si>
  <si>
    <t>市谷町</t>
    <rPh sb="0" eb="1">
      <t>イチ</t>
    </rPh>
    <rPh sb="1" eb="2">
      <t>タニ</t>
    </rPh>
    <rPh sb="2" eb="3">
      <t>マチ</t>
    </rPh>
    <phoneticPr fontId="2"/>
  </si>
  <si>
    <t>西住町</t>
    <rPh sb="0" eb="1">
      <t>ニシ</t>
    </rPh>
    <rPh sb="1" eb="2">
      <t>ス</t>
    </rPh>
    <rPh sb="2" eb="3">
      <t>マチ</t>
    </rPh>
    <phoneticPr fontId="2"/>
  </si>
  <si>
    <t xml:space="preserve">- </t>
  </si>
  <si>
    <t>※平成25年以降は外国人を含む（平成24年7月9日の住民基本台帳法の改正による）</t>
    <rPh sb="1" eb="3">
      <t>ヘイセイ</t>
    </rPh>
    <rPh sb="5" eb="6">
      <t>ネン</t>
    </rPh>
    <rPh sb="6" eb="8">
      <t>イコウ</t>
    </rPh>
    <rPh sb="9" eb="11">
      <t>ガイコク</t>
    </rPh>
    <rPh sb="11" eb="12">
      <t>ジン</t>
    </rPh>
    <rPh sb="13" eb="14">
      <t>フク</t>
    </rPh>
    <rPh sb="16" eb="18">
      <t>ヘイセイ</t>
    </rPh>
    <rPh sb="20" eb="21">
      <t>ネン</t>
    </rPh>
    <rPh sb="22" eb="23">
      <t>ガツ</t>
    </rPh>
    <rPh sb="24" eb="25">
      <t>ニチ</t>
    </rPh>
    <rPh sb="26" eb="28">
      <t>ジュウミン</t>
    </rPh>
    <rPh sb="28" eb="30">
      <t>キホン</t>
    </rPh>
    <rPh sb="30" eb="32">
      <t>ダイチョウ</t>
    </rPh>
    <rPh sb="32" eb="33">
      <t>ホウ</t>
    </rPh>
    <rPh sb="34" eb="36">
      <t>カイセイ</t>
    </rPh>
    <phoneticPr fontId="2"/>
  </si>
  <si>
    <t>02-04　地区別世帯数および人口の推移</t>
    <rPh sb="6" eb="8">
      <t>チク</t>
    </rPh>
    <rPh sb="8" eb="9">
      <t>ベツ</t>
    </rPh>
    <rPh sb="9" eb="12">
      <t>セタイスウ</t>
    </rPh>
    <rPh sb="15" eb="17">
      <t>ジンコウ</t>
    </rPh>
    <rPh sb="18" eb="20">
      <t>スイイ</t>
    </rPh>
    <phoneticPr fontId="2"/>
  </si>
  <si>
    <t>各年1月1日現在　単位：人</t>
    <phoneticPr fontId="2"/>
  </si>
  <si>
    <t>地区名</t>
    <rPh sb="0" eb="3">
      <t>チクメイ</t>
    </rPh>
    <phoneticPr fontId="2"/>
  </si>
  <si>
    <t>平成24年</t>
    <rPh sb="0" eb="2">
      <t>ヘイセイ</t>
    </rPh>
    <rPh sb="4" eb="5">
      <t>ネン</t>
    </rPh>
    <phoneticPr fontId="2"/>
  </si>
  <si>
    <t>総数</t>
    <rPh sb="0" eb="2">
      <t>ソウスウ</t>
    </rPh>
    <phoneticPr fontId="2"/>
  </si>
  <si>
    <t>大聖寺</t>
    <rPh sb="0" eb="3">
      <t>ダイショウジ</t>
    </rPh>
    <phoneticPr fontId="2"/>
  </si>
  <si>
    <t>山代</t>
    <rPh sb="0" eb="2">
      <t>ヤマシロ</t>
    </rPh>
    <phoneticPr fontId="2"/>
  </si>
  <si>
    <t>別所</t>
    <rPh sb="0" eb="2">
      <t>ベッショ</t>
    </rPh>
    <phoneticPr fontId="2"/>
  </si>
  <si>
    <t>庄</t>
    <rPh sb="0" eb="1">
      <t>ショウ</t>
    </rPh>
    <phoneticPr fontId="2"/>
  </si>
  <si>
    <t>勅使</t>
    <rPh sb="0" eb="2">
      <t>チョクシ</t>
    </rPh>
    <phoneticPr fontId="2"/>
  </si>
  <si>
    <t>東谷口</t>
    <rPh sb="0" eb="2">
      <t>ヒガシタニ</t>
    </rPh>
    <rPh sb="2" eb="3">
      <t>クチ</t>
    </rPh>
    <phoneticPr fontId="2"/>
  </si>
  <si>
    <t>片山津</t>
    <rPh sb="0" eb="3">
      <t>カタヤマヅ</t>
    </rPh>
    <phoneticPr fontId="2"/>
  </si>
  <si>
    <t>作見</t>
    <rPh sb="0" eb="1">
      <t>サク</t>
    </rPh>
    <rPh sb="1" eb="2">
      <t>ミ</t>
    </rPh>
    <phoneticPr fontId="2"/>
  </si>
  <si>
    <t>金明</t>
    <rPh sb="0" eb="1">
      <t>キン</t>
    </rPh>
    <rPh sb="1" eb="2">
      <t>メイ</t>
    </rPh>
    <phoneticPr fontId="2"/>
  </si>
  <si>
    <t>湖北</t>
    <rPh sb="0" eb="2">
      <t>コホク</t>
    </rPh>
    <phoneticPr fontId="2"/>
  </si>
  <si>
    <t>動橋</t>
    <rPh sb="0" eb="2">
      <t>イブリバシ</t>
    </rPh>
    <phoneticPr fontId="2"/>
  </si>
  <si>
    <t>分校</t>
    <rPh sb="0" eb="2">
      <t>ブンギョウ</t>
    </rPh>
    <phoneticPr fontId="2"/>
  </si>
  <si>
    <t>橋立</t>
    <rPh sb="0" eb="1">
      <t>ハシ</t>
    </rPh>
    <rPh sb="1" eb="2">
      <t>タ</t>
    </rPh>
    <phoneticPr fontId="2"/>
  </si>
  <si>
    <t>三木</t>
    <rPh sb="0" eb="2">
      <t>ミキ</t>
    </rPh>
    <phoneticPr fontId="2"/>
  </si>
  <si>
    <t>三谷</t>
    <rPh sb="0" eb="2">
      <t>ミタニ</t>
    </rPh>
    <phoneticPr fontId="2"/>
  </si>
  <si>
    <t>南郷</t>
    <rPh sb="0" eb="2">
      <t>ナンゴウ</t>
    </rPh>
    <phoneticPr fontId="2"/>
  </si>
  <si>
    <t>塩屋</t>
    <rPh sb="0" eb="2">
      <t>シオヤ</t>
    </rPh>
    <phoneticPr fontId="2"/>
  </si>
  <si>
    <t>温泉</t>
    <rPh sb="0" eb="2">
      <t>オンセン</t>
    </rPh>
    <phoneticPr fontId="2"/>
  </si>
  <si>
    <t>河南</t>
    <rPh sb="0" eb="2">
      <t>カナン</t>
    </rPh>
    <phoneticPr fontId="2"/>
  </si>
  <si>
    <t>西谷</t>
    <rPh sb="0" eb="2">
      <t>ニシタニ</t>
    </rPh>
    <phoneticPr fontId="2"/>
  </si>
  <si>
    <t>東谷</t>
    <rPh sb="0" eb="2">
      <t>ヒガシタニ</t>
    </rPh>
    <phoneticPr fontId="2"/>
  </si>
  <si>
    <t>※平成25年以降は外国人を含む（平成24年7月9日の住民基本台帳法の改正による）。</t>
    <phoneticPr fontId="2"/>
  </si>
  <si>
    <t>02-05　四半期別人口および世帯数の推移</t>
    <rPh sb="6" eb="7">
      <t>シ</t>
    </rPh>
    <rPh sb="7" eb="9">
      <t>ハンキ</t>
    </rPh>
    <rPh sb="9" eb="10">
      <t>ベツ</t>
    </rPh>
    <rPh sb="10" eb="12">
      <t>ジンコウ</t>
    </rPh>
    <rPh sb="15" eb="18">
      <t>セタイスウ</t>
    </rPh>
    <rPh sb="19" eb="21">
      <t>スイイ</t>
    </rPh>
    <phoneticPr fontId="2"/>
  </si>
  <si>
    <t>平成24年1月1日現在</t>
    <rPh sb="0" eb="2">
      <t>ヘイセイ</t>
    </rPh>
    <rPh sb="4" eb="5">
      <t>ネン</t>
    </rPh>
    <rPh sb="6" eb="7">
      <t>ガツ</t>
    </rPh>
    <rPh sb="8" eb="9">
      <t>ニチ</t>
    </rPh>
    <rPh sb="9" eb="11">
      <t>ゲンザイ</t>
    </rPh>
    <phoneticPr fontId="2"/>
  </si>
  <si>
    <t>　　〃　4月1日現在</t>
    <rPh sb="5" eb="6">
      <t>ガツ</t>
    </rPh>
    <rPh sb="7" eb="8">
      <t>ニチ</t>
    </rPh>
    <rPh sb="8" eb="10">
      <t>ゲンザイ</t>
    </rPh>
    <phoneticPr fontId="2"/>
  </si>
  <si>
    <t>　　〃　7月1日現在</t>
    <rPh sb="5" eb="6">
      <t>ガツ</t>
    </rPh>
    <rPh sb="7" eb="8">
      <t>ニチ</t>
    </rPh>
    <rPh sb="8" eb="10">
      <t>ゲンザイ</t>
    </rPh>
    <phoneticPr fontId="2"/>
  </si>
  <si>
    <t>　　〃　10月1日現在</t>
    <rPh sb="6" eb="7">
      <t>ガツ</t>
    </rPh>
    <rPh sb="8" eb="9">
      <t>ニチ</t>
    </rPh>
    <rPh sb="9" eb="11">
      <t>ゲンザイ</t>
    </rPh>
    <phoneticPr fontId="2"/>
  </si>
  <si>
    <t>平成25年1月1日現在</t>
    <rPh sb="0" eb="2">
      <t>ヘイセイ</t>
    </rPh>
    <rPh sb="4" eb="5">
      <t>ネン</t>
    </rPh>
    <rPh sb="6" eb="7">
      <t>ガツ</t>
    </rPh>
    <rPh sb="8" eb="9">
      <t>ニチ</t>
    </rPh>
    <rPh sb="9" eb="11">
      <t>ゲンザイ</t>
    </rPh>
    <phoneticPr fontId="2"/>
  </si>
  <si>
    <t>平成26年1月1日現在</t>
    <rPh sb="0" eb="2">
      <t>ヘイセイ</t>
    </rPh>
    <rPh sb="4" eb="5">
      <t>ネン</t>
    </rPh>
    <rPh sb="6" eb="7">
      <t>ガツ</t>
    </rPh>
    <rPh sb="8" eb="9">
      <t>ニチ</t>
    </rPh>
    <rPh sb="9" eb="11">
      <t>ゲンザイ</t>
    </rPh>
    <phoneticPr fontId="2"/>
  </si>
  <si>
    <t>平成27年1月1日現在</t>
    <rPh sb="0" eb="2">
      <t>ヘイセイ</t>
    </rPh>
    <rPh sb="4" eb="5">
      <t>ネン</t>
    </rPh>
    <rPh sb="6" eb="7">
      <t>ガツ</t>
    </rPh>
    <rPh sb="8" eb="9">
      <t>ニチ</t>
    </rPh>
    <rPh sb="9" eb="11">
      <t>ゲンザイ</t>
    </rPh>
    <phoneticPr fontId="2"/>
  </si>
  <si>
    <t>平成28年1月1日現在</t>
    <rPh sb="0" eb="2">
      <t>ヘイセイ</t>
    </rPh>
    <rPh sb="4" eb="5">
      <t>ネン</t>
    </rPh>
    <rPh sb="6" eb="7">
      <t>ガツ</t>
    </rPh>
    <rPh sb="8" eb="9">
      <t>ニチ</t>
    </rPh>
    <rPh sb="9" eb="11">
      <t>ゲンザイ</t>
    </rPh>
    <phoneticPr fontId="2"/>
  </si>
  <si>
    <t>平成29年1月1日現在</t>
    <rPh sb="0" eb="2">
      <t>ヘイセイ</t>
    </rPh>
    <rPh sb="4" eb="5">
      <t>ネン</t>
    </rPh>
    <rPh sb="6" eb="7">
      <t>ガツ</t>
    </rPh>
    <rPh sb="8" eb="9">
      <t>ニチ</t>
    </rPh>
    <rPh sb="9" eb="11">
      <t>ゲンザイ</t>
    </rPh>
    <phoneticPr fontId="2"/>
  </si>
  <si>
    <t>平成30年1月1日現在</t>
    <rPh sb="0" eb="2">
      <t>ヘイセイ</t>
    </rPh>
    <rPh sb="4" eb="5">
      <t>ネン</t>
    </rPh>
    <rPh sb="6" eb="7">
      <t>ガツ</t>
    </rPh>
    <rPh sb="8" eb="9">
      <t>ニチ</t>
    </rPh>
    <rPh sb="9" eb="11">
      <t>ゲンザイ</t>
    </rPh>
    <phoneticPr fontId="2"/>
  </si>
  <si>
    <t>平成31年1月1日現在</t>
    <rPh sb="0" eb="2">
      <t>ヘイセイ</t>
    </rPh>
    <rPh sb="4" eb="5">
      <t>ネン</t>
    </rPh>
    <rPh sb="6" eb="7">
      <t>ガツ</t>
    </rPh>
    <rPh sb="8" eb="9">
      <t>ニチ</t>
    </rPh>
    <rPh sb="9" eb="11">
      <t>ゲンザイ</t>
    </rPh>
    <phoneticPr fontId="2"/>
  </si>
  <si>
    <t>令和元年7月1日現在</t>
    <rPh sb="0" eb="2">
      <t>レイワ</t>
    </rPh>
    <rPh sb="2" eb="4">
      <t>ガンネン</t>
    </rPh>
    <rPh sb="5" eb="6">
      <t>ガツ</t>
    </rPh>
    <rPh sb="7" eb="8">
      <t>ニチ</t>
    </rPh>
    <rPh sb="8" eb="10">
      <t>ゲンザイ</t>
    </rPh>
    <phoneticPr fontId="2"/>
  </si>
  <si>
    <t>令和２年1月1日現在</t>
    <rPh sb="0" eb="2">
      <t>レイワ</t>
    </rPh>
    <rPh sb="3" eb="4">
      <t>ネン</t>
    </rPh>
    <rPh sb="4" eb="5">
      <t>ヘイネン</t>
    </rPh>
    <rPh sb="5" eb="6">
      <t>ガツ</t>
    </rPh>
    <rPh sb="7" eb="8">
      <t>ニチ</t>
    </rPh>
    <rPh sb="8" eb="10">
      <t>ゲンザイ</t>
    </rPh>
    <phoneticPr fontId="2"/>
  </si>
  <si>
    <t>令和３年1月1日現在</t>
    <rPh sb="0" eb="2">
      <t>レイワ</t>
    </rPh>
    <rPh sb="3" eb="4">
      <t>ネン</t>
    </rPh>
    <rPh sb="4" eb="5">
      <t>ヘイネン</t>
    </rPh>
    <rPh sb="5" eb="6">
      <t>ガツ</t>
    </rPh>
    <rPh sb="7" eb="8">
      <t>ニチ</t>
    </rPh>
    <rPh sb="8" eb="10">
      <t>ゲンザイ</t>
    </rPh>
    <phoneticPr fontId="2"/>
  </si>
  <si>
    <t>02-06　人口動態</t>
    <rPh sb="6" eb="8">
      <t>ジンコウ</t>
    </rPh>
    <rPh sb="8" eb="10">
      <t>ドウタイ</t>
    </rPh>
    <phoneticPr fontId="2"/>
  </si>
  <si>
    <t>各年中</t>
    <phoneticPr fontId="2"/>
  </si>
  <si>
    <t>増減(A)+(B)</t>
    <rPh sb="0" eb="1">
      <t>ゾウ</t>
    </rPh>
    <rPh sb="1" eb="2">
      <t>ゲン</t>
    </rPh>
    <phoneticPr fontId="2"/>
  </si>
  <si>
    <t>自然
動態</t>
    <rPh sb="0" eb="2">
      <t>シゼン</t>
    </rPh>
    <rPh sb="3" eb="5">
      <t>ドウタイ</t>
    </rPh>
    <phoneticPr fontId="2"/>
  </si>
  <si>
    <t>出生（計）</t>
    <rPh sb="0" eb="2">
      <t>シュッセイ</t>
    </rPh>
    <rPh sb="3" eb="4">
      <t>ケイ</t>
    </rPh>
    <phoneticPr fontId="2"/>
  </si>
  <si>
    <t>出生（男）</t>
    <rPh sb="0" eb="2">
      <t>シュッセイ</t>
    </rPh>
    <rPh sb="3" eb="4">
      <t>オトコ</t>
    </rPh>
    <phoneticPr fontId="2"/>
  </si>
  <si>
    <t>出生（女）</t>
    <rPh sb="0" eb="2">
      <t>シュッセイ</t>
    </rPh>
    <rPh sb="3" eb="4">
      <t>オンナ</t>
    </rPh>
    <phoneticPr fontId="2"/>
  </si>
  <si>
    <t>死亡（計）</t>
    <rPh sb="0" eb="2">
      <t>シボウ</t>
    </rPh>
    <rPh sb="3" eb="4">
      <t>ケイ</t>
    </rPh>
    <phoneticPr fontId="2"/>
  </si>
  <si>
    <t>死亡（男）</t>
    <rPh sb="0" eb="2">
      <t>シボウ</t>
    </rPh>
    <rPh sb="3" eb="4">
      <t>オトコ</t>
    </rPh>
    <phoneticPr fontId="2"/>
  </si>
  <si>
    <t>死亡（女）</t>
    <rPh sb="0" eb="2">
      <t>シボウ</t>
    </rPh>
    <rPh sb="3" eb="4">
      <t>オンナ</t>
    </rPh>
    <phoneticPr fontId="2"/>
  </si>
  <si>
    <t>社会
動態</t>
    <rPh sb="0" eb="2">
      <t>シャカイ</t>
    </rPh>
    <rPh sb="3" eb="5">
      <t>ドウタイ</t>
    </rPh>
    <phoneticPr fontId="2"/>
  </si>
  <si>
    <t>転入（計）</t>
    <rPh sb="0" eb="2">
      <t>テンニュウ</t>
    </rPh>
    <rPh sb="3" eb="4">
      <t>ケイ</t>
    </rPh>
    <phoneticPr fontId="2"/>
  </si>
  <si>
    <t>転入（男）</t>
    <rPh sb="0" eb="2">
      <t>テンニュウ</t>
    </rPh>
    <rPh sb="3" eb="4">
      <t>オトコ</t>
    </rPh>
    <phoneticPr fontId="2"/>
  </si>
  <si>
    <t>転入（女）</t>
    <rPh sb="0" eb="2">
      <t>テンニュウ</t>
    </rPh>
    <rPh sb="3" eb="4">
      <t>オンナ</t>
    </rPh>
    <phoneticPr fontId="2"/>
  </si>
  <si>
    <t>転出（計）</t>
    <rPh sb="0" eb="2">
      <t>テンシュツ</t>
    </rPh>
    <rPh sb="3" eb="4">
      <t>ケイ</t>
    </rPh>
    <phoneticPr fontId="2"/>
  </si>
  <si>
    <t>転出（男）</t>
    <rPh sb="0" eb="2">
      <t>テンシュツ</t>
    </rPh>
    <rPh sb="3" eb="4">
      <t>オトコ</t>
    </rPh>
    <phoneticPr fontId="2"/>
  </si>
  <si>
    <t>転出（女）</t>
    <rPh sb="0" eb="2">
      <t>テンシュツ</t>
    </rPh>
    <rPh sb="3" eb="4">
      <t>オンナ</t>
    </rPh>
    <phoneticPr fontId="2"/>
  </si>
  <si>
    <t>婚姻
件数</t>
    <rPh sb="0" eb="2">
      <t>コンイン</t>
    </rPh>
    <rPh sb="3" eb="5">
      <t>ケンスウ</t>
    </rPh>
    <phoneticPr fontId="2"/>
  </si>
  <si>
    <t>離婚
件数</t>
    <rPh sb="0" eb="2">
      <t>リコン</t>
    </rPh>
    <rPh sb="3" eb="5">
      <t>ケンスウ</t>
    </rPh>
    <phoneticPr fontId="2"/>
  </si>
  <si>
    <t>平成28年</t>
    <rPh sb="0" eb="2">
      <t>ヘイセイ</t>
    </rPh>
    <rPh sb="4" eb="5">
      <t>ネン</t>
    </rPh>
    <phoneticPr fontId="2"/>
  </si>
  <si>
    <t>2</t>
    <phoneticPr fontId="2"/>
  </si>
  <si>
    <t>1月</t>
    <rPh sb="1" eb="2">
      <t>ツキ</t>
    </rPh>
    <phoneticPr fontId="2"/>
  </si>
  <si>
    <t>2</t>
  </si>
  <si>
    <t>3</t>
  </si>
  <si>
    <t>資料:窓口課</t>
    <phoneticPr fontId="2"/>
  </si>
  <si>
    <t>02-07　年齢別人口移動状況</t>
    <rPh sb="6" eb="8">
      <t>ネンレイ</t>
    </rPh>
    <rPh sb="8" eb="9">
      <t>ベツ</t>
    </rPh>
    <rPh sb="9" eb="11">
      <t>ジンコウ</t>
    </rPh>
    <rPh sb="11" eb="13">
      <t>イドウ</t>
    </rPh>
    <rPh sb="13" eb="15">
      <t>ジョウキョウ</t>
    </rPh>
    <phoneticPr fontId="2"/>
  </si>
  <si>
    <t>各年中　単位：人</t>
    <phoneticPr fontId="2"/>
  </si>
  <si>
    <t>0～4歳(転入)</t>
    <rPh sb="3" eb="4">
      <t>サイ</t>
    </rPh>
    <phoneticPr fontId="2"/>
  </si>
  <si>
    <t>0～4歳(転出)</t>
    <rPh sb="3" eb="4">
      <t>サイ</t>
    </rPh>
    <rPh sb="6" eb="7">
      <t>シュツ</t>
    </rPh>
    <phoneticPr fontId="2"/>
  </si>
  <si>
    <t>5～9歳(転入)</t>
    <rPh sb="3" eb="4">
      <t>サイ</t>
    </rPh>
    <rPh sb="5" eb="7">
      <t>テンニュウ</t>
    </rPh>
    <phoneticPr fontId="2"/>
  </si>
  <si>
    <t>5～9歳(転出)</t>
    <rPh sb="3" eb="4">
      <t>サイ</t>
    </rPh>
    <rPh sb="5" eb="7">
      <t>テンシュツ</t>
    </rPh>
    <phoneticPr fontId="2"/>
  </si>
  <si>
    <t>10～14歳(転入)</t>
    <rPh sb="5" eb="6">
      <t>サイ</t>
    </rPh>
    <rPh sb="7" eb="9">
      <t>テンニュウ</t>
    </rPh>
    <phoneticPr fontId="2"/>
  </si>
  <si>
    <t>10～14歳(転出)</t>
    <rPh sb="5" eb="6">
      <t>サイ</t>
    </rPh>
    <rPh sb="7" eb="9">
      <t>テンシュツ</t>
    </rPh>
    <phoneticPr fontId="2"/>
  </si>
  <si>
    <t>15～19歳(転入)</t>
    <rPh sb="5" eb="6">
      <t>サイ</t>
    </rPh>
    <rPh sb="7" eb="9">
      <t>テンニュウ</t>
    </rPh>
    <phoneticPr fontId="2"/>
  </si>
  <si>
    <t>15～19歳(転出)</t>
    <rPh sb="5" eb="6">
      <t>サイ</t>
    </rPh>
    <rPh sb="7" eb="9">
      <t>テンシュツ</t>
    </rPh>
    <phoneticPr fontId="2"/>
  </si>
  <si>
    <t>20～24歳(転入)</t>
    <rPh sb="5" eb="6">
      <t>サイ</t>
    </rPh>
    <rPh sb="7" eb="9">
      <t>テンニュウ</t>
    </rPh>
    <phoneticPr fontId="2"/>
  </si>
  <si>
    <t>20～24歳(転出)</t>
    <rPh sb="5" eb="6">
      <t>サイ</t>
    </rPh>
    <rPh sb="7" eb="9">
      <t>テンシュツ</t>
    </rPh>
    <phoneticPr fontId="2"/>
  </si>
  <si>
    <t>25～29歳(転入)</t>
    <rPh sb="5" eb="6">
      <t>サイ</t>
    </rPh>
    <rPh sb="7" eb="9">
      <t>テンニュウ</t>
    </rPh>
    <phoneticPr fontId="2"/>
  </si>
  <si>
    <t>25～29歳(転出)</t>
    <rPh sb="5" eb="6">
      <t>サイ</t>
    </rPh>
    <rPh sb="7" eb="9">
      <t>テンシュツ</t>
    </rPh>
    <phoneticPr fontId="2"/>
  </si>
  <si>
    <t>30～34歳(転入)</t>
    <rPh sb="5" eb="6">
      <t>サイ</t>
    </rPh>
    <rPh sb="7" eb="9">
      <t>テンニュウ</t>
    </rPh>
    <phoneticPr fontId="2"/>
  </si>
  <si>
    <t>30～34歳(転出)</t>
    <rPh sb="5" eb="6">
      <t>サイ</t>
    </rPh>
    <rPh sb="7" eb="9">
      <t>テンシュツ</t>
    </rPh>
    <phoneticPr fontId="2"/>
  </si>
  <si>
    <t>35～39歳(転入)</t>
    <rPh sb="5" eb="6">
      <t>サイ</t>
    </rPh>
    <rPh sb="7" eb="9">
      <t>テンニュウ</t>
    </rPh>
    <phoneticPr fontId="2"/>
  </si>
  <si>
    <t>35～39歳(転出)</t>
    <rPh sb="5" eb="6">
      <t>サイ</t>
    </rPh>
    <rPh sb="7" eb="9">
      <t>テンシュツ</t>
    </rPh>
    <phoneticPr fontId="2"/>
  </si>
  <si>
    <t>40～44歳(転入)</t>
    <rPh sb="5" eb="6">
      <t>サイ</t>
    </rPh>
    <rPh sb="7" eb="9">
      <t>テンニュウ</t>
    </rPh>
    <phoneticPr fontId="2"/>
  </si>
  <si>
    <t>40～44歳(転出)</t>
    <rPh sb="5" eb="6">
      <t>サイ</t>
    </rPh>
    <rPh sb="7" eb="9">
      <t>テンシュツ</t>
    </rPh>
    <phoneticPr fontId="2"/>
  </si>
  <si>
    <t>45～49歳(転入)</t>
    <rPh sb="5" eb="6">
      <t>サイ</t>
    </rPh>
    <rPh sb="7" eb="9">
      <t>テンニュウ</t>
    </rPh>
    <phoneticPr fontId="2"/>
  </si>
  <si>
    <t>45～49歳(転出)</t>
    <rPh sb="5" eb="6">
      <t>サイ</t>
    </rPh>
    <rPh sb="7" eb="9">
      <t>テンシュツ</t>
    </rPh>
    <phoneticPr fontId="2"/>
  </si>
  <si>
    <t>50～54歳(転入)</t>
    <rPh sb="5" eb="6">
      <t>サイ</t>
    </rPh>
    <rPh sb="7" eb="9">
      <t>テンニュウ</t>
    </rPh>
    <phoneticPr fontId="2"/>
  </si>
  <si>
    <t>50～54歳(転出)</t>
    <rPh sb="5" eb="6">
      <t>サイ</t>
    </rPh>
    <rPh sb="7" eb="9">
      <t>テンシュツ</t>
    </rPh>
    <phoneticPr fontId="2"/>
  </si>
  <si>
    <t>55～59歳(転入)</t>
    <rPh sb="5" eb="6">
      <t>サイ</t>
    </rPh>
    <rPh sb="7" eb="9">
      <t>テンニュウ</t>
    </rPh>
    <phoneticPr fontId="2"/>
  </si>
  <si>
    <t>55～59歳(転出)</t>
    <rPh sb="5" eb="6">
      <t>サイ</t>
    </rPh>
    <rPh sb="7" eb="9">
      <t>テンシュツ</t>
    </rPh>
    <phoneticPr fontId="2"/>
  </si>
  <si>
    <t>60～64歳(転入)</t>
    <rPh sb="5" eb="6">
      <t>サイ</t>
    </rPh>
    <rPh sb="7" eb="9">
      <t>テンニュウ</t>
    </rPh>
    <phoneticPr fontId="2"/>
  </si>
  <si>
    <t>60～64歳(転出)</t>
    <rPh sb="5" eb="6">
      <t>サイ</t>
    </rPh>
    <rPh sb="7" eb="9">
      <t>テンシュツ</t>
    </rPh>
    <phoneticPr fontId="2"/>
  </si>
  <si>
    <t>65歳以上(転入)</t>
    <rPh sb="2" eb="5">
      <t>サイイジョウ</t>
    </rPh>
    <rPh sb="6" eb="8">
      <t>テンニュウ</t>
    </rPh>
    <phoneticPr fontId="2"/>
  </si>
  <si>
    <t>65歳以上(転出)</t>
    <rPh sb="2" eb="5">
      <t>サイイジョウ</t>
    </rPh>
    <rPh sb="6" eb="8">
      <t>テンシュツ</t>
    </rPh>
    <phoneticPr fontId="2"/>
  </si>
  <si>
    <t>計(転入)</t>
    <rPh sb="0" eb="1">
      <t>ケイ</t>
    </rPh>
    <rPh sb="2" eb="4">
      <t>テンニュウ</t>
    </rPh>
    <phoneticPr fontId="2"/>
  </si>
  <si>
    <t>計(転出)</t>
    <rPh sb="0" eb="1">
      <t>ケイ</t>
    </rPh>
    <rPh sb="2" eb="4">
      <t>テンシュツ</t>
    </rPh>
    <phoneticPr fontId="2"/>
  </si>
  <si>
    <t>02-08　転入前調</t>
    <rPh sb="6" eb="8">
      <t>テンニュウ</t>
    </rPh>
    <rPh sb="8" eb="9">
      <t>マエ</t>
    </rPh>
    <rPh sb="9" eb="10">
      <t>シラ</t>
    </rPh>
    <phoneticPr fontId="2"/>
  </si>
  <si>
    <t>各年中　単位：人</t>
  </si>
  <si>
    <t>都道府県名</t>
    <rPh sb="0" eb="4">
      <t>トドウフケン</t>
    </rPh>
    <rPh sb="4" eb="5">
      <t>メイ</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</si>
  <si>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</si>
  <si>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</si>
  <si>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</si>
  <si>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</si>
  <si>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</si>
  <si>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</si>
  <si>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</si>
  <si>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</si>
  <si>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</si>
  <si>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</si>
  <si>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</si>
  <si>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2">
      <t>チバ</t>
    </rPh>
    <rPh sb="2" eb="3">
      <t>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</si>
  <si>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</si>
  <si>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</si>
  <si>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</si>
  <si>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</si>
  <si>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</si>
  <si>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</si>
  <si>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</si>
  <si>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</si>
  <si>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</si>
  <si>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</si>
  <si>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</si>
  <si>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</si>
  <si>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</si>
  <si>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</si>
  <si>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</si>
  <si>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</si>
  <si>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</si>
  <si>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</si>
  <si>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</si>
  <si>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</si>
  <si>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</si>
  <si>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</si>
  <si>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</si>
  <si>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</si>
  <si>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</si>
  <si>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</si>
  <si>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</si>
  <si>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</si>
  <si>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</si>
  <si>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</si>
  <si>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</si>
  <si>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</si>
  <si>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</si>
  <si>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</si>
  <si>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</si>
  <si>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国外</t>
    <rPh sb="0" eb="1">
      <t>コク</t>
    </rPh>
    <rPh sb="1" eb="2">
      <t>ソト</t>
    </rPh>
    <phoneticPr fontId="2"/>
  </si>
  <si>
    <t>不明</t>
    <rPh sb="0" eb="2">
      <t>フメイ</t>
    </rPh>
    <phoneticPr fontId="2"/>
  </si>
  <si>
    <t>資料：窓口課</t>
  </si>
  <si>
    <t>02-09　転出先調</t>
    <rPh sb="6" eb="8">
      <t>テンシュツ</t>
    </rPh>
    <rPh sb="8" eb="9">
      <t>サキ</t>
    </rPh>
    <rPh sb="9" eb="10">
      <t>シラ</t>
    </rPh>
    <phoneticPr fontId="2"/>
  </si>
  <si>
    <t>02-10　都道府県別転入転出状況</t>
    <rPh sb="6" eb="10">
      <t>トドウフケン</t>
    </rPh>
    <rPh sb="10" eb="11">
      <t>ベツ</t>
    </rPh>
    <rPh sb="11" eb="13">
      <t>テンニュウ</t>
    </rPh>
    <rPh sb="13" eb="15">
      <t>テンシュツ</t>
    </rPh>
    <rPh sb="15" eb="17">
      <t>ジョウキョウ</t>
    </rPh>
    <phoneticPr fontId="2"/>
  </si>
  <si>
    <t>令和2年中　単位：人</t>
    <rPh sb="0" eb="2">
      <t>レイワ</t>
    </rPh>
    <rPh sb="3" eb="4">
      <t>ネン</t>
    </rPh>
    <rPh sb="4" eb="5">
      <t>チュウ</t>
    </rPh>
    <rPh sb="6" eb="8">
      <t>タンイ</t>
    </rPh>
    <rPh sb="9" eb="10">
      <t>ニン</t>
    </rPh>
    <phoneticPr fontId="2"/>
  </si>
  <si>
    <t>都道府県</t>
    <rPh sb="0" eb="4">
      <t>トドウフケン</t>
    </rPh>
    <phoneticPr fontId="2"/>
  </si>
  <si>
    <t>転入</t>
    <rPh sb="0" eb="2">
      <t>テンニュウ</t>
    </rPh>
    <phoneticPr fontId="2"/>
  </si>
  <si>
    <t>転出</t>
    <rPh sb="0" eb="2">
      <t>テンシュツ</t>
    </rPh>
    <phoneticPr fontId="2"/>
  </si>
  <si>
    <t>増減数</t>
    <phoneticPr fontId="2"/>
  </si>
  <si>
    <t>総数</t>
    <phoneticPr fontId="2"/>
  </si>
  <si>
    <t>男</t>
    <phoneticPr fontId="2"/>
  </si>
  <si>
    <t>女</t>
    <phoneticPr fontId="2"/>
  </si>
  <si>
    <t>03-01　年齢（5歳階級）、男女別人口</t>
    <rPh sb="6" eb="8">
      <t>ネンレイ</t>
    </rPh>
    <rPh sb="10" eb="11">
      <t>サイ</t>
    </rPh>
    <rPh sb="11" eb="13">
      <t>カイキュウ</t>
    </rPh>
    <rPh sb="15" eb="17">
      <t>ダンジョ</t>
    </rPh>
    <rPh sb="17" eb="18">
      <t>ベツ</t>
    </rPh>
    <rPh sb="18" eb="20">
      <t>ジンコウ</t>
    </rPh>
    <phoneticPr fontId="2"/>
  </si>
  <si>
    <t>各年10月１日現在　単位:人</t>
    <rPh sb="0" eb="2">
      <t>カクネン</t>
    </rPh>
    <rPh sb="4" eb="5">
      <t>ツキ</t>
    </rPh>
    <rPh sb="6" eb="7">
      <t>ニチ</t>
    </rPh>
    <rPh sb="7" eb="9">
      <t>ゲンザイ</t>
    </rPh>
    <rPh sb="10" eb="12">
      <t>タンイ</t>
    </rPh>
    <rPh sb="13" eb="14">
      <t>ヒト</t>
    </rPh>
    <phoneticPr fontId="2"/>
  </si>
  <si>
    <t>年齢</t>
    <rPh sb="0" eb="1">
      <t>トシ</t>
    </rPh>
    <rPh sb="1" eb="2">
      <t>ヨワイ</t>
    </rPh>
    <phoneticPr fontId="2"/>
  </si>
  <si>
    <t>平成22年</t>
    <rPh sb="0" eb="2">
      <t>ヘイセイ</t>
    </rPh>
    <rPh sb="4" eb="5">
      <t>ネン</t>
    </rPh>
    <phoneticPr fontId="2"/>
  </si>
  <si>
    <t>平成17年</t>
    <rPh sb="0" eb="2">
      <t>ヘイセイ</t>
    </rPh>
    <rPh sb="4" eb="5">
      <t>ネン</t>
    </rPh>
    <phoneticPr fontId="2"/>
  </si>
  <si>
    <t>総数</t>
    <rPh sb="0" eb="1">
      <t>フサ</t>
    </rPh>
    <rPh sb="1" eb="2">
      <t>カズ</t>
    </rPh>
    <phoneticPr fontId="2"/>
  </si>
  <si>
    <t>年少人口</t>
    <rPh sb="0" eb="2">
      <t>ネンショウ</t>
    </rPh>
    <rPh sb="2" eb="4">
      <t>ジンコウ</t>
    </rPh>
    <phoneticPr fontId="2"/>
  </si>
  <si>
    <t>0～4歳</t>
    <rPh sb="3" eb="4">
      <t>サイ</t>
    </rPh>
    <phoneticPr fontId="2"/>
  </si>
  <si>
    <t>5～9</t>
    <phoneticPr fontId="2"/>
  </si>
  <si>
    <t>10～14</t>
    <phoneticPr fontId="2"/>
  </si>
  <si>
    <t>生産年齢人口</t>
    <rPh sb="0" eb="2">
      <t>セイサン</t>
    </rPh>
    <rPh sb="2" eb="4">
      <t>ネンレイ</t>
    </rPh>
    <rPh sb="4" eb="6">
      <t>ジンコウ</t>
    </rPh>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</si>
  <si>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</si>
  <si>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</si>
  <si>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</si>
  <si>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</si>
  <si>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</si>
  <si>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</si>
  <si>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</si>
  <si>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</si>
  <si>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</si>
  <si>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</si>
  <si>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老年人口</t>
    <rPh sb="0" eb="2">
      <t>ロウネン</t>
    </rPh>
    <rPh sb="2" eb="4">
      <t>ジンコウ</t>
    </rPh>
    <phoneticPr fontId="2"/>
  </si>
  <si>
    <t>65～69</t>
    <phoneticPr fontId="2"/>
  </si>
  <si>
    <t>70～74</t>
    <phoneticPr fontId="2"/>
  </si>
  <si>
    <t>75～79</t>
    <phoneticPr fontId="2"/>
  </si>
  <si>
    <t>80～84</t>
    <phoneticPr fontId="2"/>
  </si>
  <si>
    <t>85～89</t>
    <phoneticPr fontId="2"/>
  </si>
  <si>
    <t>90歳以上</t>
    <rPh sb="2" eb="5">
      <t>サイイジョウ</t>
    </rPh>
    <phoneticPr fontId="2"/>
  </si>
  <si>
    <t>不詳</t>
    <rPh sb="0" eb="2">
      <t>フショウ</t>
    </rPh>
    <phoneticPr fontId="2"/>
  </si>
  <si>
    <t xml:space="preserve">- </t>
    <phoneticPr fontId="2"/>
  </si>
  <si>
    <t>平成12年</t>
    <rPh sb="0" eb="2">
      <t>ヘイセイ</t>
    </rPh>
    <rPh sb="4" eb="5">
      <t>ネン</t>
    </rPh>
    <phoneticPr fontId="2"/>
  </si>
  <si>
    <t>平成7年</t>
    <rPh sb="0" eb="2">
      <t>ヘイセイ</t>
    </rPh>
    <rPh sb="3" eb="4">
      <t>ネン</t>
    </rPh>
    <phoneticPr fontId="2"/>
  </si>
  <si>
    <t>平成2年</t>
    <rPh sb="0" eb="2">
      <t>ヘイセイ</t>
    </rPh>
    <rPh sb="3" eb="4">
      <t>ネン</t>
    </rPh>
    <phoneticPr fontId="2"/>
  </si>
  <si>
    <t>※平成17年以前は旧山中町含む</t>
    <rPh sb="1" eb="3">
      <t>ヘイセイ</t>
    </rPh>
    <rPh sb="5" eb="6">
      <t>ネン</t>
    </rPh>
    <rPh sb="6" eb="8">
      <t>イゼン</t>
    </rPh>
    <rPh sb="9" eb="10">
      <t>キュウ</t>
    </rPh>
    <rPh sb="10" eb="12">
      <t>ヤマナカ</t>
    </rPh>
    <rPh sb="12" eb="13">
      <t>マチ</t>
    </rPh>
    <rPh sb="13" eb="14">
      <t>フク</t>
    </rPh>
    <phoneticPr fontId="2"/>
  </si>
  <si>
    <t>資料：国勢調査</t>
    <rPh sb="0" eb="2">
      <t>シリョウ</t>
    </rPh>
    <rPh sb="3" eb="5">
      <t>コクセイ</t>
    </rPh>
    <rPh sb="5" eb="7">
      <t>チョウサ</t>
    </rPh>
    <phoneticPr fontId="2"/>
  </si>
  <si>
    <t>03-02　年齢（５歳階級）、配偶関係、男女別15歳以上人口</t>
    <rPh sb="6" eb="8">
      <t>ネンレイ</t>
    </rPh>
    <rPh sb="10" eb="11">
      <t>サイ</t>
    </rPh>
    <rPh sb="11" eb="13">
      <t>カイキュウ</t>
    </rPh>
    <rPh sb="15" eb="17">
      <t>ハイグウ</t>
    </rPh>
    <rPh sb="17" eb="19">
      <t>カンケイ</t>
    </rPh>
    <rPh sb="20" eb="22">
      <t>ダンジョ</t>
    </rPh>
    <rPh sb="22" eb="23">
      <t>ベツ</t>
    </rPh>
    <rPh sb="25" eb="26">
      <t>サイ</t>
    </rPh>
    <rPh sb="26" eb="28">
      <t>イジョウ</t>
    </rPh>
    <rPh sb="28" eb="30">
      <t>ジンコウ</t>
    </rPh>
    <phoneticPr fontId="2"/>
  </si>
  <si>
    <t>年齢</t>
    <rPh sb="0" eb="2">
      <t>ネンレイ</t>
    </rPh>
    <phoneticPr fontId="2"/>
  </si>
  <si>
    <t>1)15歳以上人口</t>
    <rPh sb="4" eb="7">
      <t>サイイジョウ</t>
    </rPh>
    <rPh sb="7" eb="9">
      <t>ジンコウ</t>
    </rPh>
    <phoneticPr fontId="2"/>
  </si>
  <si>
    <t>未婚</t>
    <rPh sb="0" eb="2">
      <t>ミコン</t>
    </rPh>
    <phoneticPr fontId="2"/>
  </si>
  <si>
    <t>有配偶</t>
    <rPh sb="0" eb="1">
      <t>ユウ</t>
    </rPh>
    <rPh sb="1" eb="3">
      <t>ハイグウ</t>
    </rPh>
    <phoneticPr fontId="2"/>
  </si>
  <si>
    <t>死別</t>
    <rPh sb="0" eb="2">
      <t>シベツ</t>
    </rPh>
    <phoneticPr fontId="2"/>
  </si>
  <si>
    <t>離別</t>
    <rPh sb="0" eb="2">
      <t>リベツ</t>
    </rPh>
    <phoneticPr fontId="2"/>
  </si>
  <si>
    <t>85歳以上</t>
    <rPh sb="2" eb="5">
      <t>サイイジョウ</t>
    </rPh>
    <phoneticPr fontId="2"/>
  </si>
  <si>
    <t>1)総数は配偶関係「不詳」を含む</t>
    <rPh sb="2" eb="4">
      <t>ソウスウ</t>
    </rPh>
    <rPh sb="5" eb="7">
      <t>ハイグウ</t>
    </rPh>
    <rPh sb="7" eb="9">
      <t>カンケイ</t>
    </rPh>
    <rPh sb="10" eb="12">
      <t>フショウ</t>
    </rPh>
    <rPh sb="14" eb="15">
      <t>フク</t>
    </rPh>
    <phoneticPr fontId="2"/>
  </si>
  <si>
    <t>03-03　地区別世帯数および人口</t>
    <rPh sb="6" eb="8">
      <t>チク</t>
    </rPh>
    <rPh sb="8" eb="9">
      <t>ベツ</t>
    </rPh>
    <rPh sb="9" eb="12">
      <t>セタイスウ</t>
    </rPh>
    <rPh sb="15" eb="17">
      <t>ジンコウ</t>
    </rPh>
    <phoneticPr fontId="2"/>
  </si>
  <si>
    <t>各年10月1日現在</t>
    <rPh sb="0" eb="2">
      <t>カクネン</t>
    </rPh>
    <rPh sb="4" eb="5">
      <t>ツキ</t>
    </rPh>
    <rPh sb="6" eb="7">
      <t>ニチ</t>
    </rPh>
    <rPh sb="7" eb="9">
      <t>ゲンザイ</t>
    </rPh>
    <phoneticPr fontId="2"/>
  </si>
  <si>
    <t>東谷口</t>
    <rPh sb="0" eb="3">
      <t>ヒガシタニグチ</t>
    </rPh>
    <phoneticPr fontId="2"/>
  </si>
  <si>
    <t>東谷</t>
    <rPh sb="0" eb="1">
      <t>ヒガシ</t>
    </rPh>
    <rPh sb="1" eb="2">
      <t>タニ</t>
    </rPh>
    <phoneticPr fontId="2"/>
  </si>
  <si>
    <t>03-04　産業（大分類）、地区別15歳以上就業者数</t>
    <rPh sb="6" eb="8">
      <t>サンギョウ</t>
    </rPh>
    <rPh sb="9" eb="12">
      <t>ダイブンルイ</t>
    </rPh>
    <rPh sb="14" eb="16">
      <t>チク</t>
    </rPh>
    <rPh sb="16" eb="17">
      <t>ベツ</t>
    </rPh>
    <rPh sb="19" eb="22">
      <t>サイイジョウ</t>
    </rPh>
    <rPh sb="22" eb="25">
      <t>シュウギョウシャ</t>
    </rPh>
    <rPh sb="25" eb="26">
      <t>スウ</t>
    </rPh>
    <phoneticPr fontId="2"/>
  </si>
  <si>
    <t>平成27年10月1日現在</t>
    <rPh sb="0" eb="2">
      <t>ヘイセイ</t>
    </rPh>
    <rPh sb="4" eb="5">
      <t>ネン</t>
    </rPh>
    <rPh sb="7" eb="8">
      <t>ガツ</t>
    </rPh>
    <rPh sb="9" eb="10">
      <t>ニチ</t>
    </rPh>
    <rPh sb="10" eb="12">
      <t>ゲンザイ</t>
    </rPh>
    <phoneticPr fontId="2"/>
  </si>
  <si>
    <t>　 　　産業分類
地区</t>
    <rPh sb="4" eb="6">
      <t>サンギョウ</t>
    </rPh>
    <rPh sb="6" eb="8">
      <t>ブンルイ</t>
    </rPh>
    <rPh sb="10" eb="12">
      <t>チク</t>
    </rPh>
    <phoneticPr fontId="2"/>
  </si>
  <si>
    <t>農林業</t>
    <rPh sb="0" eb="3">
      <t>ノウリンギョウ</t>
    </rPh>
    <phoneticPr fontId="2"/>
  </si>
  <si>
    <t>漁業</t>
    <rPh sb="0" eb="2">
      <t>ギョギョウ</t>
    </rPh>
    <phoneticPr fontId="2"/>
  </si>
  <si>
    <t>鉱業</t>
    <rPh sb="0" eb="2">
      <t>コウギョウ</t>
    </rPh>
    <phoneticPr fontId="2"/>
  </si>
  <si>
    <t>建設業</t>
    <rPh sb="0" eb="3">
      <t>ケンセツギョウ</t>
    </rPh>
    <phoneticPr fontId="2"/>
  </si>
  <si>
    <t>製造業</t>
    <rPh sb="0" eb="3">
      <t>セイゾウギョウ</t>
    </rPh>
    <phoneticPr fontId="2"/>
  </si>
  <si>
    <t>電気･ガス･熱供給･水道業</t>
    <rPh sb="10" eb="13">
      <t>スイドウギョウ</t>
    </rPh>
    <phoneticPr fontId="2"/>
  </si>
  <si>
    <t>情報
通信業</t>
    <rPh sb="0" eb="2">
      <t>ジョウホウ</t>
    </rPh>
    <rPh sb="3" eb="5">
      <t>ツウシン</t>
    </rPh>
    <rPh sb="5" eb="6">
      <t>ギョウ</t>
    </rPh>
    <phoneticPr fontId="2"/>
  </si>
  <si>
    <t>運輸業</t>
    <rPh sb="0" eb="2">
      <t>ウンユ</t>
    </rPh>
    <rPh sb="2" eb="3">
      <t>ギョウ</t>
    </rPh>
    <phoneticPr fontId="2"/>
  </si>
  <si>
    <t>卸売・
小売業</t>
    <rPh sb="0" eb="1">
      <t>オロシ</t>
    </rPh>
    <rPh sb="1" eb="2">
      <t>ウ</t>
    </rPh>
    <rPh sb="4" eb="6">
      <t>コウリ</t>
    </rPh>
    <rPh sb="6" eb="7">
      <t>ギョウ</t>
    </rPh>
    <phoneticPr fontId="2"/>
  </si>
  <si>
    <t>河南</t>
    <rPh sb="0" eb="2">
      <t>カワミナミ</t>
    </rPh>
    <phoneticPr fontId="2"/>
  </si>
  <si>
    <t>金融・
保険業</t>
    <rPh sb="0" eb="2">
      <t>キンユウ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</si>
  <si>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</si>
  <si>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7" eb="9">
      <t>ギジュツ</t>
    </rPh>
    <rPh sb="13" eb="14">
      <t>ギョウ</t>
    </rPh>
    <phoneticPr fontId="2"/>
  </si>
  <si>
    <t>飲食店、宿泊業</t>
    <rPh sb="0" eb="2">
      <t>インショク</t>
    </rPh>
    <rPh sb="2" eb="3">
      <t>テン</t>
    </rPh>
    <rPh sb="4" eb="6">
      <t>シュクハク</t>
    </rPh>
    <rPh sb="6" eb="7">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</si>
  <si>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</si>
  <si>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</si>
  <si>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</si>
  <si>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</si>
  <si>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</si>
  <si>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t>
    <rPh sb="0" eb="2">
      <t>コウム</t>
    </rPh>
    <phoneticPr fontId="2"/>
  </si>
  <si>
    <t>※総数には分類不能含む</t>
    <rPh sb="1" eb="3">
      <t>ソウスウ</t>
    </rPh>
    <rPh sb="5" eb="7">
      <t>ブンルイ</t>
    </rPh>
    <rPh sb="7" eb="9">
      <t>フノウ</t>
    </rPh>
    <rPh sb="9" eb="10">
      <t>フク</t>
    </rPh>
    <phoneticPr fontId="2"/>
  </si>
  <si>
    <t>03-05　産業（大分類）、従業上の地位、男女別１５歳以上就業者数</t>
    <rPh sb="6" eb="8">
      <t>サンギョウ</t>
    </rPh>
    <rPh sb="9" eb="12">
      <t>ダイブンルイ</t>
    </rPh>
    <rPh sb="14" eb="16">
      <t>ジュウギョウ</t>
    </rPh>
    <rPh sb="16" eb="17">
      <t>ジョウ</t>
    </rPh>
    <rPh sb="18" eb="20">
      <t>チイ</t>
    </rPh>
    <rPh sb="21" eb="23">
      <t>ダンジョ</t>
    </rPh>
    <rPh sb="23" eb="24">
      <t>ベツ</t>
    </rPh>
    <rPh sb="26" eb="29">
      <t>サイイジョウ</t>
    </rPh>
    <rPh sb="29" eb="32">
      <t>シュウギョウシャ</t>
    </rPh>
    <rPh sb="32" eb="33">
      <t>スウ</t>
    </rPh>
    <phoneticPr fontId="2"/>
  </si>
  <si>
    <t>各年10月１日現在　単位：人、％</t>
    <rPh sb="0" eb="2">
      <t>カクネン</t>
    </rPh>
    <rPh sb="4" eb="5">
      <t>ツキ</t>
    </rPh>
    <rPh sb="6" eb="7">
      <t>ニチ</t>
    </rPh>
    <rPh sb="7" eb="9">
      <t>ゲンザイ</t>
    </rPh>
    <rPh sb="10" eb="12">
      <t>タンイ</t>
    </rPh>
    <rPh sb="13" eb="14">
      <t>ヒト</t>
    </rPh>
    <phoneticPr fontId="2"/>
  </si>
  <si>
    <t>区分</t>
    <rPh sb="0" eb="2">
      <t>クブン</t>
    </rPh>
    <phoneticPr fontId="2"/>
  </si>
  <si>
    <t>総　　　　　　　　　　数</t>
    <rPh sb="0" eb="1">
      <t>フサ</t>
    </rPh>
    <rPh sb="11" eb="12">
      <t>カズ</t>
    </rPh>
    <phoneticPr fontId="2"/>
  </si>
  <si>
    <t>構成比</t>
    <rPh sb="0" eb="3">
      <t>コウセイヒ</t>
    </rPh>
    <phoneticPr fontId="2"/>
  </si>
  <si>
    <t>雇用者</t>
    <rPh sb="0" eb="3">
      <t>コヨウシャ</t>
    </rPh>
    <phoneticPr fontId="2"/>
  </si>
  <si>
    <t>役員</t>
    <rPh sb="0" eb="2">
      <t>ヤクイン</t>
    </rPh>
    <phoneticPr fontId="2"/>
  </si>
  <si>
    <t>雇人のある業主</t>
    <rPh sb="0" eb="1">
      <t>ヤトイ</t>
    </rPh>
    <rPh sb="1" eb="2">
      <t>ニン</t>
    </rPh>
    <rPh sb="5" eb="7">
      <t>ギョウシュ</t>
    </rPh>
    <phoneticPr fontId="2"/>
  </si>
  <si>
    <t>雇人のない業主</t>
    <rPh sb="0" eb="1">
      <t>ヤトイ</t>
    </rPh>
    <rPh sb="1" eb="2">
      <t>ニン</t>
    </rPh>
    <rPh sb="5" eb="7">
      <t>ギョウシュ</t>
    </rPh>
    <phoneticPr fontId="2"/>
  </si>
  <si>
    <t>家族
従業者</t>
    <rPh sb="0" eb="2">
      <t>カゾク</t>
    </rPh>
    <rPh sb="3" eb="6">
      <t>ジュウギョウシャ</t>
    </rPh>
    <phoneticPr fontId="2"/>
  </si>
  <si>
    <t>家庭
内職者</t>
    <rPh sb="0" eb="2">
      <t>カテイ</t>
    </rPh>
    <rPh sb="3" eb="5">
      <t>ナイショク</t>
    </rPh>
    <rPh sb="5" eb="6">
      <t>シャ</t>
    </rPh>
    <phoneticPr fontId="2"/>
  </si>
  <si>
    <t>平成27年</t>
    <rPh sb="0" eb="1">
      <t>ヒラ</t>
    </rPh>
    <rPh sb="1" eb="2">
      <t>シゲル</t>
    </rPh>
    <rPh sb="4" eb="5">
      <t>ネン</t>
    </rPh>
    <phoneticPr fontId="2"/>
  </si>
  <si>
    <t>Ａ</t>
    <phoneticPr fontId="14"/>
  </si>
  <si>
    <t>農業 ・林業</t>
    <rPh sb="4" eb="6">
      <t>リンギョウ</t>
    </rPh>
    <phoneticPr fontId="14"/>
  </si>
  <si>
    <t xml:space="preserve"> うち農業</t>
    <rPh sb="3" eb="5">
      <t>ノウギョウ</t>
    </rPh>
    <phoneticPr fontId="2"/>
  </si>
  <si>
    <t xml:space="preserve">漁業    </t>
    <phoneticPr fontId="14"/>
  </si>
  <si>
    <t xml:space="preserve">Ｃ </t>
    <phoneticPr fontId="14"/>
  </si>
  <si>
    <t xml:space="preserve">鉱業    </t>
    <phoneticPr fontId="14"/>
  </si>
  <si>
    <t xml:space="preserve">Ｄ </t>
    <phoneticPr fontId="14"/>
  </si>
  <si>
    <t xml:space="preserve">建設業    </t>
    <phoneticPr fontId="14"/>
  </si>
  <si>
    <t xml:space="preserve">Ｅ </t>
    <phoneticPr fontId="14"/>
  </si>
  <si>
    <t xml:space="preserve">製造業    </t>
    <phoneticPr fontId="14"/>
  </si>
  <si>
    <t xml:space="preserve">Ｆ </t>
    <phoneticPr fontId="14"/>
  </si>
  <si>
    <t xml:space="preserve">電気･ガス･熱供給･水道業 </t>
    <phoneticPr fontId="14"/>
  </si>
  <si>
    <t>Ｇ</t>
    <phoneticPr fontId="14"/>
  </si>
  <si>
    <t xml:space="preserve">情報通信業    </t>
    <rPh sb="0" eb="2">
      <t>ジョウホウ</t>
    </rPh>
    <rPh sb="2" eb="5">
      <t>ツウシンギョウ</t>
    </rPh>
    <phoneticPr fontId="14"/>
  </si>
  <si>
    <t>Ｈ</t>
    <phoneticPr fontId="14"/>
  </si>
  <si>
    <t xml:space="preserve">運輸業    </t>
    <phoneticPr fontId="14"/>
  </si>
  <si>
    <t>Ｉ</t>
    <phoneticPr fontId="14"/>
  </si>
  <si>
    <t xml:space="preserve">卸売・小売業    </t>
    <phoneticPr fontId="14"/>
  </si>
  <si>
    <t xml:space="preserve">Ｊ </t>
    <phoneticPr fontId="14"/>
  </si>
  <si>
    <t xml:space="preserve">金融・保険業    </t>
    <phoneticPr fontId="14"/>
  </si>
  <si>
    <t>Ｋ</t>
    <phoneticPr fontId="14"/>
  </si>
  <si>
    <t>不動産業，物品賃貸業</t>
    <rPh sb="5" eb="7">
      <t>ブッピン</t>
    </rPh>
    <rPh sb="7" eb="10">
      <t>チンタイギョウ</t>
    </rPh>
    <phoneticPr fontId="14"/>
  </si>
  <si>
    <t>Ｌ</t>
    <phoneticPr fontId="14"/>
  </si>
  <si>
    <t>学術研究，専門技術サービス業</t>
    <rPh sb="0" eb="2">
      <t>ガクジュツ</t>
    </rPh>
    <rPh sb="2" eb="4">
      <t>ケンキュウ</t>
    </rPh>
    <rPh sb="5" eb="7">
      <t>センモン</t>
    </rPh>
    <rPh sb="7" eb="9">
      <t>ギジュツ</t>
    </rPh>
    <rPh sb="13" eb="14">
      <t>ギョウ</t>
    </rPh>
    <phoneticPr fontId="2"/>
  </si>
  <si>
    <t>Ｍ</t>
    <phoneticPr fontId="14"/>
  </si>
  <si>
    <t xml:space="preserve">宿泊業，飲食サービス業    </t>
    <rPh sb="0" eb="2">
      <t>シュクハク</t>
    </rPh>
    <rPh sb="2" eb="3">
      <t>ギョウ</t>
    </rPh>
    <rPh sb="4" eb="6">
      <t>インショク</t>
    </rPh>
    <rPh sb="10" eb="11">
      <t>ギョウ</t>
    </rPh>
    <phoneticPr fontId="14"/>
  </si>
  <si>
    <t>Ｎ</t>
    <phoneticPr fontId="14"/>
  </si>
  <si>
    <t>生活関連サービス業，娯楽業</t>
    <rPh sb="0" eb="2">
      <t>セイカツ</t>
    </rPh>
    <rPh sb="2" eb="4">
      <t>カンレン</t>
    </rPh>
    <rPh sb="8" eb="9">
      <t>ギョウ</t>
    </rPh>
    <rPh sb="10" eb="12">
      <t>ゴラク</t>
    </rPh>
    <rPh sb="12" eb="13">
      <t>ギョウ</t>
    </rPh>
    <phoneticPr fontId="2"/>
  </si>
  <si>
    <t>Ｏ</t>
    <phoneticPr fontId="14"/>
  </si>
  <si>
    <t>教育，学習支援業</t>
    <rPh sb="0" eb="2">
      <t>キョウイク</t>
    </rPh>
    <rPh sb="3" eb="5">
      <t>ガクシュウ</t>
    </rPh>
    <rPh sb="5" eb="7">
      <t>シエン</t>
    </rPh>
    <rPh sb="7" eb="8">
      <t>ギョウ</t>
    </rPh>
    <phoneticPr fontId="14"/>
  </si>
  <si>
    <t>Ｐ</t>
    <phoneticPr fontId="14"/>
  </si>
  <si>
    <t>医療，福祉</t>
    <rPh sb="0" eb="1">
      <t>イ</t>
    </rPh>
    <rPh sb="1" eb="2">
      <t>リョウ</t>
    </rPh>
    <rPh sb="3" eb="5">
      <t>フクシ</t>
    </rPh>
    <phoneticPr fontId="14"/>
  </si>
  <si>
    <t>Ｑ</t>
    <phoneticPr fontId="14"/>
  </si>
  <si>
    <t>複合サービス事業</t>
    <rPh sb="0" eb="2">
      <t>フクゴウ</t>
    </rPh>
    <rPh sb="6" eb="8">
      <t>ジギョウ</t>
    </rPh>
    <phoneticPr fontId="14"/>
  </si>
  <si>
    <t>Ｒ</t>
    <phoneticPr fontId="14"/>
  </si>
  <si>
    <r>
      <t>サービス業</t>
    </r>
    <r>
      <rPr>
        <sz val="7"/>
        <color indexed="8"/>
        <rFont val="ＭＳ ゴシック"/>
        <family val="3"/>
        <charset val="128"/>
      </rPr>
      <t>（他に分類されないもの）</t>
    </r>
    <rPh sb="4" eb="5">
      <t>ギョウ</t>
    </rPh>
    <rPh sb="6" eb="7">
      <t>ホカ</t>
    </rPh>
    <rPh sb="8" eb="10">
      <t>ブンルイ</t>
    </rPh>
    <phoneticPr fontId="2"/>
  </si>
  <si>
    <t>Ｓ</t>
    <phoneticPr fontId="14"/>
  </si>
  <si>
    <r>
      <t xml:space="preserve">公務 </t>
    </r>
    <r>
      <rPr>
        <sz val="8"/>
        <color indexed="8"/>
        <rFont val="ＭＳ ゴシック"/>
        <family val="3"/>
        <charset val="128"/>
      </rPr>
      <t>(他に分類されないもの）</t>
    </r>
    <rPh sb="0" eb="2">
      <t>コウム</t>
    </rPh>
    <rPh sb="4" eb="5">
      <t>ホカ</t>
    </rPh>
    <rPh sb="6" eb="8">
      <t>ブンルイ</t>
    </rPh>
    <phoneticPr fontId="2"/>
  </si>
  <si>
    <t>Ｔ</t>
    <phoneticPr fontId="14"/>
  </si>
  <si>
    <t xml:space="preserve">分類不能の産業    </t>
    <phoneticPr fontId="14"/>
  </si>
  <si>
    <t>(再計）第１次産業</t>
    <rPh sb="1" eb="2">
      <t>サイ</t>
    </rPh>
    <rPh sb="2" eb="3">
      <t>ケイ</t>
    </rPh>
    <rPh sb="4" eb="5">
      <t>ダイ</t>
    </rPh>
    <rPh sb="6" eb="7">
      <t>ジ</t>
    </rPh>
    <rPh sb="7" eb="8">
      <t>サン</t>
    </rPh>
    <rPh sb="8" eb="9">
      <t>ギョウ</t>
    </rPh>
    <phoneticPr fontId="2"/>
  </si>
  <si>
    <t>第２次産業</t>
    <rPh sb="0" eb="1">
      <t>ダイ</t>
    </rPh>
    <rPh sb="2" eb="3">
      <t>ジ</t>
    </rPh>
    <rPh sb="3" eb="4">
      <t>サン</t>
    </rPh>
    <rPh sb="4" eb="5">
      <t>ギョウ</t>
    </rPh>
    <phoneticPr fontId="2"/>
  </si>
  <si>
    <t>第３次産業</t>
    <rPh sb="0" eb="1">
      <t>ダイ</t>
    </rPh>
    <rPh sb="2" eb="3">
      <t>ジ</t>
    </rPh>
    <rPh sb="3" eb="4">
      <t>サン</t>
    </rPh>
    <rPh sb="4" eb="5">
      <t>ギョウ</t>
    </rPh>
    <phoneticPr fontId="2"/>
  </si>
  <si>
    <t>平成22年</t>
    <rPh sb="0" eb="1">
      <t>ヒラ</t>
    </rPh>
    <rPh sb="1" eb="2">
      <t>シゲル</t>
    </rPh>
    <rPh sb="4" eb="5">
      <t>ネン</t>
    </rPh>
    <phoneticPr fontId="2"/>
  </si>
  <si>
    <t xml:space="preserve">農業    </t>
    <phoneticPr fontId="14"/>
  </si>
  <si>
    <t>Ｂ</t>
    <phoneticPr fontId="14"/>
  </si>
  <si>
    <t xml:space="preserve">林業    </t>
    <phoneticPr fontId="14"/>
  </si>
  <si>
    <t>Ｕ</t>
    <phoneticPr fontId="14"/>
  </si>
  <si>
    <t>平成17年</t>
    <rPh sb="0" eb="1">
      <t>ヒラ</t>
    </rPh>
    <rPh sb="1" eb="2">
      <t>シゲル</t>
    </rPh>
    <rPh sb="4" eb="5">
      <t>ネン</t>
    </rPh>
    <phoneticPr fontId="2"/>
  </si>
  <si>
    <t xml:space="preserve">不動産業    </t>
    <phoneticPr fontId="14"/>
  </si>
  <si>
    <t xml:space="preserve">飲食店，宿泊業    </t>
    <rPh sb="4" eb="6">
      <t>シュクハク</t>
    </rPh>
    <rPh sb="6" eb="7">
      <t>ギョウ</t>
    </rPh>
    <phoneticPr fontId="14"/>
  </si>
  <si>
    <t>平成12年</t>
    <rPh sb="0" eb="1">
      <t>ヒラ</t>
    </rPh>
    <rPh sb="1" eb="2">
      <t>シゲル</t>
    </rPh>
    <rPh sb="4" eb="5">
      <t>ネン</t>
    </rPh>
    <phoneticPr fontId="2"/>
  </si>
  <si>
    <t>Ａ</t>
    <phoneticPr fontId="2"/>
  </si>
  <si>
    <t>農業</t>
    <rPh sb="0" eb="2">
      <t>ノウギョウ</t>
    </rPh>
    <phoneticPr fontId="2"/>
  </si>
  <si>
    <t>Ｂ</t>
    <phoneticPr fontId="2"/>
  </si>
  <si>
    <t>林業</t>
    <rPh sb="0" eb="2">
      <t>リンギョウ</t>
    </rPh>
    <phoneticPr fontId="2"/>
  </si>
  <si>
    <t>Ｃ</t>
    <phoneticPr fontId="2"/>
  </si>
  <si>
    <t>Ｄ</t>
    <phoneticPr fontId="2"/>
  </si>
  <si>
    <t>Ｅ</t>
    <phoneticPr fontId="2"/>
  </si>
  <si>
    <t>Ｆ</t>
    <phoneticPr fontId="2"/>
  </si>
  <si>
    <t>Ｇ</t>
    <phoneticPr fontId="2"/>
  </si>
  <si>
    <t>Ｈ</t>
    <phoneticPr fontId="2"/>
  </si>
  <si>
    <t>運輸・通信業</t>
    <rPh sb="0" eb="2">
      <t>ウンユ</t>
    </rPh>
    <rPh sb="3" eb="6">
      <t>ツウシンギョウ</t>
    </rPh>
    <phoneticPr fontId="2"/>
  </si>
  <si>
    <t>Ｉ</t>
    <phoneticPr fontId="2"/>
  </si>
  <si>
    <t>卸売・小売業・飲食店</t>
    <rPh sb="0" eb="2">
      <t>オロシウ</t>
    </rPh>
    <rPh sb="3" eb="6">
      <t>コウリギョウ</t>
    </rPh>
    <rPh sb="7" eb="9">
      <t>インショク</t>
    </rPh>
    <rPh sb="9" eb="10">
      <t>テン</t>
    </rPh>
    <phoneticPr fontId="2"/>
  </si>
  <si>
    <t>Ｊ</t>
    <phoneticPr fontId="2"/>
  </si>
  <si>
    <t>金融･保険業</t>
    <rPh sb="0" eb="2">
      <t>キンユウ</t>
    </rPh>
    <rPh sb="3" eb="6">
      <t>ホケンギョウ</t>
    </rPh>
    <phoneticPr fontId="2"/>
  </si>
  <si>
    <t>Ｋ</t>
    <phoneticPr fontId="2"/>
  </si>
  <si>
    <t>不動産業</t>
    <rPh sb="0" eb="3">
      <t>フドウサン</t>
    </rPh>
    <rPh sb="3" eb="4">
      <t>ギョウ</t>
    </rPh>
    <phoneticPr fontId="2"/>
  </si>
  <si>
    <t>Ｌ</t>
    <phoneticPr fontId="2"/>
  </si>
  <si>
    <t>サービス業</t>
    <rPh sb="4" eb="5">
      <t>ギョウ</t>
    </rPh>
    <phoneticPr fontId="2"/>
  </si>
  <si>
    <t>Ｍ</t>
    <phoneticPr fontId="2"/>
  </si>
  <si>
    <t>Ｎ</t>
    <phoneticPr fontId="2"/>
  </si>
  <si>
    <t>分類不能の産業</t>
    <rPh sb="0" eb="2">
      <t>ブンルイ</t>
    </rPh>
    <rPh sb="2" eb="4">
      <t>フノウ</t>
    </rPh>
    <rPh sb="5" eb="7">
      <t>サンギョウ</t>
    </rPh>
    <phoneticPr fontId="2"/>
  </si>
  <si>
    <t>※総数には従業上の地位「不詳」を含む</t>
    <rPh sb="1" eb="3">
      <t>ソウスウ</t>
    </rPh>
    <rPh sb="5" eb="7">
      <t>ジュウギョウ</t>
    </rPh>
    <rPh sb="7" eb="8">
      <t>ジョウ</t>
    </rPh>
    <rPh sb="9" eb="11">
      <t>チイ</t>
    </rPh>
    <rPh sb="12" eb="14">
      <t>フショウ</t>
    </rPh>
    <rPh sb="16" eb="17">
      <t>フク</t>
    </rPh>
    <phoneticPr fontId="2"/>
  </si>
  <si>
    <t>※平成14年、平成21年に産業分類を改訂</t>
    <rPh sb="1" eb="3">
      <t>ヘイセイ</t>
    </rPh>
    <rPh sb="5" eb="6">
      <t>ネン</t>
    </rPh>
    <rPh sb="7" eb="9">
      <t>ヘイセイ</t>
    </rPh>
    <rPh sb="11" eb="12">
      <t>ネン</t>
    </rPh>
    <rPh sb="13" eb="15">
      <t>サンギョウ</t>
    </rPh>
    <rPh sb="15" eb="17">
      <t>ブンルイ</t>
    </rPh>
    <rPh sb="18" eb="20">
      <t>カイテイ</t>
    </rPh>
    <phoneticPr fontId="2"/>
  </si>
  <si>
    <t>03-06　職業(大分類）、従業上の地位、男女15歳以上就業者数</t>
    <rPh sb="6" eb="8">
      <t>ショクギョウ</t>
    </rPh>
    <rPh sb="9" eb="12">
      <t>ダイブンルイ</t>
    </rPh>
    <rPh sb="14" eb="16">
      <t>ジュウギョウ</t>
    </rPh>
    <rPh sb="16" eb="17">
      <t>ジョウ</t>
    </rPh>
    <rPh sb="18" eb="20">
      <t>チイ</t>
    </rPh>
    <rPh sb="21" eb="23">
      <t>ダンジョ</t>
    </rPh>
    <rPh sb="25" eb="26">
      <t>サイ</t>
    </rPh>
    <rPh sb="26" eb="28">
      <t>イジョウ</t>
    </rPh>
    <rPh sb="28" eb="31">
      <t>シュウギョウシャ</t>
    </rPh>
    <rPh sb="31" eb="32">
      <t>スウ</t>
    </rPh>
    <phoneticPr fontId="2"/>
  </si>
  <si>
    <t>各年10月１日現在　単位：人</t>
    <rPh sb="0" eb="2">
      <t>カクネン</t>
    </rPh>
    <rPh sb="4" eb="5">
      <t>ツキ</t>
    </rPh>
    <rPh sb="6" eb="7">
      <t>ニチ</t>
    </rPh>
    <rPh sb="7" eb="9">
      <t>ゲンザイ</t>
    </rPh>
    <rPh sb="10" eb="12">
      <t>タンイ</t>
    </rPh>
    <rPh sb="13" eb="14">
      <t>ヒト</t>
    </rPh>
    <phoneticPr fontId="2"/>
  </si>
  <si>
    <t>職業分類</t>
    <rPh sb="0" eb="2">
      <t>ショクギョウ</t>
    </rPh>
    <rPh sb="2" eb="4">
      <t>ブンルイ</t>
    </rPh>
    <phoneticPr fontId="2"/>
  </si>
  <si>
    <t>１)総数</t>
    <rPh sb="2" eb="4">
      <t>ソウスウ</t>
    </rPh>
    <phoneticPr fontId="2"/>
  </si>
  <si>
    <t>雇人の
ある業主</t>
    <rPh sb="0" eb="1">
      <t>ヤトイ</t>
    </rPh>
    <rPh sb="1" eb="2">
      <t>ニン</t>
    </rPh>
    <rPh sb="6" eb="8">
      <t>ギョウシュ</t>
    </rPh>
    <phoneticPr fontId="2"/>
  </si>
  <si>
    <t>2)雇人の
ない業主</t>
    <rPh sb="2" eb="3">
      <t>ヤトイ</t>
    </rPh>
    <rPh sb="3" eb="4">
      <t>ニン</t>
    </rPh>
    <rPh sb="8" eb="10">
      <t>ギョウシュ</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</si>
  <si>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</si>
  <si>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</si>
  <si>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</si>
  <si>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</si>
  <si>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</si>
  <si>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</si>
  <si>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農林漁業従事者</t>
    <phoneticPr fontId="2"/>
  </si>
  <si>
    <t>生産工程従事者</t>
    <phoneticPr fontId="2"/>
  </si>
  <si>
    <t>輸送・機械運転従事者</t>
    <phoneticPr fontId="2"/>
  </si>
  <si>
    <t>建設・採掘従事者</t>
    <phoneticPr fontId="2"/>
  </si>
  <si>
    <t>運搬・清掃・包装等従事者</t>
    <phoneticPr fontId="2"/>
  </si>
  <si>
    <t>分類不能の職業</t>
    <phoneticPr fontId="2"/>
  </si>
  <si>
    <t>専門的・技術的職業従事者</t>
  </si>
  <si>
    <t xml:space="preserve">管理的職業従事者    </t>
  </si>
  <si>
    <t xml:space="preserve">事務従事者    </t>
  </si>
  <si>
    <t xml:space="preserve">販売従事者    </t>
  </si>
  <si>
    <t xml:space="preserve">サービス職業従事者    </t>
  </si>
  <si>
    <t xml:space="preserve">保安職業従事者    </t>
  </si>
  <si>
    <t xml:space="preserve">農林漁業作業者    </t>
  </si>
  <si>
    <t xml:space="preserve">運輸・通信従事者    </t>
  </si>
  <si>
    <t xml:space="preserve">生産工程・労務作業者    </t>
  </si>
  <si>
    <t xml:space="preserve">分類不能の職業    </t>
  </si>
  <si>
    <t>※１）従業上の地位「不詳」を含む　２）「家庭内職者」を含む</t>
    <rPh sb="3" eb="5">
      <t>ジュウギョウ</t>
    </rPh>
    <rPh sb="5" eb="6">
      <t>ジョウ</t>
    </rPh>
    <rPh sb="7" eb="9">
      <t>チイ</t>
    </rPh>
    <rPh sb="10" eb="12">
      <t>フショウ</t>
    </rPh>
    <rPh sb="14" eb="15">
      <t>フク</t>
    </rPh>
    <rPh sb="20" eb="22">
      <t>カテイ</t>
    </rPh>
    <rPh sb="22" eb="24">
      <t>ナイショク</t>
    </rPh>
    <rPh sb="24" eb="25">
      <t>シャ</t>
    </rPh>
    <rPh sb="27" eb="28">
      <t>フク</t>
    </rPh>
    <phoneticPr fontId="2"/>
  </si>
  <si>
    <t>03-07　労働力状態、男女別１５歳以上人口</t>
    <rPh sb="6" eb="9">
      <t>ロウドウリョク</t>
    </rPh>
    <rPh sb="9" eb="11">
      <t>ジョウタイ</t>
    </rPh>
    <rPh sb="12" eb="14">
      <t>ダンジョ</t>
    </rPh>
    <rPh sb="14" eb="15">
      <t>ベツ</t>
    </rPh>
    <rPh sb="17" eb="20">
      <t>サイイジョウ</t>
    </rPh>
    <rPh sb="20" eb="22">
      <t>ジンコウ</t>
    </rPh>
    <phoneticPr fontId="2"/>
  </si>
  <si>
    <t>各年10月1日現在　単位：人</t>
    <phoneticPr fontId="2"/>
  </si>
  <si>
    <t>年
男女</t>
    <rPh sb="0" eb="1">
      <t>ネン</t>
    </rPh>
    <rPh sb="3" eb="5">
      <t>ダンジョ</t>
    </rPh>
    <phoneticPr fontId="2"/>
  </si>
  <si>
    <t>　１）　総　　数</t>
    <rPh sb="4" eb="5">
      <t>フサ</t>
    </rPh>
    <rPh sb="7" eb="8">
      <t>カズ</t>
    </rPh>
    <phoneticPr fontId="2"/>
  </si>
  <si>
    <t>労働力人口</t>
    <rPh sb="0" eb="3">
      <t>ロウドウリョク</t>
    </rPh>
    <rPh sb="3" eb="5">
      <t>ジンコウ</t>
    </rPh>
    <phoneticPr fontId="2"/>
  </si>
  <si>
    <t>労働力人口</t>
    <phoneticPr fontId="2"/>
  </si>
  <si>
    <t>非労働力人口</t>
    <rPh sb="0" eb="1">
      <t>ヒ</t>
    </rPh>
    <rPh sb="1" eb="4">
      <t>ロウドウリョク</t>
    </rPh>
    <rPh sb="4" eb="6">
      <t>ジンコウ</t>
    </rPh>
    <phoneticPr fontId="2"/>
  </si>
  <si>
    <t>就業者</t>
    <rPh sb="0" eb="3">
      <t>シュウギョウシャ</t>
    </rPh>
    <phoneticPr fontId="2"/>
  </si>
  <si>
    <t>就業者</t>
    <phoneticPr fontId="2"/>
  </si>
  <si>
    <t>完全失業者</t>
    <rPh sb="0" eb="2">
      <t>カンゼン</t>
    </rPh>
    <rPh sb="2" eb="4">
      <t>シツギョウ</t>
    </rPh>
    <rPh sb="4" eb="5">
      <t>シャ</t>
    </rPh>
    <phoneticPr fontId="2"/>
  </si>
  <si>
    <t>主に仕事</t>
    <rPh sb="0" eb="1">
      <t>オモ</t>
    </rPh>
    <rPh sb="2" eb="4">
      <t>シゴト</t>
    </rPh>
    <phoneticPr fontId="2"/>
  </si>
  <si>
    <t>家事のほか仕事</t>
    <rPh sb="0" eb="2">
      <t>カジ</t>
    </rPh>
    <rPh sb="5" eb="7">
      <t>シゴト</t>
    </rPh>
    <phoneticPr fontId="2"/>
  </si>
  <si>
    <t>通学のかたわら仕事</t>
    <rPh sb="0" eb="2">
      <t>ツウガク</t>
    </rPh>
    <rPh sb="7" eb="9">
      <t>シゴト</t>
    </rPh>
    <phoneticPr fontId="2"/>
  </si>
  <si>
    <t>休業者</t>
    <rPh sb="0" eb="3">
      <t>キュウギョウシャ</t>
    </rPh>
    <phoneticPr fontId="2"/>
  </si>
  <si>
    <t>家事</t>
    <rPh sb="0" eb="2">
      <t>カジ</t>
    </rPh>
    <phoneticPr fontId="2"/>
  </si>
  <si>
    <t>通学</t>
    <rPh sb="0" eb="2">
      <t>ツウガク</t>
    </rPh>
    <phoneticPr fontId="2"/>
  </si>
  <si>
    <t>１）労働力状態「不詳」を含む</t>
    <rPh sb="2" eb="5">
      <t>ロウドウリョク</t>
    </rPh>
    <rPh sb="5" eb="7">
      <t>ジョウタイ</t>
    </rPh>
    <rPh sb="8" eb="10">
      <t>フショウ</t>
    </rPh>
    <rPh sb="12" eb="13">
      <t>フク</t>
    </rPh>
    <phoneticPr fontId="2"/>
  </si>
  <si>
    <t>資料：国勢調査</t>
    <phoneticPr fontId="2"/>
  </si>
  <si>
    <t>03-08　世帯の家族類型別一般世帯数、一般世帯人員および親族人員</t>
    <rPh sb="6" eb="8">
      <t>セタイ</t>
    </rPh>
    <rPh sb="9" eb="11">
      <t>カゾク</t>
    </rPh>
    <rPh sb="11" eb="13">
      <t>ルイケイ</t>
    </rPh>
    <rPh sb="13" eb="14">
      <t>ベツ</t>
    </rPh>
    <rPh sb="14" eb="16">
      <t>イッパン</t>
    </rPh>
    <rPh sb="16" eb="19">
      <t>セタイスウ</t>
    </rPh>
    <rPh sb="20" eb="22">
      <t>イッパン</t>
    </rPh>
    <rPh sb="22" eb="24">
      <t>セタイ</t>
    </rPh>
    <rPh sb="24" eb="26">
      <t>ジンイン</t>
    </rPh>
    <rPh sb="29" eb="31">
      <t>シンゾク</t>
    </rPh>
    <rPh sb="31" eb="33">
      <t>ジンイン</t>
    </rPh>
    <phoneticPr fontId="2"/>
  </si>
  <si>
    <t>各年10月1日現在　単位：人</t>
    <rPh sb="0" eb="1">
      <t>カク</t>
    </rPh>
    <rPh sb="1" eb="2">
      <t>ネン</t>
    </rPh>
    <rPh sb="4" eb="5">
      <t>ツキ</t>
    </rPh>
    <rPh sb="6" eb="7">
      <t>ニチ</t>
    </rPh>
    <rPh sb="7" eb="9">
      <t>ゲンザイ</t>
    </rPh>
    <rPh sb="10" eb="12">
      <t>タンイ</t>
    </rPh>
    <rPh sb="13" eb="14">
      <t>ヒト</t>
    </rPh>
    <phoneticPr fontId="2"/>
  </si>
  <si>
    <t>世帯数
世帯人員
親族人員</t>
    <rPh sb="0" eb="3">
      <t>セタイスウ</t>
    </rPh>
    <rPh sb="5" eb="7">
      <t>セタイ</t>
    </rPh>
    <rPh sb="7" eb="9">
      <t>ジンイン</t>
    </rPh>
    <rPh sb="11" eb="13">
      <t>シンゾク</t>
    </rPh>
    <rPh sb="13" eb="15">
      <t>ジンイン</t>
    </rPh>
    <phoneticPr fontId="2"/>
  </si>
  <si>
    <t>親　族</t>
    <rPh sb="0" eb="1">
      <t>オヤ</t>
    </rPh>
    <rPh sb="2" eb="3">
      <t>ゾク</t>
    </rPh>
    <phoneticPr fontId="2"/>
  </si>
  <si>
    <t>世　帯</t>
    <rPh sb="0" eb="1">
      <t>ヨ</t>
    </rPh>
    <rPh sb="2" eb="3">
      <t>オビ</t>
    </rPh>
    <phoneticPr fontId="2"/>
  </si>
  <si>
    <t>世　　　　帯</t>
    <phoneticPr fontId="2"/>
  </si>
  <si>
    <t>非親族
世帯</t>
    <rPh sb="0" eb="1">
      <t>ヒ</t>
    </rPh>
    <rPh sb="1" eb="3">
      <t>シンゾク</t>
    </rPh>
    <rPh sb="5" eb="7">
      <t>セタイ</t>
    </rPh>
    <phoneticPr fontId="2"/>
  </si>
  <si>
    <t>単独
世帯</t>
    <rPh sb="0" eb="2">
      <t>タンドク</t>
    </rPh>
    <rPh sb="4" eb="6">
      <t>セタイ</t>
    </rPh>
    <phoneticPr fontId="2"/>
  </si>
  <si>
    <t>核家族世帯</t>
    <rPh sb="0" eb="3">
      <t>カクカゾク</t>
    </rPh>
    <rPh sb="3" eb="5">
      <t>セタイ</t>
    </rPh>
    <phoneticPr fontId="2"/>
  </si>
  <si>
    <t>その他の親族世帯</t>
    <rPh sb="2" eb="3">
      <t>タ</t>
    </rPh>
    <rPh sb="4" eb="6">
      <t>シンゾク</t>
    </rPh>
    <rPh sb="6" eb="8">
      <t>セタイ</t>
    </rPh>
    <phoneticPr fontId="2"/>
  </si>
  <si>
    <t>その他の親族世帯</t>
    <phoneticPr fontId="2"/>
  </si>
  <si>
    <t>夫婦
のみの
世帯</t>
    <rPh sb="0" eb="2">
      <t>フウフ</t>
    </rPh>
    <rPh sb="7" eb="9">
      <t>セタイ</t>
    </rPh>
    <phoneticPr fontId="2"/>
  </si>
  <si>
    <t>夫婦と
子供から
成る世帯</t>
    <rPh sb="0" eb="2">
      <t>フウフ</t>
    </rPh>
    <rPh sb="4" eb="6">
      <t>コドモ</t>
    </rPh>
    <rPh sb="9" eb="10">
      <t>ナ</t>
    </rPh>
    <rPh sb="11" eb="13">
      <t>セタイ</t>
    </rPh>
    <phoneticPr fontId="2"/>
  </si>
  <si>
    <t>男親と
子供から
成る世帯</t>
    <rPh sb="0" eb="1">
      <t>オトコ</t>
    </rPh>
    <rPh sb="1" eb="2">
      <t>オヤ</t>
    </rPh>
    <rPh sb="4" eb="6">
      <t>コドモ</t>
    </rPh>
    <rPh sb="9" eb="10">
      <t>ナ</t>
    </rPh>
    <rPh sb="11" eb="13">
      <t>セタイ</t>
    </rPh>
    <phoneticPr fontId="2"/>
  </si>
  <si>
    <t>女親と
子供から
成る世帯</t>
    <rPh sb="0" eb="1">
      <t>オンナ</t>
    </rPh>
    <rPh sb="1" eb="2">
      <t>オヤ</t>
    </rPh>
    <rPh sb="4" eb="6">
      <t>コドモ</t>
    </rPh>
    <rPh sb="9" eb="10">
      <t>ナ</t>
    </rPh>
    <rPh sb="11" eb="13">
      <t>セタイ</t>
    </rPh>
    <phoneticPr fontId="2"/>
  </si>
  <si>
    <t>夫婦と
両親から
成る世帯</t>
    <rPh sb="0" eb="2">
      <t>フウフ</t>
    </rPh>
    <rPh sb="4" eb="6">
      <t>リョウシン</t>
    </rPh>
    <rPh sb="9" eb="10">
      <t>ナ</t>
    </rPh>
    <rPh sb="11" eb="13">
      <t>セタイ</t>
    </rPh>
    <phoneticPr fontId="2"/>
  </si>
  <si>
    <t>夫婦と
ひとり親
から成る
世帯</t>
    <rPh sb="0" eb="2">
      <t>フウフ</t>
    </rPh>
    <rPh sb="7" eb="8">
      <t>オヤ</t>
    </rPh>
    <rPh sb="11" eb="12">
      <t>ナ</t>
    </rPh>
    <rPh sb="14" eb="16">
      <t>セタイ</t>
    </rPh>
    <phoneticPr fontId="2"/>
  </si>
  <si>
    <t>夫婦･子供と
両親から
成る世帯</t>
    <rPh sb="0" eb="2">
      <t>フウフ</t>
    </rPh>
    <rPh sb="3" eb="5">
      <t>コドモ</t>
    </rPh>
    <rPh sb="7" eb="9">
      <t>リョウシン</t>
    </rPh>
    <rPh sb="12" eb="13">
      <t>ナ</t>
    </rPh>
    <rPh sb="14" eb="16">
      <t>セタイ</t>
    </rPh>
    <phoneticPr fontId="2"/>
  </si>
  <si>
    <t>夫婦･子供とひとり親から成る世帯</t>
    <rPh sb="0" eb="2">
      <t>フウフ</t>
    </rPh>
    <rPh sb="3" eb="5">
      <t>コドモ</t>
    </rPh>
    <rPh sb="9" eb="10">
      <t>オヤ</t>
    </rPh>
    <rPh sb="12" eb="13">
      <t>ナ</t>
    </rPh>
    <rPh sb="14" eb="16">
      <t>セタイ</t>
    </rPh>
    <phoneticPr fontId="2"/>
  </si>
  <si>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2"/>
  </si>
  <si>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2"/>
  </si>
  <si>
    <t>夫婦、親と他の親族（子供を含まない）から成る世帯</t>
    <rPh sb="0" eb="2">
      <t>フウフ</t>
    </rPh>
    <rPh sb="3" eb="4">
      <t>オヤ</t>
    </rPh>
    <rPh sb="5" eb="6">
      <t>ホカ</t>
    </rPh>
    <rPh sb="7" eb="8">
      <t>オヤ</t>
    </rPh>
    <rPh sb="8" eb="9">
      <t>ゾク</t>
    </rPh>
    <rPh sb="10" eb="12">
      <t>コドモ</t>
    </rPh>
    <rPh sb="13" eb="14">
      <t>フク</t>
    </rPh>
    <rPh sb="20" eb="21">
      <t>ナ</t>
    </rPh>
    <rPh sb="22" eb="24">
      <t>セタイ</t>
    </rPh>
    <phoneticPr fontId="2"/>
  </si>
  <si>
    <t>夫婦、子供、親と他の親族から成る世帯</t>
    <rPh sb="0" eb="2">
      <t>フウフ</t>
    </rPh>
    <rPh sb="3" eb="5">
      <t>コドモ</t>
    </rPh>
    <rPh sb="6" eb="7">
      <t>オヤ</t>
    </rPh>
    <rPh sb="8" eb="9">
      <t>ホカ</t>
    </rPh>
    <rPh sb="10" eb="12">
      <t>シンゾク</t>
    </rPh>
    <rPh sb="14" eb="15">
      <t>ナ</t>
    </rPh>
    <rPh sb="16" eb="18">
      <t>セタイ</t>
    </rPh>
    <phoneticPr fontId="2"/>
  </si>
  <si>
    <t>兄弟姉妹
のみから
成る世帯</t>
    <rPh sb="0" eb="2">
      <t>キョウダイ</t>
    </rPh>
    <rPh sb="2" eb="4">
      <t>シマイ</t>
    </rPh>
    <rPh sb="10" eb="11">
      <t>ナ</t>
    </rPh>
    <rPh sb="12" eb="14">
      <t>セタイ</t>
    </rPh>
    <phoneticPr fontId="2"/>
  </si>
  <si>
    <t>他に分類
されない
親族世帯</t>
    <rPh sb="0" eb="1">
      <t>ホカ</t>
    </rPh>
    <rPh sb="2" eb="4">
      <t>ブンルイ</t>
    </rPh>
    <rPh sb="10" eb="12">
      <t>シンゾク</t>
    </rPh>
    <rPh sb="12" eb="14">
      <t>セタイ</t>
    </rPh>
    <phoneticPr fontId="2"/>
  </si>
  <si>
    <t>一般世帯数</t>
    <rPh sb="0" eb="2">
      <t>イッパン</t>
    </rPh>
    <rPh sb="2" eb="5">
      <t>セタイスウ</t>
    </rPh>
    <phoneticPr fontId="2"/>
  </si>
  <si>
    <t>一般世帯人員</t>
    <rPh sb="0" eb="2">
      <t>イッパン</t>
    </rPh>
    <rPh sb="2" eb="4">
      <t>セタイ</t>
    </rPh>
    <rPh sb="4" eb="6">
      <t>ジンイン</t>
    </rPh>
    <phoneticPr fontId="2"/>
  </si>
  <si>
    <t>親族人員</t>
    <rPh sb="0" eb="2">
      <t>シンゾク</t>
    </rPh>
    <rPh sb="2" eb="4">
      <t>ジンイン</t>
    </rPh>
    <phoneticPr fontId="2"/>
  </si>
  <si>
    <t>１世帯当たり親族人員</t>
    <rPh sb="1" eb="3">
      <t>セタイ</t>
    </rPh>
    <rPh sb="3" eb="4">
      <t>ア</t>
    </rPh>
    <rPh sb="6" eb="8">
      <t>シンゾク</t>
    </rPh>
    <rPh sb="8" eb="10">
      <t>ジンイン</t>
    </rPh>
    <phoneticPr fontId="2"/>
  </si>
  <si>
    <t>うち６歳未満親族の
いる一般世帯の数</t>
    <rPh sb="3" eb="6">
      <t>サイミマン</t>
    </rPh>
    <rPh sb="6" eb="8">
      <t>シンゾク</t>
    </rPh>
    <rPh sb="12" eb="14">
      <t>イッパン</t>
    </rPh>
    <rPh sb="14" eb="16">
      <t>セタイ</t>
    </rPh>
    <rPh sb="17" eb="18">
      <t>カズ</t>
    </rPh>
    <phoneticPr fontId="2"/>
  </si>
  <si>
    <t>うち６歳未満親族の
いる一般世帯の人員</t>
    <rPh sb="3" eb="6">
      <t>サイミマン</t>
    </rPh>
    <rPh sb="6" eb="8">
      <t>シンゾク</t>
    </rPh>
    <rPh sb="12" eb="14">
      <t>イッパン</t>
    </rPh>
    <rPh sb="14" eb="16">
      <t>セタイ</t>
    </rPh>
    <rPh sb="17" eb="19">
      <t>ジンイン</t>
    </rPh>
    <phoneticPr fontId="2"/>
  </si>
  <si>
    <t>うち６歳未満の親族人員</t>
    <rPh sb="3" eb="6">
      <t>サイミマン</t>
    </rPh>
    <rPh sb="7" eb="9">
      <t>シンゾク</t>
    </rPh>
    <rPh sb="9" eb="11">
      <t>ジンイン</t>
    </rPh>
    <phoneticPr fontId="2"/>
  </si>
  <si>
    <t>うち18歳未満親族の
いる一般世帯の数</t>
    <rPh sb="4" eb="7">
      <t>サイミマン</t>
    </rPh>
    <rPh sb="7" eb="9">
      <t>シンゾク</t>
    </rPh>
    <rPh sb="13" eb="15">
      <t>イッパン</t>
    </rPh>
    <rPh sb="15" eb="17">
      <t>セタイ</t>
    </rPh>
    <rPh sb="18" eb="19">
      <t>カズ</t>
    </rPh>
    <phoneticPr fontId="2"/>
  </si>
  <si>
    <t>うち18歳未満親族の
いる一般世帯の人員</t>
    <rPh sb="4" eb="7">
      <t>サイミマン</t>
    </rPh>
    <rPh sb="7" eb="9">
      <t>シンゾク</t>
    </rPh>
    <rPh sb="13" eb="15">
      <t>イッパン</t>
    </rPh>
    <rPh sb="15" eb="17">
      <t>セタイ</t>
    </rPh>
    <rPh sb="18" eb="20">
      <t>ジンイン</t>
    </rPh>
    <phoneticPr fontId="2"/>
  </si>
  <si>
    <t>うち18歳未満の親族人員</t>
    <rPh sb="4" eb="7">
      <t>サイミマン</t>
    </rPh>
    <rPh sb="8" eb="10">
      <t>シンゾク</t>
    </rPh>
    <rPh sb="10" eb="12">
      <t>ジンイン</t>
    </rPh>
    <phoneticPr fontId="2"/>
  </si>
  <si>
    <t>うち３世代世帯数</t>
    <rPh sb="3" eb="5">
      <t>セダイ</t>
    </rPh>
    <rPh sb="5" eb="8">
      <t>セタイスウ</t>
    </rPh>
    <phoneticPr fontId="2"/>
  </si>
  <si>
    <t>うち３世代世帯人員</t>
    <rPh sb="3" eb="5">
      <t>セダイ</t>
    </rPh>
    <rPh sb="5" eb="7">
      <t>セタイ</t>
    </rPh>
    <rPh sb="7" eb="9">
      <t>ジンイン</t>
    </rPh>
    <phoneticPr fontId="2"/>
  </si>
  <si>
    <t>03-09　世帯人員別一般世帯数および世帯人員</t>
    <rPh sb="6" eb="8">
      <t>セタイ</t>
    </rPh>
    <rPh sb="8" eb="10">
      <t>ジンイン</t>
    </rPh>
    <rPh sb="10" eb="11">
      <t>ベツ</t>
    </rPh>
    <rPh sb="11" eb="13">
      <t>イッパン</t>
    </rPh>
    <rPh sb="13" eb="16">
      <t>セタイスウ</t>
    </rPh>
    <rPh sb="19" eb="21">
      <t>セタイ</t>
    </rPh>
    <rPh sb="21" eb="23">
      <t>ジンイン</t>
    </rPh>
    <phoneticPr fontId="2"/>
  </si>
  <si>
    <t>各年10月1日現在</t>
    <rPh sb="0" eb="2">
      <t>カクネン</t>
    </rPh>
    <rPh sb="4" eb="5">
      <t>ガツ</t>
    </rPh>
    <rPh sb="6" eb="7">
      <t>ニチ</t>
    </rPh>
    <rPh sb="7" eb="9">
      <t>ゲンザイ</t>
    </rPh>
    <phoneticPr fontId="2"/>
  </si>
  <si>
    <t>年</t>
    <rPh sb="0" eb="1">
      <t>ネン</t>
    </rPh>
    <phoneticPr fontId="2"/>
  </si>
  <si>
    <t>世帯
人員</t>
    <rPh sb="0" eb="2">
      <t>セタイ</t>
    </rPh>
    <rPh sb="3" eb="5">
      <t>ジンイン</t>
    </rPh>
    <phoneticPr fontId="2"/>
  </si>
  <si>
    <t>1世帯当たり人員</t>
    <phoneticPr fontId="2"/>
  </si>
  <si>
    <t>1人世帯</t>
    <rPh sb="1" eb="2">
      <t>ニン</t>
    </rPh>
    <rPh sb="2" eb="4">
      <t>セタイ</t>
    </rPh>
    <phoneticPr fontId="2"/>
  </si>
  <si>
    <t>7人以上</t>
    <rPh sb="1" eb="2">
      <t>ニン</t>
    </rPh>
    <rPh sb="2" eb="4">
      <t>イジョウ</t>
    </rPh>
    <phoneticPr fontId="2"/>
  </si>
  <si>
    <t>03-10　住居の種類・住宅の所有の関係別一般世帯数、一般世帯人員</t>
    <rPh sb="6" eb="8">
      <t>ジュウキョ</t>
    </rPh>
    <rPh sb="9" eb="11">
      <t>シュルイ</t>
    </rPh>
    <rPh sb="12" eb="14">
      <t>ジュウタク</t>
    </rPh>
    <rPh sb="15" eb="17">
      <t>ショユウ</t>
    </rPh>
    <rPh sb="18" eb="20">
      <t>カンケイ</t>
    </rPh>
    <rPh sb="20" eb="21">
      <t>ベツ</t>
    </rPh>
    <rPh sb="21" eb="23">
      <t>イッパン</t>
    </rPh>
    <rPh sb="23" eb="26">
      <t>セタイスウ</t>
    </rPh>
    <rPh sb="27" eb="29">
      <t>イッパン</t>
    </rPh>
    <rPh sb="29" eb="31">
      <t>セタイ</t>
    </rPh>
    <rPh sb="31" eb="33">
      <t>ジンイン</t>
    </rPh>
    <phoneticPr fontId="2"/>
  </si>
  <si>
    <t>各年10月1日現在</t>
    <rPh sb="0" eb="1">
      <t>カク</t>
    </rPh>
    <rPh sb="1" eb="2">
      <t>ネン</t>
    </rPh>
    <rPh sb="4" eb="5">
      <t>ガツ</t>
    </rPh>
    <rPh sb="6" eb="9">
      <t>ニチゲンザイ</t>
    </rPh>
    <phoneticPr fontId="2"/>
  </si>
  <si>
    <t>住居の種類
住宅の所有の関係</t>
    <rPh sb="0" eb="2">
      <t>ジュウキョ</t>
    </rPh>
    <rPh sb="3" eb="5">
      <t>シュルイ</t>
    </rPh>
    <rPh sb="6" eb="8">
      <t>ジュウタク</t>
    </rPh>
    <rPh sb="9" eb="11">
      <t>ショユウ</t>
    </rPh>
    <rPh sb="12" eb="14">
      <t>カンケイ</t>
    </rPh>
    <phoneticPr fontId="2"/>
  </si>
  <si>
    <t>世帯人員</t>
    <rPh sb="0" eb="2">
      <t>セタイ</t>
    </rPh>
    <rPh sb="2" eb="4">
      <t>ジンイン</t>
    </rPh>
    <phoneticPr fontId="2"/>
  </si>
  <si>
    <t>1世帯当たり
人員</t>
    <rPh sb="1" eb="3">
      <t>セタイ</t>
    </rPh>
    <rPh sb="3" eb="4">
      <t>ア</t>
    </rPh>
    <rPh sb="7" eb="9">
      <t>ジンイン</t>
    </rPh>
    <phoneticPr fontId="2"/>
  </si>
  <si>
    <t>1世帯当たり
延面積（㎡）</t>
    <rPh sb="1" eb="3">
      <t>セタイ</t>
    </rPh>
    <rPh sb="3" eb="4">
      <t>ア</t>
    </rPh>
    <rPh sb="7" eb="8">
      <t>ノ</t>
    </rPh>
    <rPh sb="8" eb="10">
      <t>メンセキ</t>
    </rPh>
    <phoneticPr fontId="2"/>
  </si>
  <si>
    <t>1人当たり
延面積（㎡）</t>
    <rPh sb="1" eb="2">
      <t>ヒト</t>
    </rPh>
    <rPh sb="2" eb="3">
      <t>ア</t>
    </rPh>
    <rPh sb="6" eb="7">
      <t>ノ</t>
    </rPh>
    <rPh sb="7" eb="9">
      <t>メンセキ</t>
    </rPh>
    <phoneticPr fontId="2"/>
  </si>
  <si>
    <t>一般世帯</t>
    <rPh sb="0" eb="1">
      <t>イチ</t>
    </rPh>
    <rPh sb="1" eb="2">
      <t>パン</t>
    </rPh>
    <rPh sb="2" eb="3">
      <t>ヨ</t>
    </rPh>
    <rPh sb="3" eb="4">
      <t>オビ</t>
    </rPh>
    <phoneticPr fontId="2"/>
  </si>
  <si>
    <t>-</t>
    <phoneticPr fontId="2"/>
  </si>
  <si>
    <t>住宅に住む一般世帯</t>
    <rPh sb="0" eb="2">
      <t>ジュウタク</t>
    </rPh>
    <rPh sb="3" eb="4">
      <t>ス</t>
    </rPh>
    <rPh sb="5" eb="7">
      <t>イッパン</t>
    </rPh>
    <rPh sb="7" eb="9">
      <t>セタイ</t>
    </rPh>
    <phoneticPr fontId="2"/>
  </si>
  <si>
    <t>主世帯</t>
    <rPh sb="0" eb="1">
      <t>シュ</t>
    </rPh>
    <rPh sb="1" eb="2">
      <t>ヨ</t>
    </rPh>
    <rPh sb="2" eb="3">
      <t>オビ</t>
    </rPh>
    <phoneticPr fontId="2"/>
  </si>
  <si>
    <t>持ち家</t>
    <rPh sb="0" eb="1">
      <t>モ</t>
    </rPh>
    <rPh sb="2" eb="3">
      <t>イエ</t>
    </rPh>
    <phoneticPr fontId="2"/>
  </si>
  <si>
    <t>公営・公団・
公社の借家</t>
    <rPh sb="0" eb="2">
      <t>コウエイ</t>
    </rPh>
    <rPh sb="3" eb="5">
      <t>コウダン</t>
    </rPh>
    <rPh sb="7" eb="9">
      <t>コウシャ</t>
    </rPh>
    <rPh sb="10" eb="12">
      <t>シャクヤ</t>
    </rPh>
    <phoneticPr fontId="2"/>
  </si>
  <si>
    <t>民営の借家</t>
    <rPh sb="0" eb="2">
      <t>ミンエイ</t>
    </rPh>
    <rPh sb="3" eb="5">
      <t>シャクヤ</t>
    </rPh>
    <phoneticPr fontId="2"/>
  </si>
  <si>
    <t>給与住宅</t>
    <rPh sb="0" eb="2">
      <t>キュウヨ</t>
    </rPh>
    <rPh sb="2" eb="4">
      <t>ジュウタク</t>
    </rPh>
    <phoneticPr fontId="2"/>
  </si>
  <si>
    <t>間借り</t>
    <rPh sb="0" eb="2">
      <t>マガ</t>
    </rPh>
    <phoneticPr fontId="2"/>
  </si>
  <si>
    <t>住宅以外に住む一般世帯</t>
    <rPh sb="0" eb="2">
      <t>ジュウタク</t>
    </rPh>
    <rPh sb="2" eb="4">
      <t>イガイ</t>
    </rPh>
    <rPh sb="5" eb="6">
      <t>ス</t>
    </rPh>
    <rPh sb="7" eb="9">
      <t>イッパン</t>
    </rPh>
    <rPh sb="9" eb="11">
      <t>セタイ</t>
    </rPh>
    <phoneticPr fontId="2"/>
  </si>
  <si>
    <t>平成27年は簡易調査のため、延面積を調査していない。</t>
    <rPh sb="0" eb="2">
      <t>ヘイセイ</t>
    </rPh>
    <rPh sb="4" eb="5">
      <t>ネン</t>
    </rPh>
    <rPh sb="6" eb="8">
      <t>カンイ</t>
    </rPh>
    <rPh sb="8" eb="10">
      <t>チョウサ</t>
    </rPh>
    <rPh sb="14" eb="15">
      <t>ノ</t>
    </rPh>
    <rPh sb="15" eb="17">
      <t>メンセキ</t>
    </rPh>
    <rPh sb="18" eb="20">
      <t>チョウサ</t>
    </rPh>
    <phoneticPr fontId="2"/>
  </si>
  <si>
    <t>03-11　住宅の建て方別住宅に住む一般世帯数、一般世帯人員</t>
    <rPh sb="6" eb="8">
      <t>ジュウタク</t>
    </rPh>
    <rPh sb="9" eb="10">
      <t>タ</t>
    </rPh>
    <rPh sb="11" eb="12">
      <t>カタ</t>
    </rPh>
    <rPh sb="12" eb="13">
      <t>ベツ</t>
    </rPh>
    <rPh sb="13" eb="15">
      <t>ジュウタク</t>
    </rPh>
    <rPh sb="16" eb="17">
      <t>ス</t>
    </rPh>
    <rPh sb="18" eb="20">
      <t>イッパン</t>
    </rPh>
    <rPh sb="20" eb="23">
      <t>セタイスウ</t>
    </rPh>
    <rPh sb="24" eb="26">
      <t>イッパン</t>
    </rPh>
    <rPh sb="26" eb="28">
      <t>セタイ</t>
    </rPh>
    <rPh sb="28" eb="30">
      <t>ジンイン</t>
    </rPh>
    <phoneticPr fontId="2"/>
  </si>
  <si>
    <t>住宅の建て方</t>
    <rPh sb="0" eb="2">
      <t>ジュウタク</t>
    </rPh>
    <rPh sb="3" eb="4">
      <t>タ</t>
    </rPh>
    <rPh sb="5" eb="6">
      <t>カタ</t>
    </rPh>
    <phoneticPr fontId="2"/>
  </si>
  <si>
    <t>主世帯</t>
    <rPh sb="0" eb="1">
      <t>シュ</t>
    </rPh>
    <rPh sb="1" eb="3">
      <t>セタイ</t>
    </rPh>
    <phoneticPr fontId="2"/>
  </si>
  <si>
    <t>1世帯
当たり人員</t>
    <rPh sb="1" eb="3">
      <t>セタイ</t>
    </rPh>
    <rPh sb="4" eb="5">
      <t>ア</t>
    </rPh>
    <rPh sb="7" eb="9">
      <t>ジンイン</t>
    </rPh>
    <phoneticPr fontId="2"/>
  </si>
  <si>
    <t>総　　　　　　　　　数</t>
    <rPh sb="0" eb="1">
      <t>フサ</t>
    </rPh>
    <rPh sb="10" eb="11">
      <t>カズ</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</si>
  <si>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</si>
  <si>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</si>
  <si>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</si>
  <si>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１･２階建</t>
    <rPh sb="3" eb="4">
      <t>カイ</t>
    </rPh>
    <rPh sb="4" eb="5">
      <t>タ</t>
    </rPh>
    <phoneticPr fontId="2"/>
  </si>
  <si>
    <t>３～５階建</t>
    <rPh sb="3" eb="4">
      <t>カイ</t>
    </rPh>
    <rPh sb="4" eb="5">
      <t>タ</t>
    </rPh>
    <phoneticPr fontId="2"/>
  </si>
  <si>
    <t>６階建以上</t>
    <rPh sb="1" eb="3">
      <t>カイダ</t>
    </rPh>
    <rPh sb="3" eb="5">
      <t>イジョウ</t>
    </rPh>
    <phoneticPr fontId="2"/>
  </si>
  <si>
    <t>03-12　年齢(5歳階級）、男女別高齢単身者数</t>
    <rPh sb="6" eb="8">
      <t>ネンレイ</t>
    </rPh>
    <rPh sb="10" eb="11">
      <t>サイ</t>
    </rPh>
    <rPh sb="11" eb="13">
      <t>カイキュウ</t>
    </rPh>
    <rPh sb="15" eb="17">
      <t>ダンジョ</t>
    </rPh>
    <rPh sb="17" eb="18">
      <t>ベツ</t>
    </rPh>
    <rPh sb="18" eb="20">
      <t>コウレイ</t>
    </rPh>
    <rPh sb="20" eb="23">
      <t>タンシンシャ</t>
    </rPh>
    <rPh sb="23" eb="24">
      <t>スウ</t>
    </rPh>
    <phoneticPr fontId="2"/>
  </si>
  <si>
    <t>年次
高齢単身者の男女</t>
    <rPh sb="0" eb="2">
      <t>ネンジ</t>
    </rPh>
    <rPh sb="3" eb="5">
      <t>コウレイ</t>
    </rPh>
    <rPh sb="5" eb="8">
      <t>タンシンシャ</t>
    </rPh>
    <rPh sb="9" eb="11">
      <t>ダンジョ</t>
    </rPh>
    <phoneticPr fontId="2"/>
  </si>
  <si>
    <t>65～69歳</t>
    <rPh sb="5" eb="6">
      <t>サイ</t>
    </rPh>
    <phoneticPr fontId="2"/>
  </si>
  <si>
    <t>(別掲）
60歳以上</t>
    <rPh sb="1" eb="2">
      <t>ベツ</t>
    </rPh>
    <rPh sb="2" eb="3">
      <t>カカ</t>
    </rPh>
    <rPh sb="7" eb="10">
      <t>サイイジョウ</t>
    </rPh>
    <phoneticPr fontId="2"/>
  </si>
  <si>
    <t>65歳以上の高齢単身者数</t>
    <rPh sb="2" eb="5">
      <t>サイイジョウ</t>
    </rPh>
    <rPh sb="6" eb="8">
      <t>コウレイ</t>
    </rPh>
    <rPh sb="8" eb="11">
      <t>タンシンシャ</t>
    </rPh>
    <rPh sb="11" eb="12">
      <t>スウ</t>
    </rPh>
    <phoneticPr fontId="2"/>
  </si>
  <si>
    <t>03-13　人口集中地区(DID)</t>
    <rPh sb="6" eb="8">
      <t>ジンコウ</t>
    </rPh>
    <rPh sb="8" eb="10">
      <t>シュウチュウ</t>
    </rPh>
    <rPh sb="10" eb="12">
      <t>チク</t>
    </rPh>
    <phoneticPr fontId="2"/>
  </si>
  <si>
    <t>年
区分</t>
    <rPh sb="0" eb="1">
      <t>トシ</t>
    </rPh>
    <rPh sb="2" eb="4">
      <t>クブン</t>
    </rPh>
    <phoneticPr fontId="2"/>
  </si>
  <si>
    <t>人　　　口　　　（人）</t>
    <rPh sb="0" eb="1">
      <t>ヒト</t>
    </rPh>
    <rPh sb="4" eb="5">
      <t>クチ</t>
    </rPh>
    <rPh sb="9" eb="10">
      <t>ニン</t>
    </rPh>
    <phoneticPr fontId="2"/>
  </si>
  <si>
    <t>面　　　積　　　（k㎡）</t>
    <rPh sb="0" eb="1">
      <t>メン</t>
    </rPh>
    <rPh sb="4" eb="5">
      <t>セキ</t>
    </rPh>
    <phoneticPr fontId="2"/>
  </si>
  <si>
    <t>人口密度(1k㎡当たり)</t>
    <rPh sb="0" eb="2">
      <t>ジンコウ</t>
    </rPh>
    <rPh sb="2" eb="4">
      <t>ミツド</t>
    </rPh>
    <rPh sb="8" eb="9">
      <t>ア</t>
    </rPh>
    <phoneticPr fontId="2"/>
  </si>
  <si>
    <t>人口集中地区</t>
    <rPh sb="0" eb="2">
      <t>ジンコウ</t>
    </rPh>
    <rPh sb="2" eb="4">
      <t>シュウチュウ</t>
    </rPh>
    <rPh sb="4" eb="6">
      <t>チク</t>
    </rPh>
    <phoneticPr fontId="2"/>
  </si>
  <si>
    <t>市全域</t>
    <rPh sb="0" eb="1">
      <t>シ</t>
    </rPh>
    <rPh sb="1" eb="3">
      <t>ゼンイキ</t>
    </rPh>
    <phoneticPr fontId="2"/>
  </si>
  <si>
    <t>市全域に
対する割合</t>
    <rPh sb="0" eb="1">
      <t>シ</t>
    </rPh>
    <rPh sb="1" eb="3">
      <t>ゼンイキ</t>
    </rPh>
    <rPh sb="5" eb="6">
      <t>タイ</t>
    </rPh>
    <rPh sb="8" eb="10">
      <t>ワリアイ</t>
    </rPh>
    <phoneticPr fontId="2"/>
  </si>
  <si>
    <t>総　　　　数</t>
    <phoneticPr fontId="2"/>
  </si>
  <si>
    <t>Ⅰ</t>
    <phoneticPr fontId="2"/>
  </si>
  <si>
    <t>大聖寺地区</t>
    <rPh sb="0" eb="3">
      <t>ダイショウジ</t>
    </rPh>
    <rPh sb="3" eb="5">
      <t>チク</t>
    </rPh>
    <phoneticPr fontId="2"/>
  </si>
  <si>
    <t>Ⅱ</t>
    <phoneticPr fontId="2"/>
  </si>
  <si>
    <t>山代地区</t>
    <rPh sb="0" eb="2">
      <t>ヤマシロ</t>
    </rPh>
    <rPh sb="2" eb="4">
      <t>チク</t>
    </rPh>
    <phoneticPr fontId="2"/>
  </si>
  <si>
    <t>山代地区</t>
    <rPh sb="0" eb="1">
      <t>ヤマ</t>
    </rPh>
    <rPh sb="1" eb="2">
      <t>シロ</t>
    </rPh>
    <rPh sb="2" eb="4">
      <t>チク</t>
    </rPh>
    <phoneticPr fontId="2"/>
  </si>
  <si>
    <t>Ⅲ</t>
  </si>
  <si>
    <t>片山津地区</t>
    <rPh sb="0" eb="3">
      <t>カタヤマヅ</t>
    </rPh>
    <rPh sb="3" eb="5">
      <t>チク</t>
    </rPh>
    <phoneticPr fontId="2"/>
  </si>
  <si>
    <t>03-14　昼間人口</t>
    <rPh sb="6" eb="8">
      <t>ヒルマ</t>
    </rPh>
    <rPh sb="8" eb="10">
      <t>ジンコウ</t>
    </rPh>
    <phoneticPr fontId="2"/>
  </si>
  <si>
    <t>各年10月1日現在　</t>
    <rPh sb="0" eb="2">
      <t>カクネン</t>
    </rPh>
    <rPh sb="4" eb="5">
      <t>ツキ</t>
    </rPh>
    <rPh sb="6" eb="7">
      <t>ニチ</t>
    </rPh>
    <rPh sb="7" eb="9">
      <t>ゲンザイ</t>
    </rPh>
    <phoneticPr fontId="2"/>
  </si>
  <si>
    <t>区      分</t>
    <rPh sb="0" eb="1">
      <t>ク</t>
    </rPh>
    <rPh sb="7" eb="8">
      <t>ブン</t>
    </rPh>
    <phoneticPr fontId="2"/>
  </si>
  <si>
    <t>常　住　人　口
(1)</t>
    <rPh sb="0" eb="1">
      <t>ツネ</t>
    </rPh>
    <rPh sb="2" eb="3">
      <t>ジュウ</t>
    </rPh>
    <rPh sb="4" eb="5">
      <t>ヒト</t>
    </rPh>
    <rPh sb="6" eb="7">
      <t>クチ</t>
    </rPh>
    <phoneticPr fontId="2"/>
  </si>
  <si>
    <t>流　　　　　入
(2)</t>
    <rPh sb="0" eb="1">
      <t>リュウ</t>
    </rPh>
    <rPh sb="6" eb="7">
      <t>イ</t>
    </rPh>
    <phoneticPr fontId="2"/>
  </si>
  <si>
    <t>流　　　　　出
(3)</t>
    <rPh sb="0" eb="1">
      <t>リュウ</t>
    </rPh>
    <rPh sb="6" eb="7">
      <t>デ</t>
    </rPh>
    <phoneticPr fontId="2"/>
  </si>
  <si>
    <t>昼　間　人　口
(1)+(2)-(3)</t>
    <rPh sb="0" eb="1">
      <t>ヒル</t>
    </rPh>
    <rPh sb="2" eb="3">
      <t>アイダ</t>
    </rPh>
    <rPh sb="4" eb="5">
      <t>ヒト</t>
    </rPh>
    <rPh sb="6" eb="7">
      <t>クチ</t>
    </rPh>
    <phoneticPr fontId="2"/>
  </si>
  <si>
    <t>総　数</t>
    <rPh sb="0" eb="1">
      <t>ソウ</t>
    </rPh>
    <rPh sb="2" eb="3">
      <t>スウ</t>
    </rPh>
    <phoneticPr fontId="2"/>
  </si>
  <si>
    <t>ｱ）</t>
    <phoneticPr fontId="2"/>
  </si>
  <si>
    <t>ｲ）</t>
    <phoneticPr fontId="2"/>
  </si>
  <si>
    <t>通学者</t>
    <rPh sb="0" eb="3">
      <t>ツウガクシャ</t>
    </rPh>
    <phoneticPr fontId="2"/>
  </si>
  <si>
    <t>ｱ）15歳以上就業者数　ｲ）15歳未満を含む通学者数　※年齢「不詳」を除く</t>
    <rPh sb="4" eb="7">
      <t>サイイジョウ</t>
    </rPh>
    <rPh sb="7" eb="10">
      <t>シュウギョウシャ</t>
    </rPh>
    <rPh sb="10" eb="11">
      <t>スウ</t>
    </rPh>
    <rPh sb="16" eb="17">
      <t>サイ</t>
    </rPh>
    <rPh sb="17" eb="19">
      <t>ミマン</t>
    </rPh>
    <rPh sb="20" eb="21">
      <t>フク</t>
    </rPh>
    <rPh sb="22" eb="25">
      <t>ツウガクシャ</t>
    </rPh>
    <rPh sb="25" eb="26">
      <t>スウ</t>
    </rPh>
    <phoneticPr fontId="2"/>
  </si>
  <si>
    <t>03-15　常住地による従業・通学市町村別15歳以上就業者数・通学者数</t>
    <rPh sb="6" eb="8">
      <t>ジョウジュウ</t>
    </rPh>
    <rPh sb="8" eb="9">
      <t>チ</t>
    </rPh>
    <rPh sb="12" eb="14">
      <t>ジュウギョウ</t>
    </rPh>
    <rPh sb="15" eb="17">
      <t>ツウガク</t>
    </rPh>
    <rPh sb="17" eb="20">
      <t>シチョウソン</t>
    </rPh>
    <rPh sb="20" eb="21">
      <t>ベツ</t>
    </rPh>
    <rPh sb="23" eb="26">
      <t>サイイジョウ</t>
    </rPh>
    <rPh sb="26" eb="29">
      <t>シュウギョウシャ</t>
    </rPh>
    <rPh sb="29" eb="30">
      <t>スウ</t>
    </rPh>
    <rPh sb="31" eb="34">
      <t>ツウガクシャ</t>
    </rPh>
    <rPh sb="34" eb="35">
      <t>スウ</t>
    </rPh>
    <phoneticPr fontId="2"/>
  </si>
  <si>
    <t>平成27年10月1日現在</t>
    <rPh sb="0" eb="2">
      <t>ヘイセイ</t>
    </rPh>
    <rPh sb="4" eb="5">
      <t>ネン</t>
    </rPh>
    <rPh sb="7" eb="8">
      <t>ツキ</t>
    </rPh>
    <rPh sb="9" eb="10">
      <t>ニチ</t>
    </rPh>
    <rPh sb="10" eb="12">
      <t>ゲンザイ</t>
    </rPh>
    <phoneticPr fontId="2"/>
  </si>
  <si>
    <t>常住地による
従業・通学
市区町村</t>
    <rPh sb="0" eb="2">
      <t>ジョウジュウ</t>
    </rPh>
    <rPh sb="2" eb="3">
      <t>チ</t>
    </rPh>
    <rPh sb="7" eb="9">
      <t>ジュウギョウ</t>
    </rPh>
    <rPh sb="10" eb="12">
      <t>ツウガク</t>
    </rPh>
    <rPh sb="13" eb="15">
      <t>シク</t>
    </rPh>
    <rPh sb="15" eb="17">
      <t>チョウソン</t>
    </rPh>
    <phoneticPr fontId="2"/>
  </si>
  <si>
    <t>15歳以上
就業者</t>
    <rPh sb="2" eb="5">
      <t>サイイジョウ</t>
    </rPh>
    <rPh sb="6" eb="9">
      <t>シュウギョウシャ</t>
    </rPh>
    <phoneticPr fontId="2"/>
  </si>
  <si>
    <t>15歳以上
通学者</t>
    <rPh sb="2" eb="5">
      <t>サイイジョウ</t>
    </rPh>
    <rPh sb="6" eb="9">
      <t>ツウガクシャ</t>
    </rPh>
    <phoneticPr fontId="2"/>
  </si>
  <si>
    <t>（別掲）
15歳未満通学者を含む通学者</t>
    <rPh sb="1" eb="3">
      <t>ベッケイ</t>
    </rPh>
    <rPh sb="7" eb="8">
      <t>サイ</t>
    </rPh>
    <rPh sb="8" eb="10">
      <t>ミマン</t>
    </rPh>
    <rPh sb="10" eb="13">
      <t>ツウガクシャ</t>
    </rPh>
    <rPh sb="14" eb="15">
      <t>フク</t>
    </rPh>
    <rPh sb="16" eb="19">
      <t>ツウガクシャ</t>
    </rPh>
    <phoneticPr fontId="2"/>
  </si>
  <si>
    <t>（別掲）
15歳未満
通学者を
含む通学者</t>
    <rPh sb="1" eb="3">
      <t>ベッケイ</t>
    </rPh>
    <rPh sb="7" eb="8">
      <t>サイ</t>
    </rPh>
    <rPh sb="8" eb="10">
      <t>ミマン</t>
    </rPh>
    <rPh sb="11" eb="14">
      <t>ツウガクシャ</t>
    </rPh>
    <rPh sb="16" eb="17">
      <t>フク</t>
    </rPh>
    <rPh sb="18" eb="21">
      <t>ツウガクシャ</t>
    </rPh>
    <phoneticPr fontId="2"/>
  </si>
  <si>
    <t>加賀市に常住する
従業者・通学者</t>
    <rPh sb="0" eb="3">
      <t>カガシ</t>
    </rPh>
    <rPh sb="4" eb="6">
      <t>ジョウジュウ</t>
    </rPh>
    <rPh sb="9" eb="12">
      <t>ジュウギョウシャ</t>
    </rPh>
    <rPh sb="13" eb="16">
      <t>ツウガクシャ</t>
    </rPh>
    <phoneticPr fontId="2"/>
  </si>
  <si>
    <t>他都道府県で従業・通学</t>
    <rPh sb="0" eb="1">
      <t>タ</t>
    </rPh>
    <rPh sb="1" eb="5">
      <t>トドウフケン</t>
    </rPh>
    <rPh sb="6" eb="8">
      <t>ジュウギョウ</t>
    </rPh>
    <rPh sb="9" eb="11">
      <t>ツウガク</t>
    </rPh>
    <phoneticPr fontId="2"/>
  </si>
  <si>
    <t>加賀市で従業･通学</t>
    <rPh sb="0" eb="3">
      <t>カガシ</t>
    </rPh>
    <rPh sb="4" eb="6">
      <t>ジュウギョウ</t>
    </rPh>
    <rPh sb="7" eb="9">
      <t>ツウガク</t>
    </rPh>
    <phoneticPr fontId="2"/>
  </si>
  <si>
    <t>福井市</t>
  </si>
  <si>
    <t>自宅</t>
    <rPh sb="0" eb="2">
      <t>ジタク</t>
    </rPh>
    <phoneticPr fontId="2"/>
  </si>
  <si>
    <t>敦賀市</t>
  </si>
  <si>
    <t>自宅外</t>
    <rPh sb="0" eb="3">
      <t>ジタクガイ</t>
    </rPh>
    <phoneticPr fontId="2"/>
  </si>
  <si>
    <t>勝山市</t>
  </si>
  <si>
    <t>鯖江市</t>
  </si>
  <si>
    <t>他市町村で従業・通学</t>
    <rPh sb="0" eb="1">
      <t>タ</t>
    </rPh>
    <rPh sb="1" eb="4">
      <t>シチョウソン</t>
    </rPh>
    <rPh sb="5" eb="7">
      <t>ジュウギョウ</t>
    </rPh>
    <rPh sb="8" eb="10">
      <t>ツウガク</t>
    </rPh>
    <phoneticPr fontId="2"/>
  </si>
  <si>
    <t>あわら市</t>
  </si>
  <si>
    <t>県内</t>
    <rPh sb="0" eb="2">
      <t>ケンナイ</t>
    </rPh>
    <phoneticPr fontId="2"/>
  </si>
  <si>
    <t>越前市</t>
  </si>
  <si>
    <t>金沢市</t>
  </si>
  <si>
    <t>坂井市</t>
  </si>
  <si>
    <t>七尾市</t>
  </si>
  <si>
    <t>永平寺町</t>
  </si>
  <si>
    <t>小松市</t>
  </si>
  <si>
    <t>富山県</t>
    <phoneticPr fontId="2"/>
  </si>
  <si>
    <t>輪島市</t>
  </si>
  <si>
    <t>北海道</t>
  </si>
  <si>
    <t>珠洲市</t>
  </si>
  <si>
    <t>宮城県</t>
  </si>
  <si>
    <t>羽咋市</t>
  </si>
  <si>
    <t>秋田県</t>
  </si>
  <si>
    <t>かほく市</t>
  </si>
  <si>
    <t>山形県</t>
  </si>
  <si>
    <t>白山市</t>
  </si>
  <si>
    <t>福島県</t>
  </si>
  <si>
    <t>能美市</t>
  </si>
  <si>
    <t>茨城県</t>
  </si>
  <si>
    <t>野々市市</t>
  </si>
  <si>
    <t>群馬県</t>
  </si>
  <si>
    <t>川北町</t>
  </si>
  <si>
    <t>埼玉県</t>
  </si>
  <si>
    <t>津幡町</t>
  </si>
  <si>
    <t>千葉県</t>
  </si>
  <si>
    <t>内灘町</t>
  </si>
  <si>
    <t>東京都</t>
  </si>
  <si>
    <t>穴水町</t>
  </si>
  <si>
    <t>神奈川県</t>
  </si>
  <si>
    <t>新潟県</t>
  </si>
  <si>
    <t>長野県</t>
  </si>
  <si>
    <t>岐阜県</t>
  </si>
  <si>
    <t>愛知県</t>
  </si>
  <si>
    <t>三重県</t>
  </si>
  <si>
    <t>滋賀県</t>
    <rPh sb="0" eb="2">
      <t>シガ</t>
    </rPh>
    <phoneticPr fontId="2"/>
  </si>
  <si>
    <t>京都府</t>
  </si>
  <si>
    <t>大阪府</t>
  </si>
  <si>
    <t>兵庫県</t>
  </si>
  <si>
    <t>奈良県</t>
  </si>
  <si>
    <t>岡山県</t>
  </si>
  <si>
    <t>愛媛県</t>
  </si>
  <si>
    <t>福岡県</t>
  </si>
  <si>
    <t>03-16　従業地・通学地による常住市町村別15歳以上就業者数・通学者数</t>
    <rPh sb="6" eb="8">
      <t>ジュウギョウ</t>
    </rPh>
    <rPh sb="8" eb="9">
      <t>チ</t>
    </rPh>
    <rPh sb="10" eb="12">
      <t>ツウガク</t>
    </rPh>
    <rPh sb="12" eb="13">
      <t>チ</t>
    </rPh>
    <rPh sb="16" eb="18">
      <t>ジョウジュウ</t>
    </rPh>
    <rPh sb="18" eb="21">
      <t>シチョウソン</t>
    </rPh>
    <rPh sb="21" eb="22">
      <t>ベツ</t>
    </rPh>
    <rPh sb="24" eb="27">
      <t>サイイジョウ</t>
    </rPh>
    <rPh sb="27" eb="30">
      <t>シュウギョウシャ</t>
    </rPh>
    <rPh sb="30" eb="31">
      <t>スウ</t>
    </rPh>
    <rPh sb="32" eb="35">
      <t>ツウガクシャ</t>
    </rPh>
    <rPh sb="35" eb="36">
      <t>スウ</t>
    </rPh>
    <phoneticPr fontId="2"/>
  </si>
  <si>
    <t>従業地・通学地
による
常住市区町村</t>
    <phoneticPr fontId="2"/>
  </si>
  <si>
    <r>
      <t>15歳以上</t>
    </r>
    <r>
      <rPr>
        <sz val="11"/>
        <rFont val="ＭＳ ゴシック"/>
        <family val="3"/>
        <charset val="128"/>
      </rPr>
      <t xml:space="preserve">
就業者</t>
    </r>
    <rPh sb="2" eb="5">
      <t>サイイジョウ</t>
    </rPh>
    <rPh sb="6" eb="9">
      <t>シュウギョウシャ</t>
    </rPh>
    <phoneticPr fontId="2"/>
  </si>
  <si>
    <r>
      <t>15歳以上</t>
    </r>
    <r>
      <rPr>
        <sz val="11"/>
        <rFont val="ＭＳ ゴシック"/>
        <family val="3"/>
        <charset val="128"/>
      </rPr>
      <t xml:space="preserve">
通学者</t>
    </r>
    <rPh sb="2" eb="5">
      <t>サイイジョウ</t>
    </rPh>
    <rPh sb="6" eb="9">
      <t>ツウガクシャ</t>
    </rPh>
    <phoneticPr fontId="2"/>
  </si>
  <si>
    <t>従業地・通学地
による
常住市区町村</t>
  </si>
  <si>
    <t>加賀市で従業・
通学する者</t>
    <rPh sb="0" eb="3">
      <t>カガシ</t>
    </rPh>
    <rPh sb="4" eb="6">
      <t>ジュウギョウ</t>
    </rPh>
    <rPh sb="8" eb="10">
      <t>ツウガク</t>
    </rPh>
    <rPh sb="12" eb="13">
      <t>モノ</t>
    </rPh>
    <phoneticPr fontId="2"/>
  </si>
  <si>
    <t>他都道府県
に常住</t>
    <rPh sb="0" eb="1">
      <t>タ</t>
    </rPh>
    <rPh sb="1" eb="5">
      <t>トドウフケン</t>
    </rPh>
    <rPh sb="7" eb="9">
      <t>ジョウジュウ</t>
    </rPh>
    <phoneticPr fontId="2"/>
  </si>
  <si>
    <t>加賀市に常住</t>
    <rPh sb="0" eb="3">
      <t>カガシ</t>
    </rPh>
    <rPh sb="4" eb="6">
      <t>ジョウジュウ</t>
    </rPh>
    <phoneticPr fontId="2"/>
  </si>
  <si>
    <t>大野市</t>
  </si>
  <si>
    <t>他市町村に常住</t>
    <rPh sb="0" eb="1">
      <t>タ</t>
    </rPh>
    <rPh sb="1" eb="4">
      <t>シチョウソン</t>
    </rPh>
    <rPh sb="5" eb="7">
      <t>ジョウジュウ</t>
    </rPh>
    <phoneticPr fontId="2"/>
  </si>
  <si>
    <t>南越前町</t>
  </si>
  <si>
    <t>越前町</t>
  </si>
  <si>
    <t>富山県</t>
  </si>
  <si>
    <t>青森県</t>
  </si>
  <si>
    <t>岩手県</t>
  </si>
  <si>
    <t>栃木県</t>
  </si>
  <si>
    <t>志賀町</t>
  </si>
  <si>
    <t>宝達志水町</t>
  </si>
  <si>
    <t>中能登町</t>
  </si>
  <si>
    <t>能登町</t>
  </si>
  <si>
    <t>静岡県</t>
  </si>
  <si>
    <t>滋賀県</t>
  </si>
  <si>
    <t>和歌山県</t>
  </si>
  <si>
    <t>広島県</t>
  </si>
  <si>
    <t>山口県</t>
  </si>
  <si>
    <t>熊本県</t>
  </si>
  <si>
    <t>沖縄県</t>
  </si>
  <si>
    <t>04-01　地域別農家数（総農家）</t>
    <rPh sb="6" eb="8">
      <t>チイキ</t>
    </rPh>
    <rPh sb="8" eb="9">
      <t>ベツ</t>
    </rPh>
    <rPh sb="9" eb="11">
      <t>ノウカ</t>
    </rPh>
    <rPh sb="11" eb="12">
      <t>スウ</t>
    </rPh>
    <rPh sb="13" eb="14">
      <t>ソウ</t>
    </rPh>
    <rPh sb="14" eb="16">
      <t>ノウカ</t>
    </rPh>
    <phoneticPr fontId="2"/>
  </si>
  <si>
    <t>各年2月1日現在　単位：戸</t>
    <rPh sb="0" eb="2">
      <t>カクネン</t>
    </rPh>
    <rPh sb="3" eb="4">
      <t>ツキ</t>
    </rPh>
    <rPh sb="5" eb="6">
      <t>ニチ</t>
    </rPh>
    <rPh sb="6" eb="8">
      <t>ゲンザイ</t>
    </rPh>
    <rPh sb="9" eb="11">
      <t>タンイ</t>
    </rPh>
    <rPh sb="12" eb="13">
      <t>コ</t>
    </rPh>
    <phoneticPr fontId="2"/>
  </si>
  <si>
    <t>旧町村名</t>
    <rPh sb="0" eb="1">
      <t>キュウ</t>
    </rPh>
    <rPh sb="1" eb="3">
      <t>チョウソン</t>
    </rPh>
    <rPh sb="3" eb="4">
      <t>メイ</t>
    </rPh>
    <phoneticPr fontId="2"/>
  </si>
  <si>
    <t>2000年（平成12年）</t>
    <rPh sb="4" eb="5">
      <t>ネン</t>
    </rPh>
    <phoneticPr fontId="2"/>
  </si>
  <si>
    <t>2005年（平成17年）</t>
    <rPh sb="4" eb="5">
      <t>ネン</t>
    </rPh>
    <rPh sb="6" eb="8">
      <t>ヘイセイ</t>
    </rPh>
    <rPh sb="10" eb="11">
      <t>ネン</t>
    </rPh>
    <phoneticPr fontId="2"/>
  </si>
  <si>
    <t>専業農家</t>
    <rPh sb="0" eb="2">
      <t>センギョウ</t>
    </rPh>
    <rPh sb="2" eb="4">
      <t>ノウカ</t>
    </rPh>
    <phoneticPr fontId="2"/>
  </si>
  <si>
    <t>兼業農家</t>
    <rPh sb="0" eb="2">
      <t>ケンギョウ</t>
    </rPh>
    <rPh sb="2" eb="4">
      <t>ノウカ</t>
    </rPh>
    <phoneticPr fontId="2"/>
  </si>
  <si>
    <t>第1種</t>
    <rPh sb="0" eb="1">
      <t>ダイ</t>
    </rPh>
    <rPh sb="2" eb="3">
      <t>シュ</t>
    </rPh>
    <phoneticPr fontId="2"/>
  </si>
  <si>
    <t>第2種</t>
    <rPh sb="0" eb="1">
      <t>ダイ</t>
    </rPh>
    <rPh sb="2" eb="3">
      <t>シュ</t>
    </rPh>
    <phoneticPr fontId="2"/>
  </si>
  <si>
    <t>総  計</t>
    <rPh sb="0" eb="1">
      <t>フサ</t>
    </rPh>
    <rPh sb="3" eb="4">
      <t>ケイ</t>
    </rPh>
    <phoneticPr fontId="2"/>
  </si>
  <si>
    <t>瀬越</t>
    <rPh sb="0" eb="2">
      <t>セゴエ</t>
    </rPh>
    <phoneticPr fontId="2"/>
  </si>
  <si>
    <t>橋立</t>
    <rPh sb="0" eb="1">
      <t>ハシ</t>
    </rPh>
    <rPh sb="1" eb="2">
      <t>タテ</t>
    </rPh>
    <phoneticPr fontId="2"/>
  </si>
  <si>
    <t>篠原</t>
    <rPh sb="0" eb="2">
      <t>シノハラ</t>
    </rPh>
    <phoneticPr fontId="2"/>
  </si>
  <si>
    <t>月津</t>
    <rPh sb="0" eb="1">
      <t>ツキ</t>
    </rPh>
    <rPh sb="1" eb="2">
      <t>ツ</t>
    </rPh>
    <phoneticPr fontId="2"/>
  </si>
  <si>
    <t>河南</t>
    <rPh sb="0" eb="1">
      <t>カワ</t>
    </rPh>
    <rPh sb="1" eb="2">
      <t>ミナミ</t>
    </rPh>
    <phoneticPr fontId="2"/>
  </si>
  <si>
    <t>山中</t>
    <rPh sb="0" eb="2">
      <t>サンチュウ</t>
    </rPh>
    <phoneticPr fontId="2"/>
  </si>
  <si>
    <t>東谷奥</t>
    <rPh sb="0" eb="1">
      <t>ヒガシ</t>
    </rPh>
    <rPh sb="1" eb="2">
      <t>タニ</t>
    </rPh>
    <rPh sb="2" eb="3">
      <t>オク</t>
    </rPh>
    <phoneticPr fontId="2"/>
  </si>
  <si>
    <t>2010年（平成22年）</t>
    <rPh sb="4" eb="5">
      <t>ネン</t>
    </rPh>
    <rPh sb="6" eb="8">
      <t>ヘイセイ</t>
    </rPh>
    <rPh sb="10" eb="11">
      <t>ネン</t>
    </rPh>
    <phoneticPr fontId="2"/>
  </si>
  <si>
    <t>2015年（平成27年）</t>
    <rPh sb="4" eb="5">
      <t>ネン</t>
    </rPh>
    <rPh sb="6" eb="8">
      <t>ヘイセイ</t>
    </rPh>
    <rPh sb="10" eb="11">
      <t>ネン</t>
    </rPh>
    <phoneticPr fontId="2"/>
  </si>
  <si>
    <t>自給的農家</t>
    <rPh sb="0" eb="3">
      <t>ジキュウテキ</t>
    </rPh>
    <rPh sb="3" eb="5">
      <t>ノウカ</t>
    </rPh>
    <phoneticPr fontId="2"/>
  </si>
  <si>
    <t>X</t>
  </si>
  <si>
    <t>※平成12，17年は総数、専業、兼業に自給的農家を含む</t>
    <rPh sb="1" eb="3">
      <t>ヘイセイ</t>
    </rPh>
    <rPh sb="8" eb="9">
      <t>ネン</t>
    </rPh>
    <rPh sb="10" eb="12">
      <t>ソウスウ</t>
    </rPh>
    <rPh sb="13" eb="15">
      <t>センギョウ</t>
    </rPh>
    <rPh sb="16" eb="18">
      <t>ケンギョウ</t>
    </rPh>
    <rPh sb="19" eb="21">
      <t>ジキュウ</t>
    </rPh>
    <rPh sb="21" eb="22">
      <t>テキ</t>
    </rPh>
    <rPh sb="22" eb="24">
      <t>ノウカ</t>
    </rPh>
    <rPh sb="25" eb="26">
      <t>フク</t>
    </rPh>
    <phoneticPr fontId="2"/>
  </si>
  <si>
    <t>資料：農林業センサス</t>
    <rPh sb="0" eb="2">
      <t>シリョウ</t>
    </rPh>
    <rPh sb="3" eb="6">
      <t>ノウリンギョウ</t>
    </rPh>
    <phoneticPr fontId="2"/>
  </si>
  <si>
    <t>04-02　経営規模別農家数（販売農家）</t>
    <rPh sb="6" eb="8">
      <t>ケイエイ</t>
    </rPh>
    <rPh sb="8" eb="10">
      <t>キボ</t>
    </rPh>
    <rPh sb="10" eb="11">
      <t>ベツ</t>
    </rPh>
    <rPh sb="11" eb="13">
      <t>ノウカ</t>
    </rPh>
    <rPh sb="13" eb="14">
      <t>スウ</t>
    </rPh>
    <rPh sb="15" eb="17">
      <t>ハンバイ</t>
    </rPh>
    <rPh sb="17" eb="19">
      <t>ノウカ</t>
    </rPh>
    <phoneticPr fontId="2"/>
  </si>
  <si>
    <t>各年2月1日現在　単位：戸</t>
    <phoneticPr fontId="2"/>
  </si>
  <si>
    <t>総農家数</t>
    <rPh sb="0" eb="1">
      <t>ソウ</t>
    </rPh>
    <rPh sb="1" eb="3">
      <t>ノウカ</t>
    </rPh>
    <rPh sb="3" eb="4">
      <t>スウ</t>
    </rPh>
    <phoneticPr fontId="2"/>
  </si>
  <si>
    <t>0.3ha未満</t>
    <rPh sb="5" eb="7">
      <t>ミマン</t>
    </rPh>
    <phoneticPr fontId="2"/>
  </si>
  <si>
    <t>0.3～0.5ha</t>
    <phoneticPr fontId="2"/>
  </si>
  <si>
    <t>0.5～1.0ha</t>
    <phoneticPr fontId="2"/>
  </si>
  <si>
    <t>1.0～1.5ha</t>
    <phoneticPr fontId="2"/>
  </si>
  <si>
    <t>1.5～2.0ha</t>
    <phoneticPr fontId="2"/>
  </si>
  <si>
    <t>2.0～3.0ha</t>
    <phoneticPr fontId="2"/>
  </si>
  <si>
    <t>3.0～5.0ha</t>
    <phoneticPr fontId="2"/>
  </si>
  <si>
    <t>5.0ha以上</t>
    <rPh sb="5" eb="7">
      <t>イジョウ</t>
    </rPh>
    <phoneticPr fontId="2"/>
  </si>
  <si>
    <t>資料：農林業センサス</t>
  </si>
  <si>
    <t>04-03　農産物販売金額規模別農家数　（販売農家）</t>
    <rPh sb="6" eb="9">
      <t>ノウサンブツ</t>
    </rPh>
    <rPh sb="9" eb="11">
      <t>ハンバイ</t>
    </rPh>
    <rPh sb="11" eb="13">
      <t>キンガク</t>
    </rPh>
    <rPh sb="13" eb="15">
      <t>キボ</t>
    </rPh>
    <rPh sb="15" eb="16">
      <t>ベツ</t>
    </rPh>
    <rPh sb="16" eb="18">
      <t>ノウカ</t>
    </rPh>
    <rPh sb="18" eb="19">
      <t>スウ</t>
    </rPh>
    <rPh sb="21" eb="23">
      <t>ハンバイ</t>
    </rPh>
    <rPh sb="23" eb="25">
      <t>ノウカ</t>
    </rPh>
    <phoneticPr fontId="2"/>
  </si>
  <si>
    <t>年度</t>
    <rPh sb="0" eb="2">
      <t>ネンド</t>
    </rPh>
    <phoneticPr fontId="2"/>
  </si>
  <si>
    <t>農家数</t>
    <rPh sb="0" eb="2">
      <t>ノウカ</t>
    </rPh>
    <rPh sb="2" eb="3">
      <t>スウ</t>
    </rPh>
    <phoneticPr fontId="2"/>
  </si>
  <si>
    <t>販売なし</t>
    <rPh sb="0" eb="2">
      <t>ハンバイ</t>
    </rPh>
    <phoneticPr fontId="2"/>
  </si>
  <si>
    <t>50万円未満</t>
    <rPh sb="2" eb="4">
      <t>マンエン</t>
    </rPh>
    <rPh sb="4" eb="6">
      <t>ミマン</t>
    </rPh>
    <phoneticPr fontId="2"/>
  </si>
  <si>
    <t>50～100万円</t>
    <rPh sb="6" eb="7">
      <t>マン</t>
    </rPh>
    <rPh sb="7" eb="8">
      <t>エン</t>
    </rPh>
    <phoneticPr fontId="2"/>
  </si>
  <si>
    <t>100～200万円</t>
    <rPh sb="7" eb="8">
      <t>マン</t>
    </rPh>
    <rPh sb="8" eb="9">
      <t>エン</t>
    </rPh>
    <phoneticPr fontId="2"/>
  </si>
  <si>
    <t>200～300万円</t>
    <rPh sb="7" eb="8">
      <t>マン</t>
    </rPh>
    <rPh sb="8" eb="9">
      <t>エン</t>
    </rPh>
    <phoneticPr fontId="2"/>
  </si>
  <si>
    <t>300～500万円</t>
    <rPh sb="7" eb="8">
      <t>マン</t>
    </rPh>
    <rPh sb="8" eb="9">
      <t>エン</t>
    </rPh>
    <phoneticPr fontId="2"/>
  </si>
  <si>
    <t>500～700万円</t>
    <rPh sb="7" eb="8">
      <t>マン</t>
    </rPh>
    <rPh sb="8" eb="9">
      <t>エン</t>
    </rPh>
    <phoneticPr fontId="2"/>
  </si>
  <si>
    <t>700万円以上</t>
    <rPh sb="3" eb="4">
      <t>マン</t>
    </rPh>
    <rPh sb="4" eb="5">
      <t>エン</t>
    </rPh>
    <rPh sb="5" eb="7">
      <t>イジョウ</t>
    </rPh>
    <phoneticPr fontId="2"/>
  </si>
  <si>
    <t>04-04　農作物の収穫面積・作付面積（露地栽培）</t>
    <rPh sb="6" eb="9">
      <t>ノウサクモツ</t>
    </rPh>
    <rPh sb="10" eb="12">
      <t>シュウカク</t>
    </rPh>
    <rPh sb="12" eb="14">
      <t>メンセキ</t>
    </rPh>
    <rPh sb="15" eb="17">
      <t>サクツ</t>
    </rPh>
    <rPh sb="17" eb="19">
      <t>メンセキ</t>
    </rPh>
    <rPh sb="20" eb="21">
      <t>ロ</t>
    </rPh>
    <rPh sb="21" eb="22">
      <t>チ</t>
    </rPh>
    <rPh sb="22" eb="24">
      <t>サイバイ</t>
    </rPh>
    <phoneticPr fontId="2"/>
  </si>
  <si>
    <t>各年2月1日現在　単位：hａ</t>
    <rPh sb="0" eb="2">
      <t>カクネン</t>
    </rPh>
    <rPh sb="3" eb="4">
      <t>ツキ</t>
    </rPh>
    <rPh sb="5" eb="6">
      <t>ニチ</t>
    </rPh>
    <rPh sb="6" eb="8">
      <t>ゲンザイ</t>
    </rPh>
    <rPh sb="9" eb="11">
      <t>タンイ</t>
    </rPh>
    <phoneticPr fontId="2"/>
  </si>
  <si>
    <t>総収穫
面積</t>
    <rPh sb="0" eb="1">
      <t>ソウ</t>
    </rPh>
    <rPh sb="1" eb="3">
      <t>シュウカク</t>
    </rPh>
    <rPh sb="4" eb="6">
      <t>メンセキ</t>
    </rPh>
    <phoneticPr fontId="2"/>
  </si>
  <si>
    <t>稲</t>
    <rPh sb="0" eb="1">
      <t>イネ</t>
    </rPh>
    <phoneticPr fontId="2"/>
  </si>
  <si>
    <t>麦類</t>
    <rPh sb="0" eb="2">
      <t>ムギルイ</t>
    </rPh>
    <phoneticPr fontId="2"/>
  </si>
  <si>
    <t>雑穀</t>
    <rPh sb="0" eb="2">
      <t>ザッコク</t>
    </rPh>
    <phoneticPr fontId="2"/>
  </si>
  <si>
    <t>いも類</t>
    <rPh sb="2" eb="3">
      <t>ルイ</t>
    </rPh>
    <phoneticPr fontId="2"/>
  </si>
  <si>
    <t>豆類</t>
    <rPh sb="0" eb="2">
      <t>マメルイ</t>
    </rPh>
    <phoneticPr fontId="2"/>
  </si>
  <si>
    <t>工芸
農作物</t>
    <rPh sb="0" eb="2">
      <t>コウゲイ</t>
    </rPh>
    <rPh sb="3" eb="6">
      <t>ノウサクモツ</t>
    </rPh>
    <phoneticPr fontId="2"/>
  </si>
  <si>
    <t>野菜類</t>
    <rPh sb="0" eb="3">
      <t>ヤサイルイ</t>
    </rPh>
    <phoneticPr fontId="2"/>
  </si>
  <si>
    <t>花き類
花木</t>
    <rPh sb="0" eb="1">
      <t>ハナ</t>
    </rPh>
    <rPh sb="2" eb="3">
      <t>タグイ</t>
    </rPh>
    <rPh sb="4" eb="6">
      <t>ハナキ</t>
    </rPh>
    <phoneticPr fontId="2"/>
  </si>
  <si>
    <t>種苗
苗木類</t>
    <rPh sb="0" eb="2">
      <t>シュビョウ</t>
    </rPh>
    <rPh sb="3" eb="4">
      <t>ナエ</t>
    </rPh>
    <rPh sb="4" eb="5">
      <t>キ</t>
    </rPh>
    <rPh sb="5" eb="6">
      <t>ルイ</t>
    </rPh>
    <phoneticPr fontId="2"/>
  </si>
  <si>
    <t>飼料用
作物</t>
    <rPh sb="0" eb="3">
      <t>シリョウヨウ</t>
    </rPh>
    <rPh sb="4" eb="6">
      <t>サクモツ</t>
    </rPh>
    <phoneticPr fontId="2"/>
  </si>
  <si>
    <t>その他
の作物</t>
    <rPh sb="2" eb="3">
      <t>タ</t>
    </rPh>
    <rPh sb="5" eb="7">
      <t>サクモツ</t>
    </rPh>
    <phoneticPr fontId="2"/>
  </si>
  <si>
    <t>果樹</t>
    <rPh sb="0" eb="2">
      <t>カジュ</t>
    </rPh>
    <phoneticPr fontId="2"/>
  </si>
  <si>
    <t>12</t>
    <phoneticPr fontId="2"/>
  </si>
  <si>
    <t>17</t>
    <phoneticPr fontId="2"/>
  </si>
  <si>
    <t>※平成7年以前は収穫面積、平成12年以降は作付面積を掲載</t>
    <rPh sb="1" eb="3">
      <t>ヘイセイ</t>
    </rPh>
    <rPh sb="4" eb="5">
      <t>ネン</t>
    </rPh>
    <rPh sb="5" eb="7">
      <t>イゼン</t>
    </rPh>
    <rPh sb="8" eb="10">
      <t>シュウカク</t>
    </rPh>
    <rPh sb="10" eb="12">
      <t>メンセキ</t>
    </rPh>
    <rPh sb="13" eb="15">
      <t>ヘイセイ</t>
    </rPh>
    <rPh sb="17" eb="18">
      <t>ネン</t>
    </rPh>
    <rPh sb="18" eb="20">
      <t>イコウ</t>
    </rPh>
    <rPh sb="21" eb="23">
      <t>サクツケ</t>
    </rPh>
    <rPh sb="23" eb="25">
      <t>メンセキ</t>
    </rPh>
    <rPh sb="26" eb="28">
      <t>ケイサイ</t>
    </rPh>
    <phoneticPr fontId="2"/>
  </si>
  <si>
    <t>資料：農林業センサス</t>
    <phoneticPr fontId="2"/>
  </si>
  <si>
    <t>04-05　販売目的で作付した作物の類別作付面積（販売農家）</t>
    <rPh sb="6" eb="8">
      <t>ハンバイ</t>
    </rPh>
    <rPh sb="8" eb="10">
      <t>モクテキ</t>
    </rPh>
    <rPh sb="11" eb="12">
      <t>サク</t>
    </rPh>
    <rPh sb="12" eb="13">
      <t>ツ</t>
    </rPh>
    <rPh sb="15" eb="17">
      <t>サクモツ</t>
    </rPh>
    <rPh sb="18" eb="20">
      <t>ルイベツ</t>
    </rPh>
    <rPh sb="20" eb="22">
      <t>サクツ</t>
    </rPh>
    <rPh sb="22" eb="24">
      <t>メンセキ</t>
    </rPh>
    <rPh sb="25" eb="27">
      <t>ハンバイ</t>
    </rPh>
    <rPh sb="27" eb="29">
      <t>ノウカ</t>
    </rPh>
    <phoneticPr fontId="2"/>
  </si>
  <si>
    <t>平成27年2月1日現在　単位：hａ</t>
    <rPh sb="0" eb="2">
      <t>ヘイセイ</t>
    </rPh>
    <rPh sb="4" eb="5">
      <t>ネン</t>
    </rPh>
    <rPh sb="6" eb="7">
      <t>ツキ</t>
    </rPh>
    <rPh sb="8" eb="9">
      <t>ニチ</t>
    </rPh>
    <rPh sb="9" eb="11">
      <t>ゲンザイ</t>
    </rPh>
    <rPh sb="12" eb="14">
      <t>タンイ</t>
    </rPh>
    <phoneticPr fontId="2"/>
  </si>
  <si>
    <t>作付け
面積計</t>
    <rPh sb="0" eb="2">
      <t>サクツ</t>
    </rPh>
    <rPh sb="4" eb="6">
      <t>メンセキ</t>
    </rPh>
    <rPh sb="6" eb="7">
      <t>ケイ</t>
    </rPh>
    <phoneticPr fontId="2"/>
  </si>
  <si>
    <t xml:space="preserve">山中　　　　　　　　　　　　          </t>
    <phoneticPr fontId="2"/>
  </si>
  <si>
    <t xml:space="preserve">河南　　　　　　　　          </t>
    <phoneticPr fontId="2"/>
  </si>
  <si>
    <t xml:space="preserve">西谷　　　　　　　　　　　　          </t>
    <phoneticPr fontId="2"/>
  </si>
  <si>
    <t xml:space="preserve">東谷奥　　　　　　　　　　　          </t>
    <phoneticPr fontId="2"/>
  </si>
  <si>
    <t>04-06　農地転用状況</t>
    <rPh sb="6" eb="8">
      <t>ノウチ</t>
    </rPh>
    <rPh sb="8" eb="10">
      <t>テンヨウ</t>
    </rPh>
    <rPh sb="10" eb="12">
      <t>ジョウキョウ</t>
    </rPh>
    <phoneticPr fontId="2"/>
  </si>
  <si>
    <t>各年中　単位：件、ａ</t>
    <rPh sb="0" eb="3">
      <t>カクネンチュウ</t>
    </rPh>
    <rPh sb="4" eb="6">
      <t>タンイ</t>
    </rPh>
    <rPh sb="7" eb="8">
      <t>ケン</t>
    </rPh>
    <phoneticPr fontId="2"/>
  </si>
  <si>
    <t>住宅</t>
    <rPh sb="0" eb="2">
      <t>ジュウタク</t>
    </rPh>
    <phoneticPr fontId="2"/>
  </si>
  <si>
    <t>鉱工業</t>
    <rPh sb="0" eb="3">
      <t>コウコウギョウ</t>
    </rPh>
    <phoneticPr fontId="2"/>
  </si>
  <si>
    <t>公共用地</t>
    <rPh sb="0" eb="2">
      <t>コウキョウ</t>
    </rPh>
    <rPh sb="2" eb="4">
      <t>ヨウチ</t>
    </rPh>
    <phoneticPr fontId="2"/>
  </si>
  <si>
    <t>その他の
建物施設</t>
    <rPh sb="2" eb="3">
      <t>タ</t>
    </rPh>
    <rPh sb="5" eb="7">
      <t>タテモノ</t>
    </rPh>
    <rPh sb="7" eb="9">
      <t>シセツ</t>
    </rPh>
    <phoneticPr fontId="2"/>
  </si>
  <si>
    <t>植林
その他</t>
    <rPh sb="0" eb="2">
      <t>ショクリン</t>
    </rPh>
    <rPh sb="5" eb="6">
      <t>タ</t>
    </rPh>
    <phoneticPr fontId="2"/>
  </si>
  <si>
    <t>件数</t>
    <rPh sb="0" eb="2">
      <t>ケンスウ</t>
    </rPh>
    <phoneticPr fontId="2"/>
  </si>
  <si>
    <t>資料：農業委員会</t>
    <rPh sb="0" eb="2">
      <t>シリョウ</t>
    </rPh>
    <rPh sb="3" eb="5">
      <t>ノウギョウ</t>
    </rPh>
    <rPh sb="5" eb="8">
      <t>イインカイ</t>
    </rPh>
    <phoneticPr fontId="2"/>
  </si>
  <si>
    <t>04-07　水田転作実績</t>
    <rPh sb="6" eb="8">
      <t>スイデン</t>
    </rPh>
    <rPh sb="8" eb="10">
      <t>テンサク</t>
    </rPh>
    <rPh sb="10" eb="12">
      <t>ジッセキ</t>
    </rPh>
    <phoneticPr fontId="2"/>
  </si>
  <si>
    <t>各年中　単位：ａ</t>
    <rPh sb="0" eb="3">
      <t>カクネンチュウ</t>
    </rPh>
    <rPh sb="4" eb="6">
      <t>タンイ</t>
    </rPh>
    <phoneticPr fontId="2"/>
  </si>
  <si>
    <t>水稲作付目標面積</t>
    <rPh sb="0" eb="2">
      <t>スイトウ</t>
    </rPh>
    <rPh sb="2" eb="4">
      <t>サクツケ</t>
    </rPh>
    <rPh sb="4" eb="6">
      <t>モクヒョウ</t>
    </rPh>
    <rPh sb="6" eb="8">
      <t>メンセキ</t>
    </rPh>
    <phoneticPr fontId="2"/>
  </si>
  <si>
    <t>水稲作付
実績面積</t>
    <rPh sb="0" eb="2">
      <t>スイトウ</t>
    </rPh>
    <rPh sb="2" eb="4">
      <t>サクツケ</t>
    </rPh>
    <rPh sb="5" eb="7">
      <t>ジッセキ</t>
    </rPh>
    <rPh sb="7" eb="9">
      <t>メンセキ</t>
    </rPh>
    <phoneticPr fontId="2"/>
  </si>
  <si>
    <t>一般作物</t>
    <rPh sb="0" eb="2">
      <t>イッパン</t>
    </rPh>
    <rPh sb="2" eb="4">
      <t>サクモツ</t>
    </rPh>
    <phoneticPr fontId="2"/>
  </si>
  <si>
    <t>永年作物</t>
    <rPh sb="0" eb="2">
      <t>エイネン</t>
    </rPh>
    <rPh sb="2" eb="4">
      <t>サクモツ</t>
    </rPh>
    <phoneticPr fontId="2"/>
  </si>
  <si>
    <t>計</t>
    <rPh sb="0" eb="1">
      <t>ケイ</t>
    </rPh>
    <phoneticPr fontId="2"/>
  </si>
  <si>
    <t>大豆</t>
    <rPh sb="0" eb="2">
      <t>ダイズ</t>
    </rPh>
    <phoneticPr fontId="2"/>
  </si>
  <si>
    <t>大小麦</t>
    <rPh sb="0" eb="1">
      <t>オオ</t>
    </rPh>
    <rPh sb="1" eb="3">
      <t>コムギ</t>
    </rPh>
    <phoneticPr fontId="2"/>
  </si>
  <si>
    <t>そば</t>
    <phoneticPr fontId="2"/>
  </si>
  <si>
    <t>永年作物</t>
    <phoneticPr fontId="2"/>
  </si>
  <si>
    <t>地域振興作物</t>
    <rPh sb="0" eb="2">
      <t>チイキ</t>
    </rPh>
    <rPh sb="2" eb="4">
      <t>シンコウ</t>
    </rPh>
    <rPh sb="4" eb="6">
      <t>サクモツ</t>
    </rPh>
    <phoneticPr fontId="2"/>
  </si>
  <si>
    <t>調整
水田</t>
    <rPh sb="0" eb="2">
      <t>チョウセイ</t>
    </rPh>
    <rPh sb="3" eb="5">
      <t>スイデン</t>
    </rPh>
    <phoneticPr fontId="2"/>
  </si>
  <si>
    <t>自己保全管理</t>
    <rPh sb="0" eb="2">
      <t>ジコ</t>
    </rPh>
    <rPh sb="2" eb="4">
      <t>ホゼン</t>
    </rPh>
    <rPh sb="4" eb="6">
      <t>カンリ</t>
    </rPh>
    <phoneticPr fontId="2"/>
  </si>
  <si>
    <t>土地改良
通年施行　</t>
    <rPh sb="0" eb="2">
      <t>トチ</t>
    </rPh>
    <rPh sb="2" eb="4">
      <t>カイリョウ</t>
    </rPh>
    <rPh sb="5" eb="7">
      <t>ツウネン</t>
    </rPh>
    <rPh sb="7" eb="9">
      <t>シコウ</t>
    </rPh>
    <phoneticPr fontId="2"/>
  </si>
  <si>
    <t>農業用施設用地等</t>
    <rPh sb="0" eb="3">
      <t>ノウギョウヨウ</t>
    </rPh>
    <rPh sb="3" eb="5">
      <t>シセツ</t>
    </rPh>
    <rPh sb="5" eb="7">
      <t>ヨウチ</t>
    </rPh>
    <rPh sb="7" eb="8">
      <t>トウ</t>
    </rPh>
    <phoneticPr fontId="2"/>
  </si>
  <si>
    <t>新規需要米</t>
    <rPh sb="0" eb="2">
      <t>シンキ</t>
    </rPh>
    <rPh sb="2" eb="4">
      <t>ジュヨウ</t>
    </rPh>
    <rPh sb="4" eb="5">
      <t>マイ</t>
    </rPh>
    <phoneticPr fontId="2"/>
  </si>
  <si>
    <t>野菜</t>
    <rPh sb="0" eb="2">
      <t>ヤサイ</t>
    </rPh>
    <phoneticPr fontId="2"/>
  </si>
  <si>
    <t>資料：農林水産課</t>
    <rPh sb="0" eb="2">
      <t>シリョウ</t>
    </rPh>
    <rPh sb="3" eb="5">
      <t>ノウリン</t>
    </rPh>
    <rPh sb="5" eb="7">
      <t>スイサン</t>
    </rPh>
    <rPh sb="7" eb="8">
      <t>カ</t>
    </rPh>
    <phoneticPr fontId="2"/>
  </si>
  <si>
    <t>04-08　水稲上位４品種の作付面積率</t>
    <rPh sb="6" eb="8">
      <t>スイトウ</t>
    </rPh>
    <rPh sb="8" eb="10">
      <t>ジョウイ</t>
    </rPh>
    <rPh sb="11" eb="13">
      <t>ヒンシュ</t>
    </rPh>
    <rPh sb="14" eb="16">
      <t>サクツケ</t>
    </rPh>
    <rPh sb="16" eb="18">
      <t>メンセキ</t>
    </rPh>
    <rPh sb="18" eb="19">
      <t>リツ</t>
    </rPh>
    <phoneticPr fontId="2"/>
  </si>
  <si>
    <t>各年度中　単位：％</t>
    <rPh sb="0" eb="4">
      <t>カクネンドチュウ</t>
    </rPh>
    <rPh sb="5" eb="7">
      <t>タンイ</t>
    </rPh>
    <phoneticPr fontId="2"/>
  </si>
  <si>
    <t>1位</t>
    <rPh sb="1" eb="2">
      <t>イ</t>
    </rPh>
    <phoneticPr fontId="2"/>
  </si>
  <si>
    <t>2位</t>
    <rPh sb="1" eb="2">
      <t>イ</t>
    </rPh>
    <phoneticPr fontId="2"/>
  </si>
  <si>
    <t>3位</t>
    <rPh sb="1" eb="2">
      <t>イ</t>
    </rPh>
    <phoneticPr fontId="2"/>
  </si>
  <si>
    <t>4位</t>
    <rPh sb="1" eb="2">
      <t>イ</t>
    </rPh>
    <phoneticPr fontId="2"/>
  </si>
  <si>
    <t>比率</t>
    <rPh sb="0" eb="2">
      <t>ヒリツ</t>
    </rPh>
    <phoneticPr fontId="2"/>
  </si>
  <si>
    <t>品種名</t>
    <rPh sb="0" eb="2">
      <t>ヒンシュ</t>
    </rPh>
    <rPh sb="2" eb="3">
      <t>メイ</t>
    </rPh>
    <phoneticPr fontId="2"/>
  </si>
  <si>
    <t>ｺｼﾋｶﾘ</t>
  </si>
  <si>
    <t>ゆめみづほ</t>
  </si>
  <si>
    <t>五百万石</t>
    <rPh sb="0" eb="4">
      <t>ゴヒャクマンゴク</t>
    </rPh>
    <phoneticPr fontId="2"/>
  </si>
  <si>
    <t>ﾐﾂﾋｶﾘ</t>
  </si>
  <si>
    <t>ｶｸﾞﾗﾓﾁ</t>
  </si>
  <si>
    <t>ひゃくまん穀</t>
  </si>
  <si>
    <t>ゆうだい</t>
  </si>
  <si>
    <t>あきだわら</t>
  </si>
  <si>
    <t>資料：農林水産課</t>
    <rPh sb="0" eb="2">
      <t>シリョウ</t>
    </rPh>
    <rPh sb="3" eb="8">
      <t>ノウリンスイサンカ</t>
    </rPh>
    <phoneticPr fontId="2"/>
  </si>
  <si>
    <t>04-09　林野面積</t>
    <rPh sb="6" eb="8">
      <t>リンヤ</t>
    </rPh>
    <rPh sb="8" eb="10">
      <t>メンセキ</t>
    </rPh>
    <phoneticPr fontId="2"/>
  </si>
  <si>
    <t>各年度3月末現在　単位：ｈａ</t>
    <rPh sb="0" eb="1">
      <t>カク</t>
    </rPh>
    <rPh sb="1" eb="2">
      <t>トシ</t>
    </rPh>
    <rPh sb="2" eb="3">
      <t>ド</t>
    </rPh>
    <rPh sb="4" eb="6">
      <t>ガツマツ</t>
    </rPh>
    <rPh sb="6" eb="8">
      <t>ゲンザイ</t>
    </rPh>
    <rPh sb="9" eb="11">
      <t>タンイ</t>
    </rPh>
    <phoneticPr fontId="2"/>
  </si>
  <si>
    <t>民有林</t>
    <rPh sb="0" eb="3">
      <t>ミンユウリン</t>
    </rPh>
    <phoneticPr fontId="2"/>
  </si>
  <si>
    <t>国有林</t>
    <rPh sb="0" eb="3">
      <t>コクユウリン</t>
    </rPh>
    <phoneticPr fontId="2"/>
  </si>
  <si>
    <t>民有林山林</t>
    <rPh sb="0" eb="3">
      <t>ミンユウリン</t>
    </rPh>
    <rPh sb="3" eb="5">
      <t>サンリン</t>
    </rPh>
    <phoneticPr fontId="2"/>
  </si>
  <si>
    <t>原　野</t>
    <rPh sb="0" eb="1">
      <t>ゲン</t>
    </rPh>
    <rPh sb="2" eb="3">
      <t>ノ</t>
    </rPh>
    <phoneticPr fontId="2"/>
  </si>
  <si>
    <t>県市有林</t>
    <rPh sb="0" eb="1">
      <t>ケン</t>
    </rPh>
    <rPh sb="1" eb="2">
      <t>シ</t>
    </rPh>
    <rPh sb="2" eb="3">
      <t>ユウ</t>
    </rPh>
    <rPh sb="3" eb="4">
      <t>リン</t>
    </rPh>
    <phoneticPr fontId="2"/>
  </si>
  <si>
    <t>私有林</t>
    <rPh sb="0" eb="3">
      <t>シユウリン</t>
    </rPh>
    <phoneticPr fontId="2"/>
  </si>
  <si>
    <t>人工林</t>
    <rPh sb="0" eb="3">
      <t>ジンコウリン</t>
    </rPh>
    <phoneticPr fontId="2"/>
  </si>
  <si>
    <t>天然林</t>
    <rPh sb="0" eb="3">
      <t>テンネンリン</t>
    </rPh>
    <phoneticPr fontId="2"/>
  </si>
  <si>
    <t>竹林</t>
    <rPh sb="0" eb="2">
      <t>チクリン</t>
    </rPh>
    <phoneticPr fontId="2"/>
  </si>
  <si>
    <t>平成26年</t>
    <rPh sb="0" eb="2">
      <t>ヘイセイ</t>
    </rPh>
    <rPh sb="4" eb="5">
      <t>ネン</t>
    </rPh>
    <phoneticPr fontId="2"/>
  </si>
  <si>
    <t>資料：石川県森林・林業要覧</t>
    <rPh sb="0" eb="2">
      <t>シリョウ</t>
    </rPh>
    <rPh sb="3" eb="6">
      <t>イシカワケン</t>
    </rPh>
    <rPh sb="6" eb="8">
      <t>シンリン</t>
    </rPh>
    <rPh sb="9" eb="11">
      <t>リンギョウ</t>
    </rPh>
    <rPh sb="11" eb="13">
      <t>ヨウラン</t>
    </rPh>
    <phoneticPr fontId="2"/>
  </si>
  <si>
    <t>04-10　種類別漁獲数量</t>
    <rPh sb="6" eb="8">
      <t>シュルイ</t>
    </rPh>
    <rPh sb="8" eb="9">
      <t>ベツ</t>
    </rPh>
    <rPh sb="9" eb="11">
      <t>ギョカク</t>
    </rPh>
    <rPh sb="11" eb="13">
      <t>スウリョウ</t>
    </rPh>
    <phoneticPr fontId="2"/>
  </si>
  <si>
    <t>各年中　単位：ｔ</t>
    <rPh sb="0" eb="3">
      <t>カクネンチュウ</t>
    </rPh>
    <rPh sb="4" eb="6">
      <t>タンイ</t>
    </rPh>
    <phoneticPr fontId="2"/>
  </si>
  <si>
    <t>漁獲物種類</t>
    <rPh sb="0" eb="3">
      <t>ギョカクブツ</t>
    </rPh>
    <rPh sb="3" eb="5">
      <t>シュルイ</t>
    </rPh>
    <phoneticPr fontId="2"/>
  </si>
  <si>
    <t>魚類</t>
    <rPh sb="0" eb="1">
      <t>サカナ</t>
    </rPh>
    <rPh sb="1" eb="2">
      <t>タグイ</t>
    </rPh>
    <phoneticPr fontId="2"/>
  </si>
  <si>
    <t>あじ類</t>
    <rPh sb="2" eb="3">
      <t>ルイ</t>
    </rPh>
    <phoneticPr fontId="2"/>
  </si>
  <si>
    <t>さば類</t>
    <rPh sb="2" eb="3">
      <t>ルイ</t>
    </rPh>
    <phoneticPr fontId="2"/>
  </si>
  <si>
    <t>ぶり類</t>
    <rPh sb="2" eb="3">
      <t>ルイ</t>
    </rPh>
    <phoneticPr fontId="2"/>
  </si>
  <si>
    <t>ひらめ・かれい類</t>
    <rPh sb="7" eb="8">
      <t>ルイ</t>
    </rPh>
    <phoneticPr fontId="2"/>
  </si>
  <si>
    <t>たら類</t>
    <rPh sb="2" eb="3">
      <t>ルイ</t>
    </rPh>
    <phoneticPr fontId="2"/>
  </si>
  <si>
    <t>はたはた</t>
    <phoneticPr fontId="2"/>
  </si>
  <si>
    <t>にぎす類</t>
    <rPh sb="3" eb="4">
      <t>ルイ</t>
    </rPh>
    <phoneticPr fontId="2"/>
  </si>
  <si>
    <t>たい類</t>
    <rPh sb="2" eb="3">
      <t>ルイ</t>
    </rPh>
    <phoneticPr fontId="2"/>
  </si>
  <si>
    <t>さわら類</t>
    <rPh sb="3" eb="4">
      <t>ルイ</t>
    </rPh>
    <phoneticPr fontId="2"/>
  </si>
  <si>
    <t>すずき類</t>
    <rPh sb="3" eb="4">
      <t>ルイ</t>
    </rPh>
    <phoneticPr fontId="2"/>
  </si>
  <si>
    <t>あまだい</t>
    <phoneticPr fontId="2"/>
  </si>
  <si>
    <t>ふぐ類</t>
    <rPh sb="2" eb="3">
      <t>ルイ</t>
    </rPh>
    <phoneticPr fontId="2"/>
  </si>
  <si>
    <t>その他の魚類</t>
    <rPh sb="2" eb="3">
      <t>タ</t>
    </rPh>
    <rPh sb="4" eb="6">
      <t>ギョルイ</t>
    </rPh>
    <phoneticPr fontId="2"/>
  </si>
  <si>
    <t>えび類</t>
    <rPh sb="2" eb="3">
      <t>ルイ</t>
    </rPh>
    <phoneticPr fontId="2"/>
  </si>
  <si>
    <t>かに類</t>
    <rPh sb="2" eb="3">
      <t>ルイ</t>
    </rPh>
    <phoneticPr fontId="2"/>
  </si>
  <si>
    <t>貝類</t>
    <rPh sb="0" eb="1">
      <t>カイ</t>
    </rPh>
    <rPh sb="1" eb="2">
      <t>タグイ</t>
    </rPh>
    <phoneticPr fontId="2"/>
  </si>
  <si>
    <t>いか類</t>
    <rPh sb="2" eb="3">
      <t>ルイ</t>
    </rPh>
    <phoneticPr fontId="2"/>
  </si>
  <si>
    <t>たこ類</t>
    <rPh sb="2" eb="3">
      <t>ルイ</t>
    </rPh>
    <phoneticPr fontId="2"/>
  </si>
  <si>
    <t>その他の水産動物類</t>
    <rPh sb="2" eb="3">
      <t>タ</t>
    </rPh>
    <rPh sb="4" eb="6">
      <t>スイサン</t>
    </rPh>
    <rPh sb="6" eb="8">
      <t>ドウブツ</t>
    </rPh>
    <rPh sb="8" eb="9">
      <t>タグイ</t>
    </rPh>
    <phoneticPr fontId="2"/>
  </si>
  <si>
    <t>海藻類</t>
    <rPh sb="0" eb="1">
      <t>ウミ</t>
    </rPh>
    <rPh sb="1" eb="2">
      <t>ソウ</t>
    </rPh>
    <rPh sb="2" eb="3">
      <t>ルイ</t>
    </rPh>
    <phoneticPr fontId="2"/>
  </si>
  <si>
    <t>資料：石川農林水産統計年報</t>
    <rPh sb="0" eb="2">
      <t>シリョウ</t>
    </rPh>
    <rPh sb="3" eb="5">
      <t>イシカワ</t>
    </rPh>
    <rPh sb="5" eb="7">
      <t>ノウリン</t>
    </rPh>
    <rPh sb="7" eb="9">
      <t>スイサン</t>
    </rPh>
    <rPh sb="9" eb="11">
      <t>トウケイ</t>
    </rPh>
    <rPh sb="11" eb="13">
      <t>ネンポウ</t>
    </rPh>
    <phoneticPr fontId="2"/>
  </si>
  <si>
    <t>04-11　漁業経営体の基本構成</t>
    <rPh sb="6" eb="8">
      <t>ギョギョウ</t>
    </rPh>
    <rPh sb="8" eb="10">
      <t>ケイエイ</t>
    </rPh>
    <rPh sb="10" eb="11">
      <t>タイ</t>
    </rPh>
    <rPh sb="12" eb="14">
      <t>キホン</t>
    </rPh>
    <rPh sb="14" eb="16">
      <t>コウセイ</t>
    </rPh>
    <phoneticPr fontId="2"/>
  </si>
  <si>
    <t>各年11月1日現在</t>
    <phoneticPr fontId="2"/>
  </si>
  <si>
    <t>単位</t>
    <rPh sb="0" eb="2">
      <t>タンイ</t>
    </rPh>
    <phoneticPr fontId="2"/>
  </si>
  <si>
    <t>平成20年</t>
    <rPh sb="0" eb="2">
      <t>ヘイセイ</t>
    </rPh>
    <rPh sb="4" eb="5">
      <t>ネン</t>
    </rPh>
    <phoneticPr fontId="2"/>
  </si>
  <si>
    <t>漁業経営体数</t>
    <rPh sb="0" eb="2">
      <t>ギョギョウ</t>
    </rPh>
    <rPh sb="2" eb="4">
      <t>ケイエイ</t>
    </rPh>
    <rPh sb="4" eb="5">
      <t>タイ</t>
    </rPh>
    <rPh sb="5" eb="6">
      <t>スウ</t>
    </rPh>
    <phoneticPr fontId="2"/>
  </si>
  <si>
    <t>経営体</t>
    <rPh sb="0" eb="2">
      <t>ケイエイ</t>
    </rPh>
    <rPh sb="2" eb="3">
      <t>タイ</t>
    </rPh>
    <phoneticPr fontId="2"/>
  </si>
  <si>
    <t>漁船</t>
    <rPh sb="0" eb="2">
      <t>ギョセン</t>
    </rPh>
    <phoneticPr fontId="2"/>
  </si>
  <si>
    <t>無動力船隻数</t>
    <rPh sb="0" eb="1">
      <t>ム</t>
    </rPh>
    <rPh sb="1" eb="3">
      <t>ドウリョク</t>
    </rPh>
    <rPh sb="3" eb="4">
      <t>セン</t>
    </rPh>
    <rPh sb="4" eb="5">
      <t>セキ</t>
    </rPh>
    <rPh sb="5" eb="6">
      <t>スウ</t>
    </rPh>
    <phoneticPr fontId="2"/>
  </si>
  <si>
    <t>隻</t>
    <rPh sb="0" eb="1">
      <t>セキ</t>
    </rPh>
    <phoneticPr fontId="2"/>
  </si>
  <si>
    <t>船外機付船隻数</t>
    <rPh sb="0" eb="1">
      <t>フネ</t>
    </rPh>
    <rPh sb="1" eb="2">
      <t>ソト</t>
    </rPh>
    <rPh sb="2" eb="3">
      <t>キ</t>
    </rPh>
    <rPh sb="3" eb="4">
      <t>ツキ</t>
    </rPh>
    <rPh sb="4" eb="5">
      <t>セン</t>
    </rPh>
    <rPh sb="5" eb="7">
      <t>セキスウ</t>
    </rPh>
    <phoneticPr fontId="2"/>
  </si>
  <si>
    <t>動力船</t>
    <rPh sb="0" eb="2">
      <t>ドウリョク</t>
    </rPh>
    <rPh sb="2" eb="3">
      <t>セン</t>
    </rPh>
    <phoneticPr fontId="2"/>
  </si>
  <si>
    <t>隻数</t>
    <rPh sb="0" eb="1">
      <t>セキ</t>
    </rPh>
    <rPh sb="1" eb="2">
      <t>スウ</t>
    </rPh>
    <phoneticPr fontId="2"/>
  </si>
  <si>
    <t>トン数</t>
    <rPh sb="2" eb="3">
      <t>スウ</t>
    </rPh>
    <phoneticPr fontId="2"/>
  </si>
  <si>
    <t>ｔ</t>
    <phoneticPr fontId="2"/>
  </si>
  <si>
    <t>最盛期の
海上作業
従事者</t>
    <rPh sb="0" eb="3">
      <t>サイセイキ</t>
    </rPh>
    <rPh sb="5" eb="7">
      <t>カイジョウ</t>
    </rPh>
    <rPh sb="7" eb="9">
      <t>サギョウ</t>
    </rPh>
    <rPh sb="10" eb="13">
      <t>ジュウジシャ</t>
    </rPh>
    <phoneticPr fontId="2"/>
  </si>
  <si>
    <t>人</t>
    <rPh sb="0" eb="1">
      <t>ヒト</t>
    </rPh>
    <phoneticPr fontId="2"/>
  </si>
  <si>
    <t>家　 族</t>
    <rPh sb="0" eb="1">
      <t>イエ</t>
    </rPh>
    <rPh sb="3" eb="4">
      <t>ゾク</t>
    </rPh>
    <phoneticPr fontId="2"/>
  </si>
  <si>
    <t>団体経営体の責任のある者</t>
    <rPh sb="0" eb="2">
      <t>ダンタイ</t>
    </rPh>
    <rPh sb="2" eb="5">
      <t>ケイエイタイ</t>
    </rPh>
    <rPh sb="6" eb="8">
      <t>セキニン</t>
    </rPh>
    <rPh sb="11" eb="12">
      <t>モノ</t>
    </rPh>
    <phoneticPr fontId="2"/>
  </si>
  <si>
    <t>資料：漁業センサス</t>
    <rPh sb="0" eb="2">
      <t>シリョウ</t>
    </rPh>
    <rPh sb="3" eb="5">
      <t>ギョギョウ</t>
    </rPh>
    <phoneticPr fontId="2"/>
  </si>
  <si>
    <t>04-12　主とする漁業種類別経営体数</t>
    <rPh sb="6" eb="7">
      <t>シュ</t>
    </rPh>
    <rPh sb="10" eb="12">
      <t>ギョギョウ</t>
    </rPh>
    <rPh sb="12" eb="14">
      <t>シュルイ</t>
    </rPh>
    <rPh sb="14" eb="15">
      <t>ベツ</t>
    </rPh>
    <rPh sb="15" eb="17">
      <t>ケイエイ</t>
    </rPh>
    <rPh sb="17" eb="18">
      <t>タイ</t>
    </rPh>
    <rPh sb="18" eb="19">
      <t>スウ</t>
    </rPh>
    <phoneticPr fontId="2"/>
  </si>
  <si>
    <t>各年11月1日現在　単位：経営体</t>
    <phoneticPr fontId="2"/>
  </si>
  <si>
    <t>　　総　　　　　　数</t>
    <rPh sb="2" eb="3">
      <t>フサ</t>
    </rPh>
    <rPh sb="9" eb="10">
      <t>カズ</t>
    </rPh>
    <phoneticPr fontId="2"/>
  </si>
  <si>
    <t>底引き網</t>
    <rPh sb="0" eb="2">
      <t>ソコビ</t>
    </rPh>
    <rPh sb="3" eb="4">
      <t>アミ</t>
    </rPh>
    <phoneticPr fontId="2"/>
  </si>
  <si>
    <t>　沖合底引き網１そうびき</t>
    <rPh sb="1" eb="3">
      <t>オキア</t>
    </rPh>
    <rPh sb="3" eb="5">
      <t>ソコビ</t>
    </rPh>
    <rPh sb="6" eb="7">
      <t>アミ</t>
    </rPh>
    <phoneticPr fontId="2"/>
  </si>
  <si>
    <t>　小　型　底　引　き　網</t>
    <rPh sb="1" eb="2">
      <t>ショウ</t>
    </rPh>
    <rPh sb="3" eb="4">
      <t>カタ</t>
    </rPh>
    <rPh sb="5" eb="6">
      <t>ソコ</t>
    </rPh>
    <rPh sb="7" eb="8">
      <t>イン</t>
    </rPh>
    <rPh sb="11" eb="12">
      <t>アミ</t>
    </rPh>
    <phoneticPr fontId="2"/>
  </si>
  <si>
    <t>船びき網</t>
    <rPh sb="0" eb="1">
      <t>フネ</t>
    </rPh>
    <rPh sb="3" eb="4">
      <t>アミ</t>
    </rPh>
    <phoneticPr fontId="2"/>
  </si>
  <si>
    <t>刺網</t>
    <rPh sb="0" eb="2">
      <t>サシアミ</t>
    </rPh>
    <phoneticPr fontId="2"/>
  </si>
  <si>
    <t>釣・その他</t>
    <rPh sb="0" eb="1">
      <t>ツリ</t>
    </rPh>
    <rPh sb="4" eb="5">
      <t>タ</t>
    </rPh>
    <phoneticPr fontId="2"/>
  </si>
  <si>
    <t>大型定置網</t>
    <rPh sb="0" eb="2">
      <t>オオガタ</t>
    </rPh>
    <rPh sb="2" eb="5">
      <t>テイチアミ</t>
    </rPh>
    <phoneticPr fontId="2"/>
  </si>
  <si>
    <t xml:space="preserve">‐ </t>
    <phoneticPr fontId="2"/>
  </si>
  <si>
    <t>小型定置網</t>
    <rPh sb="0" eb="2">
      <t>コガタ</t>
    </rPh>
    <rPh sb="2" eb="5">
      <t>テイチアミ</t>
    </rPh>
    <phoneticPr fontId="2"/>
  </si>
  <si>
    <t>採貝・採藻</t>
    <rPh sb="0" eb="1">
      <t>サイ</t>
    </rPh>
    <rPh sb="1" eb="2">
      <t>カイ</t>
    </rPh>
    <phoneticPr fontId="2"/>
  </si>
  <si>
    <t>05-01　商業の状況</t>
    <rPh sb="6" eb="7">
      <t>ショウ</t>
    </rPh>
    <rPh sb="7" eb="8">
      <t>ギョウ</t>
    </rPh>
    <rPh sb="9" eb="11">
      <t>ジョウキョウ</t>
    </rPh>
    <phoneticPr fontId="2"/>
  </si>
  <si>
    <t>平成19年・26年は７月１日、24年は2月1日、28年は6月1日現在　単位：万円</t>
    <rPh sb="0" eb="2">
      <t>ヘイセイ</t>
    </rPh>
    <rPh sb="4" eb="5">
      <t>ネン</t>
    </rPh>
    <rPh sb="8" eb="9">
      <t>ネン</t>
    </rPh>
    <rPh sb="11" eb="12">
      <t>ツキ</t>
    </rPh>
    <rPh sb="13" eb="14">
      <t>ニチ</t>
    </rPh>
    <rPh sb="17" eb="18">
      <t>ネン</t>
    </rPh>
    <rPh sb="20" eb="21">
      <t>ガツ</t>
    </rPh>
    <rPh sb="22" eb="23">
      <t>ニチ</t>
    </rPh>
    <rPh sb="26" eb="27">
      <t>ネン</t>
    </rPh>
    <rPh sb="29" eb="30">
      <t>ガツ</t>
    </rPh>
    <rPh sb="31" eb="32">
      <t>ニチ</t>
    </rPh>
    <rPh sb="32" eb="34">
      <t>ゲンザイ</t>
    </rPh>
    <rPh sb="35" eb="37">
      <t>タンイ</t>
    </rPh>
    <rPh sb="38" eb="40">
      <t>マンエン</t>
    </rPh>
    <phoneticPr fontId="2"/>
  </si>
  <si>
    <t>産業分類</t>
    <rPh sb="0" eb="2">
      <t>サンギョウ</t>
    </rPh>
    <rPh sb="2" eb="4">
      <t>ブンルイ</t>
    </rPh>
    <phoneticPr fontId="2"/>
  </si>
  <si>
    <t>商店数</t>
    <phoneticPr fontId="2"/>
  </si>
  <si>
    <t>従業員数（人）</t>
    <phoneticPr fontId="2"/>
  </si>
  <si>
    <t>年間商品販売額（万円）</t>
    <rPh sb="0" eb="2">
      <t>ネンカン</t>
    </rPh>
    <rPh sb="2" eb="4">
      <t>ショウヒン</t>
    </rPh>
    <rPh sb="4" eb="6">
      <t>ハンバイ</t>
    </rPh>
    <rPh sb="6" eb="7">
      <t>ガク</t>
    </rPh>
    <rPh sb="8" eb="9">
      <t>マン</t>
    </rPh>
    <rPh sb="9" eb="10">
      <t>エン</t>
    </rPh>
    <phoneticPr fontId="2"/>
  </si>
  <si>
    <t>平成19年</t>
    <rPh sb="0" eb="2">
      <t>ヘイセイ</t>
    </rPh>
    <rPh sb="4" eb="5">
      <t>ネン</t>
    </rPh>
    <phoneticPr fontId="2"/>
  </si>
  <si>
    <t>平成21年</t>
    <rPh sb="0" eb="2">
      <t>ヘイセイ</t>
    </rPh>
    <rPh sb="4" eb="5">
      <t>ネン</t>
    </rPh>
    <phoneticPr fontId="2"/>
  </si>
  <si>
    <t>総　　　　　　数</t>
    <rPh sb="0" eb="1">
      <t>フサ</t>
    </rPh>
    <rPh sb="7" eb="8">
      <t>カズ</t>
    </rPh>
    <phoneticPr fontId="2"/>
  </si>
  <si>
    <t>卸　売　業　計</t>
    <rPh sb="0" eb="1">
      <t>オロシ</t>
    </rPh>
    <rPh sb="2" eb="3">
      <t>バイ</t>
    </rPh>
    <rPh sb="4" eb="5">
      <t>ギョウ</t>
    </rPh>
    <rPh sb="6" eb="7">
      <t>ケイ</t>
    </rPh>
    <phoneticPr fontId="2"/>
  </si>
  <si>
    <t>501　各種商品卸売業</t>
    <rPh sb="4" eb="6">
      <t>カクシュ</t>
    </rPh>
    <rPh sb="6" eb="8">
      <t>ショウヒン</t>
    </rPh>
    <rPh sb="8" eb="11">
      <t>オロシウリギョウ</t>
    </rPh>
    <phoneticPr fontId="2"/>
  </si>
  <si>
    <t>511　繊維品卸売業</t>
    <rPh sb="4" eb="7">
      <t>センイヒン</t>
    </rPh>
    <rPh sb="7" eb="10">
      <t>オロシウリギョウ</t>
    </rPh>
    <phoneticPr fontId="2"/>
  </si>
  <si>
    <t>X</t>
    <phoneticPr fontId="2"/>
  </si>
  <si>
    <t>512　衣服・身の回り品卸売業</t>
    <rPh sb="4" eb="6">
      <t>イフク</t>
    </rPh>
    <rPh sb="7" eb="8">
      <t>ミ</t>
    </rPh>
    <rPh sb="9" eb="10">
      <t>マワ</t>
    </rPh>
    <rPh sb="11" eb="12">
      <t>ヒン</t>
    </rPh>
    <rPh sb="12" eb="15">
      <t>オロシウリギョウ</t>
    </rPh>
    <phoneticPr fontId="2"/>
  </si>
  <si>
    <t>521　農畜産物・水産物卸売業</t>
    <rPh sb="4" eb="6">
      <t>ノウチク</t>
    </rPh>
    <rPh sb="6" eb="8">
      <t>サンブツ</t>
    </rPh>
    <rPh sb="9" eb="11">
      <t>スイサン</t>
    </rPh>
    <rPh sb="11" eb="12">
      <t>モノ</t>
    </rPh>
    <rPh sb="12" eb="15">
      <t>オロシウリギョウ</t>
    </rPh>
    <phoneticPr fontId="2"/>
  </si>
  <si>
    <t>522　食料・飲料卸売業</t>
    <rPh sb="4" eb="6">
      <t>ショクリョウ</t>
    </rPh>
    <rPh sb="7" eb="9">
      <t>インリョウ</t>
    </rPh>
    <rPh sb="9" eb="10">
      <t>オロシ</t>
    </rPh>
    <rPh sb="10" eb="11">
      <t>ウ</t>
    </rPh>
    <rPh sb="11" eb="12">
      <t>ギョウ</t>
    </rPh>
    <phoneticPr fontId="2"/>
  </si>
  <si>
    <t>531　建築材料卸売業</t>
    <rPh sb="4" eb="6">
      <t>ケンチク</t>
    </rPh>
    <rPh sb="6" eb="8">
      <t>ザイリョウ</t>
    </rPh>
    <rPh sb="8" eb="11">
      <t>オロシウリギョウ</t>
    </rPh>
    <phoneticPr fontId="2"/>
  </si>
  <si>
    <t>532　化学製品卸売業</t>
    <rPh sb="4" eb="6">
      <t>カガク</t>
    </rPh>
    <rPh sb="6" eb="8">
      <t>セイヒン</t>
    </rPh>
    <rPh sb="8" eb="11">
      <t>オロシウリギョウ</t>
    </rPh>
    <phoneticPr fontId="2"/>
  </si>
  <si>
    <t>533　鉱物・金属等材料卸売業</t>
    <rPh sb="4" eb="6">
      <t>コウブツ</t>
    </rPh>
    <rPh sb="7" eb="9">
      <t>キンゾク</t>
    </rPh>
    <rPh sb="9" eb="10">
      <t>トウ</t>
    </rPh>
    <rPh sb="10" eb="12">
      <t>ザイリョウ</t>
    </rPh>
    <rPh sb="12" eb="15">
      <t>オロシウリギョウ</t>
    </rPh>
    <phoneticPr fontId="2"/>
  </si>
  <si>
    <t>534　鉄鋼製品卸売業</t>
    <rPh sb="4" eb="6">
      <t>テッコウ</t>
    </rPh>
    <rPh sb="6" eb="8">
      <t>セイヒン</t>
    </rPh>
    <rPh sb="8" eb="11">
      <t>オロシウリギョウ</t>
    </rPh>
    <phoneticPr fontId="2"/>
  </si>
  <si>
    <t>536　再生資源卸売業</t>
    <rPh sb="4" eb="6">
      <t>サイセイ</t>
    </rPh>
    <rPh sb="6" eb="8">
      <t>シゲン</t>
    </rPh>
    <rPh sb="8" eb="11">
      <t>オロシウリギョウ</t>
    </rPh>
    <phoneticPr fontId="2"/>
  </si>
  <si>
    <t>540　管理、補助的経済活動を行う事業所</t>
    <rPh sb="4" eb="6">
      <t>カンリ</t>
    </rPh>
    <rPh sb="7" eb="10">
      <t>ホジョテキ</t>
    </rPh>
    <rPh sb="10" eb="12">
      <t>ケイザイ</t>
    </rPh>
    <rPh sb="12" eb="14">
      <t>カツドウ</t>
    </rPh>
    <rPh sb="15" eb="16">
      <t>オコナ</t>
    </rPh>
    <rPh sb="17" eb="20">
      <t>ジギョウショ</t>
    </rPh>
    <phoneticPr fontId="2"/>
  </si>
  <si>
    <t>541　産業機械器具卸売業</t>
    <rPh sb="4" eb="6">
      <t>サンギョウ</t>
    </rPh>
    <rPh sb="6" eb="8">
      <t>キカイ</t>
    </rPh>
    <rPh sb="8" eb="10">
      <t>キグ</t>
    </rPh>
    <rPh sb="10" eb="13">
      <t>オロシウリギョウ</t>
    </rPh>
    <phoneticPr fontId="2"/>
  </si>
  <si>
    <t>542　自動車卸売業</t>
    <rPh sb="4" eb="7">
      <t>ジドウシャ</t>
    </rPh>
    <rPh sb="7" eb="10">
      <t>オロシウリギョウ</t>
    </rPh>
    <phoneticPr fontId="2"/>
  </si>
  <si>
    <t>543　電気機械器具卸売業</t>
    <rPh sb="4" eb="6">
      <t>デンキ</t>
    </rPh>
    <rPh sb="6" eb="8">
      <t>キカイ</t>
    </rPh>
    <rPh sb="8" eb="10">
      <t>キグ</t>
    </rPh>
    <rPh sb="10" eb="13">
      <t>オロシウリギョウ</t>
    </rPh>
    <phoneticPr fontId="2"/>
  </si>
  <si>
    <t>549　その他機械器具卸売業</t>
    <rPh sb="6" eb="7">
      <t>タ</t>
    </rPh>
    <rPh sb="7" eb="9">
      <t>キカイ</t>
    </rPh>
    <rPh sb="9" eb="11">
      <t>キグ</t>
    </rPh>
    <rPh sb="11" eb="14">
      <t>オロシウリギョウ</t>
    </rPh>
    <phoneticPr fontId="2"/>
  </si>
  <si>
    <t>539　その他機械器具卸売業</t>
    <rPh sb="6" eb="7">
      <t>タ</t>
    </rPh>
    <rPh sb="7" eb="9">
      <t>キカイ</t>
    </rPh>
    <rPh sb="9" eb="11">
      <t>キグ</t>
    </rPh>
    <rPh sb="11" eb="14">
      <t>オロシウリギョウ</t>
    </rPh>
    <phoneticPr fontId="2"/>
  </si>
  <si>
    <t>551　家具・建具・
　　 じゅう器等卸売業</t>
    <rPh sb="4" eb="6">
      <t>カグ</t>
    </rPh>
    <rPh sb="7" eb="9">
      <t>タテグ</t>
    </rPh>
    <rPh sb="17" eb="18">
      <t>キ</t>
    </rPh>
    <rPh sb="18" eb="19">
      <t>ナド</t>
    </rPh>
    <rPh sb="19" eb="22">
      <t>オロシウリギョウ</t>
    </rPh>
    <phoneticPr fontId="2"/>
  </si>
  <si>
    <t>552　医薬品・化粧品等卸売業</t>
    <rPh sb="4" eb="7">
      <t>イヤクヒン</t>
    </rPh>
    <rPh sb="8" eb="11">
      <t>ケショウヒン</t>
    </rPh>
    <rPh sb="11" eb="12">
      <t>ナド</t>
    </rPh>
    <rPh sb="12" eb="15">
      <t>オロシウリギョウ</t>
    </rPh>
    <phoneticPr fontId="2"/>
  </si>
  <si>
    <t>553　紙・紙製品卸売業</t>
    <rPh sb="4" eb="5">
      <t>カミ</t>
    </rPh>
    <rPh sb="6" eb="7">
      <t>カミ</t>
    </rPh>
    <rPh sb="7" eb="9">
      <t>セイヒン</t>
    </rPh>
    <rPh sb="9" eb="12">
      <t>オロシウリギョウ</t>
    </rPh>
    <phoneticPr fontId="2"/>
  </si>
  <si>
    <t>559　他に分類されない卸売業</t>
    <rPh sb="4" eb="5">
      <t>ホカ</t>
    </rPh>
    <rPh sb="6" eb="8">
      <t>ブンルイ</t>
    </rPh>
    <rPh sb="12" eb="15">
      <t>オロシウリギョウ</t>
    </rPh>
    <phoneticPr fontId="2"/>
  </si>
  <si>
    <t>小　売　業　計</t>
    <rPh sb="0" eb="1">
      <t>ショウ</t>
    </rPh>
    <rPh sb="2" eb="3">
      <t>バイ</t>
    </rPh>
    <rPh sb="4" eb="5">
      <t>ギョウ</t>
    </rPh>
    <rPh sb="6" eb="7">
      <t>ケイ</t>
    </rPh>
    <phoneticPr fontId="2"/>
  </si>
  <si>
    <t>56各種商品小売業</t>
    <rPh sb="2" eb="4">
      <t>カクシュ</t>
    </rPh>
    <rPh sb="4" eb="6">
      <t>ショウヒン</t>
    </rPh>
    <rPh sb="6" eb="9">
      <t>コウリギョウ</t>
    </rPh>
    <phoneticPr fontId="2"/>
  </si>
  <si>
    <t>561　百貨店,総合スーパー</t>
    <rPh sb="4" eb="7">
      <t>ヒャッカテン</t>
    </rPh>
    <rPh sb="8" eb="10">
      <t>ソウゴウ</t>
    </rPh>
    <phoneticPr fontId="2"/>
  </si>
  <si>
    <t>569　その他の各種商品小売業</t>
    <rPh sb="6" eb="7">
      <t>タ</t>
    </rPh>
    <rPh sb="8" eb="10">
      <t>カクシュ</t>
    </rPh>
    <rPh sb="10" eb="12">
      <t>ショウヒン</t>
    </rPh>
    <rPh sb="12" eb="15">
      <t>コウリギョウ</t>
    </rPh>
    <phoneticPr fontId="2"/>
  </si>
  <si>
    <t>57織物・衣服・身の回り品小売業</t>
    <rPh sb="2" eb="4">
      <t>オリモノ</t>
    </rPh>
    <rPh sb="5" eb="7">
      <t>イフク</t>
    </rPh>
    <rPh sb="8" eb="9">
      <t>ミ</t>
    </rPh>
    <rPh sb="10" eb="11">
      <t>マワ</t>
    </rPh>
    <rPh sb="12" eb="13">
      <t>ヒン</t>
    </rPh>
    <rPh sb="13" eb="16">
      <t>コウリギョウ</t>
    </rPh>
    <phoneticPr fontId="2"/>
  </si>
  <si>
    <t>570　管理、補助的経済活動を行う事業所</t>
    <rPh sb="4" eb="6">
      <t>カンリ</t>
    </rPh>
    <rPh sb="7" eb="10">
      <t>ホジョテキ</t>
    </rPh>
    <rPh sb="10" eb="12">
      <t>ケイザイ</t>
    </rPh>
    <rPh sb="12" eb="14">
      <t>カツドウ</t>
    </rPh>
    <rPh sb="15" eb="16">
      <t>オコナ</t>
    </rPh>
    <rPh sb="17" eb="20">
      <t>ジギョウショ</t>
    </rPh>
    <phoneticPr fontId="2"/>
  </si>
  <si>
    <t>571　呉服・服地・寝具小売業</t>
    <rPh sb="4" eb="6">
      <t>ゴフク</t>
    </rPh>
    <rPh sb="7" eb="9">
      <t>フクジ</t>
    </rPh>
    <rPh sb="10" eb="12">
      <t>シング</t>
    </rPh>
    <rPh sb="12" eb="15">
      <t>コウリギョウ</t>
    </rPh>
    <phoneticPr fontId="2"/>
  </si>
  <si>
    <t>572　男子服小売業</t>
    <rPh sb="4" eb="6">
      <t>ダンシ</t>
    </rPh>
    <rPh sb="6" eb="7">
      <t>フク</t>
    </rPh>
    <rPh sb="7" eb="10">
      <t>コウリギョウ</t>
    </rPh>
    <phoneticPr fontId="2"/>
  </si>
  <si>
    <t>573　婦人･子供服小売業</t>
    <rPh sb="4" eb="6">
      <t>フジン</t>
    </rPh>
    <rPh sb="7" eb="10">
      <t>コドモフク</t>
    </rPh>
    <rPh sb="10" eb="13">
      <t>コウリギョウ</t>
    </rPh>
    <phoneticPr fontId="2"/>
  </si>
  <si>
    <t>574　靴・履物小売業</t>
    <rPh sb="4" eb="5">
      <t>クツ</t>
    </rPh>
    <rPh sb="6" eb="8">
      <t>ハキモノ</t>
    </rPh>
    <rPh sb="8" eb="11">
      <t>コウリギョウ</t>
    </rPh>
    <phoneticPr fontId="2"/>
  </si>
  <si>
    <t>579　その他の織物・衣服・
　 　身の回り品小売業</t>
    <rPh sb="6" eb="7">
      <t>タ</t>
    </rPh>
    <rPh sb="8" eb="10">
      <t>オリモノ</t>
    </rPh>
    <rPh sb="11" eb="13">
      <t>イフク</t>
    </rPh>
    <rPh sb="18" eb="19">
      <t>ミ</t>
    </rPh>
    <rPh sb="20" eb="21">
      <t>マワ</t>
    </rPh>
    <rPh sb="22" eb="23">
      <t>ヒン</t>
    </rPh>
    <rPh sb="23" eb="26">
      <t>コウリギョウ</t>
    </rPh>
    <phoneticPr fontId="2"/>
  </si>
  <si>
    <t>58飲食料品小売業</t>
    <rPh sb="2" eb="4">
      <t>インショク</t>
    </rPh>
    <rPh sb="4" eb="5">
      <t>リョウ</t>
    </rPh>
    <rPh sb="5" eb="6">
      <t>ヒン</t>
    </rPh>
    <rPh sb="6" eb="9">
      <t>コウリギョウ</t>
    </rPh>
    <phoneticPr fontId="2"/>
  </si>
  <si>
    <t>581　各種食料品小売業</t>
    <rPh sb="4" eb="6">
      <t>カクシュ</t>
    </rPh>
    <rPh sb="6" eb="9">
      <t>ショクリョウヒン</t>
    </rPh>
    <rPh sb="9" eb="12">
      <t>コウリギョウ</t>
    </rPh>
    <phoneticPr fontId="2"/>
  </si>
  <si>
    <t>585　酒小売業</t>
    <rPh sb="4" eb="5">
      <t>サケ</t>
    </rPh>
    <rPh sb="5" eb="8">
      <t>コウリギョウ</t>
    </rPh>
    <phoneticPr fontId="2"/>
  </si>
  <si>
    <t>583　食肉小売業</t>
    <rPh sb="4" eb="6">
      <t>ショクニク</t>
    </rPh>
    <rPh sb="6" eb="9">
      <t>コウリギョウ</t>
    </rPh>
    <phoneticPr fontId="2"/>
  </si>
  <si>
    <t>584　鮮魚小売業</t>
    <rPh sb="4" eb="6">
      <t>センギョ</t>
    </rPh>
    <rPh sb="6" eb="9">
      <t>コウリギョウ</t>
    </rPh>
    <phoneticPr fontId="2"/>
  </si>
  <si>
    <t>582　野菜・果実小売業</t>
    <rPh sb="4" eb="6">
      <t>ヤサイ</t>
    </rPh>
    <rPh sb="7" eb="9">
      <t>カジツ</t>
    </rPh>
    <rPh sb="9" eb="12">
      <t>コウリギョウ</t>
    </rPh>
    <phoneticPr fontId="2"/>
  </si>
  <si>
    <t>586　菓子・パン小売業</t>
    <rPh sb="4" eb="6">
      <t>カシ</t>
    </rPh>
    <rPh sb="9" eb="12">
      <t>コウリギョウ</t>
    </rPh>
    <phoneticPr fontId="2"/>
  </si>
  <si>
    <t>577　米穀類小売業</t>
    <rPh sb="4" eb="5">
      <t>ベイ</t>
    </rPh>
    <rPh sb="5" eb="7">
      <t>コクルイ</t>
    </rPh>
    <rPh sb="7" eb="10">
      <t>コウリギョウ</t>
    </rPh>
    <phoneticPr fontId="2"/>
  </si>
  <si>
    <t>…</t>
  </si>
  <si>
    <t>589　その他の飲食料品小売業</t>
    <rPh sb="6" eb="7">
      <t>タ</t>
    </rPh>
    <rPh sb="8" eb="10">
      <t>インショク</t>
    </rPh>
    <rPh sb="10" eb="11">
      <t>リョウ</t>
    </rPh>
    <rPh sb="11" eb="12">
      <t>ヒン</t>
    </rPh>
    <rPh sb="12" eb="15">
      <t>コウリギョウ</t>
    </rPh>
    <phoneticPr fontId="2"/>
  </si>
  <si>
    <t>59自動車･自転車小売業</t>
    <rPh sb="2" eb="5">
      <t>ジドウシャ</t>
    </rPh>
    <rPh sb="6" eb="9">
      <t>ジテンシャ</t>
    </rPh>
    <rPh sb="9" eb="12">
      <t>コウリギョウ</t>
    </rPh>
    <phoneticPr fontId="2"/>
  </si>
  <si>
    <t>591　自動車小売業</t>
    <rPh sb="4" eb="7">
      <t>ジドウシャ</t>
    </rPh>
    <rPh sb="7" eb="10">
      <t>コウリギョウ</t>
    </rPh>
    <phoneticPr fontId="2"/>
  </si>
  <si>
    <t>592　自転車小売業</t>
    <rPh sb="4" eb="7">
      <t>ジテンシャ</t>
    </rPh>
    <rPh sb="7" eb="10">
      <t>コウリギョウ</t>
    </rPh>
    <phoneticPr fontId="2"/>
  </si>
  <si>
    <t>593　機械器具小売業（自動車，自転車を除く）</t>
    <rPh sb="4" eb="6">
      <t>キカイ</t>
    </rPh>
    <rPh sb="6" eb="8">
      <t>キグ</t>
    </rPh>
    <rPh sb="8" eb="11">
      <t>コウリギョウ</t>
    </rPh>
    <rPh sb="12" eb="15">
      <t>ジドウシャ</t>
    </rPh>
    <rPh sb="16" eb="19">
      <t>ジテンシャ</t>
    </rPh>
    <rPh sb="20" eb="21">
      <t>ノゾ</t>
    </rPh>
    <phoneticPr fontId="2"/>
  </si>
  <si>
    <t>60家具・じゅう器・機械器具小売業</t>
    <rPh sb="2" eb="4">
      <t>カグ</t>
    </rPh>
    <rPh sb="8" eb="9">
      <t>キ</t>
    </rPh>
    <rPh sb="10" eb="12">
      <t>キカイ</t>
    </rPh>
    <rPh sb="12" eb="14">
      <t>キグ</t>
    </rPh>
    <rPh sb="14" eb="17">
      <t>コウリギョウ</t>
    </rPh>
    <phoneticPr fontId="2"/>
  </si>
  <si>
    <t>600　管理、補助的経済活動を行う事業所</t>
    <rPh sb="4" eb="6">
      <t>カンリ</t>
    </rPh>
    <rPh sb="7" eb="10">
      <t>ホジョテキ</t>
    </rPh>
    <rPh sb="10" eb="12">
      <t>ケイザイ</t>
    </rPh>
    <rPh sb="12" eb="14">
      <t>カツドウ</t>
    </rPh>
    <rPh sb="15" eb="16">
      <t>オコナ</t>
    </rPh>
    <rPh sb="17" eb="20">
      <t>ジギョウショ</t>
    </rPh>
    <phoneticPr fontId="2"/>
  </si>
  <si>
    <t>601　家具・建具・畳小売業</t>
    <rPh sb="4" eb="6">
      <t>カグ</t>
    </rPh>
    <rPh sb="7" eb="9">
      <t>タテグ</t>
    </rPh>
    <rPh sb="10" eb="11">
      <t>タタミ</t>
    </rPh>
    <rPh sb="11" eb="14">
      <t>コウリギョウ</t>
    </rPh>
    <phoneticPr fontId="2"/>
  </si>
  <si>
    <t>602　じゅう器小売業</t>
    <rPh sb="7" eb="8">
      <t>キ</t>
    </rPh>
    <rPh sb="8" eb="11">
      <t>コウリギョウ</t>
    </rPh>
    <phoneticPr fontId="2"/>
  </si>
  <si>
    <t>60その他の小売業</t>
    <rPh sb="4" eb="5">
      <t>タ</t>
    </rPh>
    <rPh sb="6" eb="9">
      <t>コウリギョウ</t>
    </rPh>
    <phoneticPr fontId="2"/>
  </si>
  <si>
    <t>603　医薬品・化粧品小売業</t>
    <rPh sb="4" eb="7">
      <t>イヤクヒン</t>
    </rPh>
    <rPh sb="8" eb="11">
      <t>ケショウヒン</t>
    </rPh>
    <rPh sb="11" eb="14">
      <t>コウリギョウ</t>
    </rPh>
    <phoneticPr fontId="2"/>
  </si>
  <si>
    <t>604　農耕用品小売業</t>
    <rPh sb="4" eb="6">
      <t>ノウコウ</t>
    </rPh>
    <rPh sb="6" eb="8">
      <t>ヨウヒン</t>
    </rPh>
    <rPh sb="8" eb="11">
      <t>コウリギョウ</t>
    </rPh>
    <phoneticPr fontId="2"/>
  </si>
  <si>
    <t>605　燃料小売業</t>
    <rPh sb="4" eb="6">
      <t>ネンリョウ</t>
    </rPh>
    <rPh sb="6" eb="9">
      <t>コウリギョウ</t>
    </rPh>
    <phoneticPr fontId="2"/>
  </si>
  <si>
    <t>606　書籍・文房具小売業</t>
    <rPh sb="4" eb="6">
      <t>ショセキ</t>
    </rPh>
    <rPh sb="7" eb="10">
      <t>ブンボウグ</t>
    </rPh>
    <rPh sb="10" eb="13">
      <t>コウリギョウ</t>
    </rPh>
    <phoneticPr fontId="2"/>
  </si>
  <si>
    <t>607　スポーツ用品・がん具・
 　　娯楽用品・楽器小売業</t>
    <rPh sb="8" eb="10">
      <t>ヨウヒン</t>
    </rPh>
    <rPh sb="13" eb="14">
      <t>グ</t>
    </rPh>
    <rPh sb="19" eb="21">
      <t>ゴラク</t>
    </rPh>
    <rPh sb="21" eb="23">
      <t>ヨウヒン</t>
    </rPh>
    <rPh sb="24" eb="26">
      <t>ガッキ</t>
    </rPh>
    <rPh sb="26" eb="29">
      <t>コウリギョウ</t>
    </rPh>
    <phoneticPr fontId="2"/>
  </si>
  <si>
    <t>608　写真機・写真材料小売業</t>
    <rPh sb="4" eb="7">
      <t>シャシンキ</t>
    </rPh>
    <rPh sb="8" eb="10">
      <t>シャシン</t>
    </rPh>
    <rPh sb="10" eb="12">
      <t>ザイリョウ</t>
    </rPh>
    <rPh sb="12" eb="15">
      <t>コウリギョウ</t>
    </rPh>
    <phoneticPr fontId="2"/>
  </si>
  <si>
    <t>608　時計・眼鏡・
　 　光学機械小売業</t>
    <rPh sb="4" eb="6">
      <t>トケイ</t>
    </rPh>
    <rPh sb="7" eb="9">
      <t>メガネ</t>
    </rPh>
    <rPh sb="14" eb="16">
      <t>コウガク</t>
    </rPh>
    <rPh sb="16" eb="18">
      <t>キカイ</t>
    </rPh>
    <rPh sb="18" eb="21">
      <t>コウリギョウ</t>
    </rPh>
    <phoneticPr fontId="2"/>
  </si>
  <si>
    <t>609　他に分類されない小売業</t>
    <rPh sb="4" eb="5">
      <t>ホカ</t>
    </rPh>
    <rPh sb="6" eb="8">
      <t>ブンルイ</t>
    </rPh>
    <rPh sb="12" eb="15">
      <t>コウリギョウ</t>
    </rPh>
    <phoneticPr fontId="2"/>
  </si>
  <si>
    <t>※産業分類は、平成19年11月改訂のものによるので、前回値は新分類で組替えている。このため、公表値とは一致しない</t>
    <rPh sb="1" eb="3">
      <t>サンギョウ</t>
    </rPh>
    <rPh sb="3" eb="5">
      <t>ブンルイ</t>
    </rPh>
    <rPh sb="7" eb="9">
      <t>ヘイセイ</t>
    </rPh>
    <rPh sb="11" eb="12">
      <t>ネン</t>
    </rPh>
    <rPh sb="14" eb="15">
      <t>ガツ</t>
    </rPh>
    <rPh sb="15" eb="17">
      <t>カイテイ</t>
    </rPh>
    <rPh sb="26" eb="28">
      <t>ゼンカイ</t>
    </rPh>
    <rPh sb="28" eb="29">
      <t>チ</t>
    </rPh>
    <rPh sb="30" eb="31">
      <t>シン</t>
    </rPh>
    <rPh sb="31" eb="33">
      <t>ブンルイ</t>
    </rPh>
    <rPh sb="34" eb="36">
      <t>クミカ</t>
    </rPh>
    <rPh sb="46" eb="48">
      <t>コウヒョウ</t>
    </rPh>
    <rPh sb="48" eb="49">
      <t>チ</t>
    </rPh>
    <rPh sb="51" eb="53">
      <t>イッチ</t>
    </rPh>
    <phoneticPr fontId="2"/>
  </si>
  <si>
    <t>資料：商業統計・経済センサス</t>
    <rPh sb="0" eb="2">
      <t>シリョウ</t>
    </rPh>
    <rPh sb="3" eb="5">
      <t>ショウギョウ</t>
    </rPh>
    <rPh sb="5" eb="7">
      <t>トウケイ</t>
    </rPh>
    <rPh sb="8" eb="10">
      <t>ケイザイ</t>
    </rPh>
    <phoneticPr fontId="2"/>
  </si>
  <si>
    <t>※平成21年は経済センサス基礎調査（一部項目非調査）、平成24年・28年は経済センサス活動調査、平成26年は商業統計より引用</t>
    <rPh sb="1" eb="3">
      <t>ヘイセイ</t>
    </rPh>
    <rPh sb="5" eb="6">
      <t>ネン</t>
    </rPh>
    <rPh sb="7" eb="9">
      <t>ケイザイ</t>
    </rPh>
    <rPh sb="13" eb="15">
      <t>キソ</t>
    </rPh>
    <rPh sb="15" eb="17">
      <t>チョウサ</t>
    </rPh>
    <rPh sb="18" eb="20">
      <t>イチブ</t>
    </rPh>
    <rPh sb="20" eb="22">
      <t>コウモク</t>
    </rPh>
    <rPh sb="22" eb="23">
      <t>ヒ</t>
    </rPh>
    <rPh sb="23" eb="25">
      <t>チョウサ</t>
    </rPh>
    <rPh sb="27" eb="29">
      <t>ヘイセイ</t>
    </rPh>
    <rPh sb="31" eb="32">
      <t>ネン</t>
    </rPh>
    <rPh sb="48" eb="50">
      <t>ヘイセイ</t>
    </rPh>
    <rPh sb="52" eb="53">
      <t>ネン</t>
    </rPh>
    <rPh sb="54" eb="56">
      <t>ショウギョウ</t>
    </rPh>
    <rPh sb="56" eb="58">
      <t>トウケイ</t>
    </rPh>
    <rPh sb="60" eb="62">
      <t>インヨウ</t>
    </rPh>
    <phoneticPr fontId="2"/>
  </si>
  <si>
    <t>05-02　商店の推移</t>
    <rPh sb="6" eb="8">
      <t>ショウテン</t>
    </rPh>
    <rPh sb="9" eb="11">
      <t>スイイ</t>
    </rPh>
    <phoneticPr fontId="2"/>
  </si>
  <si>
    <t>平成11年・21年・26年は7月1日、24年は2月1日、その他の年は6月1日現在</t>
    <rPh sb="4" eb="5">
      <t>ネン</t>
    </rPh>
    <rPh sb="8" eb="9">
      <t>ネン</t>
    </rPh>
    <rPh sb="12" eb="13">
      <t>ネン</t>
    </rPh>
    <rPh sb="21" eb="22">
      <t>ネン</t>
    </rPh>
    <rPh sb="24" eb="25">
      <t>ガツ</t>
    </rPh>
    <rPh sb="26" eb="27">
      <t>ニチ</t>
    </rPh>
    <rPh sb="30" eb="31">
      <t>タ</t>
    </rPh>
    <rPh sb="32" eb="33">
      <t>ネン</t>
    </rPh>
    <rPh sb="35" eb="36">
      <t>ガツ</t>
    </rPh>
    <rPh sb="37" eb="38">
      <t>ニチ</t>
    </rPh>
    <rPh sb="38" eb="40">
      <t>ゲンザイ</t>
    </rPh>
    <phoneticPr fontId="2"/>
  </si>
  <si>
    <t>商店数</t>
    <rPh sb="0" eb="2">
      <t>ショウテン</t>
    </rPh>
    <rPh sb="2" eb="3">
      <t>スウ</t>
    </rPh>
    <phoneticPr fontId="2"/>
  </si>
  <si>
    <t>経営組織</t>
    <rPh sb="0" eb="2">
      <t>ケイエイ</t>
    </rPh>
    <rPh sb="2" eb="4">
      <t>ソシキ</t>
    </rPh>
    <phoneticPr fontId="2"/>
  </si>
  <si>
    <t>従業者規模別</t>
    <rPh sb="0" eb="3">
      <t>ジュウギョウシャ</t>
    </rPh>
    <rPh sb="3" eb="5">
      <t>キボ</t>
    </rPh>
    <rPh sb="5" eb="6">
      <t>ベツ</t>
    </rPh>
    <phoneticPr fontId="2"/>
  </si>
  <si>
    <t>卸売</t>
    <rPh sb="0" eb="2">
      <t>オロシウ</t>
    </rPh>
    <phoneticPr fontId="2"/>
  </si>
  <si>
    <t>小売</t>
    <rPh sb="0" eb="2">
      <t>コウリ</t>
    </rPh>
    <phoneticPr fontId="2"/>
  </si>
  <si>
    <t>法人</t>
    <rPh sb="0" eb="2">
      <t>ホウジン</t>
    </rPh>
    <phoneticPr fontId="2"/>
  </si>
  <si>
    <t>個人</t>
    <rPh sb="0" eb="2">
      <t>コジン</t>
    </rPh>
    <phoneticPr fontId="2"/>
  </si>
  <si>
    <t>１～２人</t>
    <rPh sb="3" eb="4">
      <t>ニン</t>
    </rPh>
    <phoneticPr fontId="2"/>
  </si>
  <si>
    <t>３～４人</t>
    <rPh sb="3" eb="4">
      <t>ニン</t>
    </rPh>
    <phoneticPr fontId="2"/>
  </si>
  <si>
    <t>５～９人</t>
    <rPh sb="3" eb="4">
      <t>ニン</t>
    </rPh>
    <phoneticPr fontId="2"/>
  </si>
  <si>
    <t>10～
19人</t>
    <rPh sb="6" eb="7">
      <t>ニン</t>
    </rPh>
    <phoneticPr fontId="2"/>
  </si>
  <si>
    <t>20～
29人</t>
    <rPh sb="6" eb="7">
      <t>ニン</t>
    </rPh>
    <phoneticPr fontId="2"/>
  </si>
  <si>
    <t>30～
49人</t>
    <rPh sb="6" eb="7">
      <t>ニン</t>
    </rPh>
    <phoneticPr fontId="2"/>
  </si>
  <si>
    <t>50～
99人</t>
    <rPh sb="6" eb="7">
      <t>ニン</t>
    </rPh>
    <phoneticPr fontId="2"/>
  </si>
  <si>
    <t>100人
以上</t>
    <rPh sb="3" eb="4">
      <t>ニン</t>
    </rPh>
    <rPh sb="5" eb="7">
      <t>イジョウ</t>
    </rPh>
    <phoneticPr fontId="2"/>
  </si>
  <si>
    <t>従業者数（人）</t>
    <rPh sb="0" eb="1">
      <t>ジュウ</t>
    </rPh>
    <rPh sb="1" eb="4">
      <t>ギョウシャスウ</t>
    </rPh>
    <rPh sb="5" eb="6">
      <t>ニン</t>
    </rPh>
    <phoneticPr fontId="2"/>
  </si>
  <si>
    <t>年間商品
販売額
（万円）</t>
    <rPh sb="0" eb="2">
      <t>ネンカン</t>
    </rPh>
    <rPh sb="2" eb="4">
      <t>ショウヒン</t>
    </rPh>
    <rPh sb="5" eb="7">
      <t>ハンバイ</t>
    </rPh>
    <rPh sb="7" eb="8">
      <t>ガク</t>
    </rPh>
    <rPh sb="10" eb="12">
      <t>マンエン</t>
    </rPh>
    <phoneticPr fontId="2"/>
  </si>
  <si>
    <t>その他の
収入額
（万円）</t>
    <rPh sb="2" eb="3">
      <t>タ</t>
    </rPh>
    <rPh sb="5" eb="7">
      <t>シュウニュウ</t>
    </rPh>
    <rPh sb="7" eb="8">
      <t>ガク</t>
    </rPh>
    <rPh sb="10" eb="12">
      <t>マンエン</t>
    </rPh>
    <phoneticPr fontId="2"/>
  </si>
  <si>
    <t>商品
手持額
（万円）</t>
    <rPh sb="0" eb="2">
      <t>ショウヒン</t>
    </rPh>
    <rPh sb="3" eb="5">
      <t>テモチ</t>
    </rPh>
    <rPh sb="5" eb="6">
      <t>ガク</t>
    </rPh>
    <rPh sb="8" eb="10">
      <t>マンエン</t>
    </rPh>
    <phoneticPr fontId="2"/>
  </si>
  <si>
    <t>売場面積
（小売業のみ）
（㎡）</t>
    <rPh sb="0" eb="2">
      <t>ウリバ</t>
    </rPh>
    <rPh sb="2" eb="4">
      <t>メンセキ</t>
    </rPh>
    <rPh sb="6" eb="9">
      <t>コウリギョウ</t>
    </rPh>
    <phoneticPr fontId="2"/>
  </si>
  <si>
    <t>※平成11・14・16・19・26年は商業統計、平成21年は経済センサス</t>
    <rPh sb="1" eb="3">
      <t>ヘイセイ</t>
    </rPh>
    <rPh sb="17" eb="18">
      <t>ネン</t>
    </rPh>
    <rPh sb="19" eb="21">
      <t>ショウギョウ</t>
    </rPh>
    <rPh sb="21" eb="23">
      <t>トウケイ</t>
    </rPh>
    <rPh sb="24" eb="26">
      <t>ヘイセイ</t>
    </rPh>
    <rPh sb="28" eb="29">
      <t>ネン</t>
    </rPh>
    <rPh sb="30" eb="32">
      <t>ケイザイ</t>
    </rPh>
    <phoneticPr fontId="2"/>
  </si>
  <si>
    <t>資料：商業統計、経済センサス</t>
    <rPh sb="0" eb="2">
      <t>シリョウ</t>
    </rPh>
    <rPh sb="3" eb="5">
      <t>ショウギョウ</t>
    </rPh>
    <rPh sb="5" eb="7">
      <t>トウケイ</t>
    </rPh>
    <rPh sb="8" eb="10">
      <t>ケイザイ</t>
    </rPh>
    <phoneticPr fontId="2"/>
  </si>
  <si>
    <t>　－基礎調査、平成24・28年は経済センサス－活動調査より引用</t>
    <rPh sb="29" eb="31">
      <t>インヨウ</t>
    </rPh>
    <phoneticPr fontId="2"/>
  </si>
  <si>
    <t>05-03　産業（大分類）、経営組織、従業者規模別事業所数および従業者数</t>
    <rPh sb="6" eb="8">
      <t>サンギョウ</t>
    </rPh>
    <rPh sb="9" eb="12">
      <t>ダイブンルイ</t>
    </rPh>
    <rPh sb="14" eb="16">
      <t>ケイエイ</t>
    </rPh>
    <rPh sb="16" eb="18">
      <t>ソシキ</t>
    </rPh>
    <rPh sb="19" eb="22">
      <t>ジュウギョウシャ</t>
    </rPh>
    <rPh sb="22" eb="24">
      <t>キボ</t>
    </rPh>
    <rPh sb="24" eb="25">
      <t>ベツ</t>
    </rPh>
    <rPh sb="25" eb="28">
      <t>ジギョウショ</t>
    </rPh>
    <rPh sb="28" eb="29">
      <t>スウ</t>
    </rPh>
    <rPh sb="32" eb="35">
      <t>ジュウギョウシャ</t>
    </rPh>
    <rPh sb="35" eb="36">
      <t>スウ</t>
    </rPh>
    <phoneticPr fontId="2"/>
  </si>
  <si>
    <t>平成21年・26年は7月1日、24年は2月1日、28年は6月1日現在</t>
    <rPh sb="0" eb="2">
      <t>ヘイセイ</t>
    </rPh>
    <rPh sb="4" eb="5">
      <t>ネン</t>
    </rPh>
    <rPh sb="8" eb="9">
      <t>ネン</t>
    </rPh>
    <rPh sb="11" eb="12">
      <t>ガツ</t>
    </rPh>
    <rPh sb="13" eb="14">
      <t>ニチ</t>
    </rPh>
    <rPh sb="17" eb="18">
      <t>ネン</t>
    </rPh>
    <rPh sb="20" eb="21">
      <t>ガツ</t>
    </rPh>
    <rPh sb="22" eb="23">
      <t>ニチ</t>
    </rPh>
    <rPh sb="26" eb="27">
      <t>ネン</t>
    </rPh>
    <rPh sb="29" eb="30">
      <t>ガツ</t>
    </rPh>
    <rPh sb="31" eb="32">
      <t>ニチ</t>
    </rPh>
    <rPh sb="32" eb="34">
      <t>ゲンザイ</t>
    </rPh>
    <phoneticPr fontId="2"/>
  </si>
  <si>
    <t>産業大分類</t>
    <rPh sb="0" eb="3">
      <t>サンギョウダイ</t>
    </rPh>
    <rPh sb="3" eb="5">
      <t>ブンルイ</t>
    </rPh>
    <phoneticPr fontId="2"/>
  </si>
  <si>
    <t>民営</t>
    <phoneticPr fontId="2"/>
  </si>
  <si>
    <t>民営</t>
    <rPh sb="0" eb="2">
      <t>ミンエイ</t>
    </rPh>
    <phoneticPr fontId="2"/>
  </si>
  <si>
    <t>国･公共企業体
地方公共団体</t>
    <rPh sb="0" eb="1">
      <t>クニ</t>
    </rPh>
    <rPh sb="2" eb="4">
      <t>コウキョウ</t>
    </rPh>
    <rPh sb="4" eb="7">
      <t>キギョウタイ</t>
    </rPh>
    <rPh sb="8" eb="10">
      <t>チホウ</t>
    </rPh>
    <rPh sb="10" eb="12">
      <t>コウキョウ</t>
    </rPh>
    <rPh sb="12" eb="14">
      <t>ダンタイ</t>
    </rPh>
    <phoneticPr fontId="2"/>
  </si>
  <si>
    <t>事業所数</t>
    <rPh sb="0" eb="3">
      <t>ジギョウショ</t>
    </rPh>
    <rPh sb="3" eb="4">
      <t>スウ</t>
    </rPh>
    <phoneticPr fontId="2"/>
  </si>
  <si>
    <t>従業者数</t>
    <rPh sb="0" eb="3">
      <t>ジュウギョウシャ</t>
    </rPh>
    <rPh sb="3" eb="4">
      <t>スウ</t>
    </rPh>
    <phoneticPr fontId="2"/>
  </si>
  <si>
    <t>0～4人</t>
    <rPh sb="3" eb="4">
      <t>ニン</t>
    </rPh>
    <phoneticPr fontId="2"/>
  </si>
  <si>
    <t>5～9人</t>
    <rPh sb="3" eb="4">
      <t>ニン</t>
    </rPh>
    <phoneticPr fontId="2"/>
  </si>
  <si>
    <t>10～19人</t>
    <rPh sb="5" eb="6">
      <t>ニン</t>
    </rPh>
    <phoneticPr fontId="2"/>
  </si>
  <si>
    <t>20～29人</t>
    <rPh sb="5" eb="6">
      <t>ニン</t>
    </rPh>
    <phoneticPr fontId="2"/>
  </si>
  <si>
    <t>30人以上</t>
    <rPh sb="2" eb="5">
      <t>ニンイジョウ</t>
    </rPh>
    <phoneticPr fontId="2"/>
  </si>
  <si>
    <t>個人業主</t>
    <rPh sb="0" eb="2">
      <t>コジン</t>
    </rPh>
    <rPh sb="2" eb="4">
      <t>ギョウシュ</t>
    </rPh>
    <phoneticPr fontId="2"/>
  </si>
  <si>
    <t>うち、
常用雇用者</t>
    <rPh sb="4" eb="6">
      <t>ジョウヨウ</t>
    </rPh>
    <rPh sb="6" eb="9">
      <t>コヨウシャ</t>
    </rPh>
    <phoneticPr fontId="2"/>
  </si>
  <si>
    <t>平　　成　　21 　年</t>
    <rPh sb="0" eb="1">
      <t>ヒラ</t>
    </rPh>
    <rPh sb="3" eb="4">
      <t>シゲル</t>
    </rPh>
    <rPh sb="10" eb="11">
      <t>ネン</t>
    </rPh>
    <phoneticPr fontId="2"/>
  </si>
  <si>
    <t>総　　　　　数</t>
    <rPh sb="0" eb="1">
      <t>フサ</t>
    </rPh>
    <rPh sb="6" eb="7">
      <t>カズ</t>
    </rPh>
    <phoneticPr fontId="2"/>
  </si>
  <si>
    <t>農林漁業</t>
    <rPh sb="0" eb="2">
      <t>ノウリン</t>
    </rPh>
    <rPh sb="2" eb="4">
      <t>ギョギョウ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</si>
  <si>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</si>
  <si>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</si>
  <si>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2">
      <t>ウンユ</t>
    </rPh>
    <rPh sb="2" eb="3">
      <t>ギョウ</t>
    </rPh>
    <rPh sb="4" eb="6">
      <t>ユウビン</t>
    </rPh>
    <rPh sb="6" eb="7">
      <t>ギョウ</t>
    </rPh>
    <phoneticPr fontId="2"/>
  </si>
  <si>
    <t>卸売・小売業</t>
    <rPh sb="0" eb="2">
      <t>オロシウリ</t>
    </rPh>
    <rPh sb="3" eb="6">
      <t>コウリギョウ</t>
    </rPh>
    <phoneticPr fontId="2"/>
  </si>
  <si>
    <t>金融業・保険業</t>
    <rPh sb="0" eb="2">
      <t>キンユウ</t>
    </rPh>
    <rPh sb="2" eb="3">
      <t>ギョウ</t>
    </rPh>
    <rPh sb="4" eb="6">
      <t>ホケン</t>
    </rPh>
    <rPh sb="6" eb="7">
      <t>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</si>
  <si>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</si>
  <si>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</si>
  <si>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</si>
  <si>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</si>
  <si>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</si>
  <si>
    <t>医療，福祉</t>
  </si>
  <si>
    <t>複合サービス事業</t>
  </si>
  <si>
    <t>サービス業（他に分類されないもの）</t>
  </si>
  <si>
    <t>平　　成　　24 　年</t>
    <rPh sb="0" eb="1">
      <t>ヒラ</t>
    </rPh>
    <rPh sb="3" eb="4">
      <t>シゲル</t>
    </rPh>
    <rPh sb="10" eb="11">
      <t>ネン</t>
    </rPh>
    <phoneticPr fontId="2"/>
  </si>
  <si>
    <t>総　　　　　数※</t>
    <rPh sb="0" eb="1">
      <t>フサ</t>
    </rPh>
    <rPh sb="6" eb="7">
      <t>カズ</t>
    </rPh>
    <phoneticPr fontId="2"/>
  </si>
  <si>
    <t>運輸業，郵便業</t>
    <rPh sb="0" eb="2">
      <t>ウンユ</t>
    </rPh>
    <rPh sb="2" eb="3">
      <t>ギョウ</t>
    </rPh>
    <rPh sb="4" eb="6">
      <t>ユウビン</t>
    </rPh>
    <rPh sb="6" eb="7">
      <t>ギョウ</t>
    </rPh>
    <phoneticPr fontId="2"/>
  </si>
  <si>
    <t>卸売業，小売業</t>
    <rPh sb="0" eb="2">
      <t>オロシウリ</t>
    </rPh>
    <rPh sb="2" eb="3">
      <t>ギョウ</t>
    </rPh>
    <rPh sb="4" eb="7">
      <t>コウリギョウ</t>
    </rPh>
    <phoneticPr fontId="2"/>
  </si>
  <si>
    <t>金融業，保険業</t>
    <rPh sb="0" eb="2">
      <t>キンユウ</t>
    </rPh>
    <rPh sb="2" eb="3">
      <t>ギョウ</t>
    </rPh>
    <rPh sb="4" eb="6">
      <t>ホケン</t>
    </rPh>
    <rPh sb="6" eb="7">
      <t>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</si>
  <si>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</si>
  <si>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</si>
  <si>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</si>
  <si>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平　　成　　26 　年</t>
    <rPh sb="0" eb="1">
      <t>ヒラ</t>
    </rPh>
    <rPh sb="3" eb="4">
      <t>シゲル</t>
    </rPh>
    <rPh sb="10" eb="11">
      <t>ネン</t>
    </rPh>
    <phoneticPr fontId="2"/>
  </si>
  <si>
    <t>平　　成　　28　年</t>
    <rPh sb="0" eb="1">
      <t>ヒラ</t>
    </rPh>
    <rPh sb="3" eb="4">
      <t>シゲル</t>
    </rPh>
    <rPh sb="9" eb="10">
      <t>ネン</t>
    </rPh>
    <phoneticPr fontId="2"/>
  </si>
  <si>
    <t>医療，福祉</t>
    <phoneticPr fontId="2"/>
  </si>
  <si>
    <t>複合サービス事業</t>
    <phoneticPr fontId="2"/>
  </si>
  <si>
    <r>
      <t>サービス業</t>
    </r>
    <r>
      <rPr>
        <sz val="8"/>
        <rFont val="ＭＳ ゴシック"/>
        <family val="3"/>
        <charset val="128"/>
      </rPr>
      <t>（他に分類されないもの）</t>
    </r>
    <phoneticPr fontId="2"/>
  </si>
  <si>
    <t>※平成24年、28年は民営事業所のみ調査対象であったため、国・地方公共団体の事業所を含まない</t>
    <rPh sb="1" eb="3">
      <t>ヘイセイ</t>
    </rPh>
    <rPh sb="5" eb="6">
      <t>ネン</t>
    </rPh>
    <rPh sb="9" eb="10">
      <t>ネン</t>
    </rPh>
    <rPh sb="11" eb="13">
      <t>ミンエイ</t>
    </rPh>
    <rPh sb="13" eb="16">
      <t>ジギョウショ</t>
    </rPh>
    <rPh sb="18" eb="20">
      <t>チョウサ</t>
    </rPh>
    <rPh sb="20" eb="22">
      <t>タイショウ</t>
    </rPh>
    <rPh sb="29" eb="30">
      <t>クニ</t>
    </rPh>
    <rPh sb="31" eb="33">
      <t>チホウ</t>
    </rPh>
    <rPh sb="33" eb="35">
      <t>コウキョウ</t>
    </rPh>
    <rPh sb="35" eb="37">
      <t>ダンタイ</t>
    </rPh>
    <rPh sb="38" eb="41">
      <t>ジギョウショ</t>
    </rPh>
    <rPh sb="42" eb="43">
      <t>フク</t>
    </rPh>
    <phoneticPr fontId="2"/>
  </si>
  <si>
    <t>資料：経済センサス基礎調査、経済センサス－活動調査</t>
    <rPh sb="0" eb="2">
      <t>シリョウ</t>
    </rPh>
    <rPh sb="3" eb="5">
      <t>ケイザイ</t>
    </rPh>
    <rPh sb="9" eb="11">
      <t>キソ</t>
    </rPh>
    <rPh sb="11" eb="13">
      <t>チョウサ</t>
    </rPh>
    <rPh sb="14" eb="16">
      <t>ケイザイ</t>
    </rPh>
    <rPh sb="21" eb="23">
      <t>カツドウ</t>
    </rPh>
    <rPh sb="23" eb="25">
      <t>チョウサ</t>
    </rPh>
    <phoneticPr fontId="2"/>
  </si>
  <si>
    <t>※事業内容不詳含む</t>
    <rPh sb="1" eb="3">
      <t>ジギョウ</t>
    </rPh>
    <rPh sb="3" eb="5">
      <t>ナイヨウ</t>
    </rPh>
    <rPh sb="5" eb="7">
      <t>フショウ</t>
    </rPh>
    <rPh sb="7" eb="8">
      <t>フク</t>
    </rPh>
    <phoneticPr fontId="2"/>
  </si>
  <si>
    <t>※平成21年・26年は経済センサス－基礎調査、平成24年・28年は経済センサス－活動調査より引用</t>
    <rPh sb="1" eb="3">
      <t>ヘイセイ</t>
    </rPh>
    <rPh sb="5" eb="6">
      <t>ネン</t>
    </rPh>
    <rPh sb="9" eb="10">
      <t>ネン</t>
    </rPh>
    <rPh sb="11" eb="13">
      <t>ケイザイ</t>
    </rPh>
    <rPh sb="18" eb="20">
      <t>キソ</t>
    </rPh>
    <rPh sb="20" eb="22">
      <t>チョウサ</t>
    </rPh>
    <rPh sb="23" eb="25">
      <t>ヘイセイ</t>
    </rPh>
    <rPh sb="27" eb="28">
      <t>ネン</t>
    </rPh>
    <rPh sb="31" eb="32">
      <t>ネン</t>
    </rPh>
    <rPh sb="33" eb="35">
      <t>ケイザイ</t>
    </rPh>
    <rPh sb="40" eb="44">
      <t>カツドウチョウサ</t>
    </rPh>
    <rPh sb="46" eb="48">
      <t>インヨウ</t>
    </rPh>
    <phoneticPr fontId="2"/>
  </si>
  <si>
    <t>05-04　産業（中分類）、事業所数および従業者数(民営）</t>
    <rPh sb="6" eb="8">
      <t>サンギョウ</t>
    </rPh>
    <rPh sb="9" eb="10">
      <t>ナカ</t>
    </rPh>
    <rPh sb="10" eb="12">
      <t>ブンルイ</t>
    </rPh>
    <rPh sb="14" eb="17">
      <t>ジギョウショ</t>
    </rPh>
    <rPh sb="17" eb="18">
      <t>スウ</t>
    </rPh>
    <rPh sb="21" eb="24">
      <t>ジュウギョウシャ</t>
    </rPh>
    <rPh sb="24" eb="25">
      <t>スウ</t>
    </rPh>
    <rPh sb="26" eb="28">
      <t>ミンエイ</t>
    </rPh>
    <phoneticPr fontId="2"/>
  </si>
  <si>
    <t>平成26年は7月1日、平成28年は6月1日現在</t>
    <rPh sb="0" eb="2">
      <t>ヘイセイ</t>
    </rPh>
    <rPh sb="4" eb="5">
      <t>ネン</t>
    </rPh>
    <rPh sb="7" eb="8">
      <t>ガツ</t>
    </rPh>
    <rPh sb="9" eb="10">
      <t>ニチ</t>
    </rPh>
    <rPh sb="11" eb="13">
      <t>ヘイセイ</t>
    </rPh>
    <rPh sb="15" eb="16">
      <t>ネン</t>
    </rPh>
    <rPh sb="18" eb="19">
      <t>ガツ</t>
    </rPh>
    <rPh sb="20" eb="21">
      <t>ニチ</t>
    </rPh>
    <rPh sb="21" eb="23">
      <t>ゲンザイ</t>
    </rPh>
    <phoneticPr fontId="2"/>
  </si>
  <si>
    <t>産業分類</t>
    <phoneticPr fontId="2"/>
  </si>
  <si>
    <t>平成11年</t>
    <rPh sb="0" eb="2">
      <t>ヘイセイ</t>
    </rPh>
    <rPh sb="4" eb="5">
      <t>ネン</t>
    </rPh>
    <phoneticPr fontId="2"/>
  </si>
  <si>
    <t>平成13年</t>
    <rPh sb="0" eb="2">
      <t>ヘイセイ</t>
    </rPh>
    <rPh sb="4" eb="5">
      <t>ネン</t>
    </rPh>
    <phoneticPr fontId="2"/>
  </si>
  <si>
    <t>Ａ～Ｌ　全産業（Ｍ公務を除く）</t>
    <rPh sb="4" eb="7">
      <t>ゼンサンギョウ</t>
    </rPh>
    <rPh sb="9" eb="11">
      <t>コウム</t>
    </rPh>
    <rPh sb="12" eb="13">
      <t>ノゾ</t>
    </rPh>
    <phoneticPr fontId="2"/>
  </si>
  <si>
    <t>Ａ～Ｑ　全産業</t>
    <rPh sb="4" eb="7">
      <t>ゼンサンギョウ</t>
    </rPh>
    <phoneticPr fontId="2"/>
  </si>
  <si>
    <t>農業，林業</t>
    <rPh sb="3" eb="5">
      <t>リンギョウ</t>
    </rPh>
    <phoneticPr fontId="2"/>
  </si>
  <si>
    <t>01農業</t>
    <rPh sb="2" eb="4">
      <t>ノウギョウ</t>
    </rPh>
    <phoneticPr fontId="2"/>
  </si>
  <si>
    <t xml:space="preserve">01農業 </t>
  </si>
  <si>
    <t>x</t>
    <phoneticPr fontId="2"/>
  </si>
  <si>
    <t>02林業</t>
    <phoneticPr fontId="2"/>
  </si>
  <si>
    <t>漁業</t>
    <phoneticPr fontId="2"/>
  </si>
  <si>
    <t>03漁業</t>
    <phoneticPr fontId="2"/>
  </si>
  <si>
    <t>03漁業</t>
  </si>
  <si>
    <t>04水産養殖業</t>
    <rPh sb="2" eb="4">
      <t>スイサン</t>
    </rPh>
    <rPh sb="4" eb="7">
      <t>ヨウショクギョウ</t>
    </rPh>
    <phoneticPr fontId="2"/>
  </si>
  <si>
    <t>鉱業</t>
    <phoneticPr fontId="2"/>
  </si>
  <si>
    <t xml:space="preserve">05鉱業 </t>
  </si>
  <si>
    <t>08非金属工業</t>
    <rPh sb="2" eb="5">
      <t>ヒキンゾク</t>
    </rPh>
    <rPh sb="5" eb="7">
      <t>コウギョウ</t>
    </rPh>
    <phoneticPr fontId="2"/>
  </si>
  <si>
    <t>建設業</t>
    <phoneticPr fontId="2"/>
  </si>
  <si>
    <t xml:space="preserve">06総合工事業 </t>
  </si>
  <si>
    <t>09総合工事業</t>
    <rPh sb="2" eb="4">
      <t>ソウゴウ</t>
    </rPh>
    <rPh sb="4" eb="5">
      <t>コウ</t>
    </rPh>
    <rPh sb="5" eb="7">
      <t>ジギョウ</t>
    </rPh>
    <phoneticPr fontId="2"/>
  </si>
  <si>
    <t>07職別工事業(設備工事業を除く)</t>
  </si>
  <si>
    <t>10職別工事業</t>
    <rPh sb="2" eb="3">
      <t>ショク</t>
    </rPh>
    <rPh sb="3" eb="4">
      <t>ベツ</t>
    </rPh>
    <rPh sb="4" eb="5">
      <t>コウ</t>
    </rPh>
    <rPh sb="5" eb="7">
      <t>ジギョウ</t>
    </rPh>
    <phoneticPr fontId="2"/>
  </si>
  <si>
    <t>08設備工事業</t>
  </si>
  <si>
    <t>11設備工事業</t>
    <rPh sb="2" eb="4">
      <t>セツビ</t>
    </rPh>
    <rPh sb="4" eb="6">
      <t>コウジ</t>
    </rPh>
    <rPh sb="6" eb="7">
      <t>ギョウ</t>
    </rPh>
    <phoneticPr fontId="2"/>
  </si>
  <si>
    <t>製造業</t>
    <phoneticPr fontId="2"/>
  </si>
  <si>
    <t xml:space="preserve">09食料品製造業 </t>
  </si>
  <si>
    <t>12食料品製造業</t>
    <rPh sb="2" eb="5">
      <t>ショクリョウヒン</t>
    </rPh>
    <rPh sb="5" eb="8">
      <t>セイゾウギョウ</t>
    </rPh>
    <phoneticPr fontId="2"/>
  </si>
  <si>
    <t xml:space="preserve">10飲料・たばこ・飼料製造業 </t>
  </si>
  <si>
    <t>13飲料・飼料・たばこ製造業</t>
    <rPh sb="2" eb="4">
      <t>インリョウ</t>
    </rPh>
    <rPh sb="5" eb="7">
      <t>シリョウ</t>
    </rPh>
    <rPh sb="11" eb="14">
      <t>セイゾウギョウ</t>
    </rPh>
    <phoneticPr fontId="2"/>
  </si>
  <si>
    <t>11繊維工業</t>
  </si>
  <si>
    <t>15衣服・その他の繊維製品製造業</t>
    <rPh sb="2" eb="4">
      <t>イフク</t>
    </rPh>
    <rPh sb="7" eb="8">
      <t>タ</t>
    </rPh>
    <rPh sb="9" eb="11">
      <t>センイ</t>
    </rPh>
    <rPh sb="11" eb="13">
      <t>セイヒン</t>
    </rPh>
    <rPh sb="13" eb="16">
      <t>セイゾウギョウ</t>
    </rPh>
    <phoneticPr fontId="2"/>
  </si>
  <si>
    <r>
      <t>12木材・木製品製造業</t>
    </r>
    <r>
      <rPr>
        <sz val="9"/>
        <rFont val="ＭＳ ゴシック"/>
        <family val="3"/>
        <charset val="128"/>
      </rPr>
      <t>（家具を除く）</t>
    </r>
    <r>
      <rPr>
        <sz val="11"/>
        <rFont val="ＭＳ ゴシック"/>
        <family val="3"/>
        <charset val="128"/>
      </rPr>
      <t xml:space="preserve">  </t>
    </r>
    <phoneticPr fontId="2"/>
  </si>
  <si>
    <t>16木材・木製品製造業</t>
    <rPh sb="2" eb="4">
      <t>モクザイ</t>
    </rPh>
    <rPh sb="5" eb="8">
      <t>モクセイヒン</t>
    </rPh>
    <rPh sb="8" eb="11">
      <t>セイゾウギョウ</t>
    </rPh>
    <phoneticPr fontId="2"/>
  </si>
  <si>
    <t xml:space="preserve">13家具・装備品製造業 </t>
    <phoneticPr fontId="2"/>
  </si>
  <si>
    <t>17家具・装飾品製造業</t>
    <rPh sb="2" eb="4">
      <t>カグ</t>
    </rPh>
    <rPh sb="5" eb="8">
      <t>ソウショクヒン</t>
    </rPh>
    <rPh sb="8" eb="11">
      <t>セイゾウギョウ</t>
    </rPh>
    <phoneticPr fontId="2"/>
  </si>
  <si>
    <t xml:space="preserve">14パルプ・紙・紙加工品製造業 </t>
    <phoneticPr fontId="2"/>
  </si>
  <si>
    <t>18パルプ・紙・紙加工品製造業</t>
    <rPh sb="6" eb="7">
      <t>カミ</t>
    </rPh>
    <rPh sb="8" eb="12">
      <t>カミカコウヒン</t>
    </rPh>
    <rPh sb="12" eb="15">
      <t>セイゾウギョウ</t>
    </rPh>
    <phoneticPr fontId="2"/>
  </si>
  <si>
    <t xml:space="preserve">15印刷・同関連業 </t>
    <phoneticPr fontId="2"/>
  </si>
  <si>
    <t>19出版・印刷・同関連業</t>
    <rPh sb="2" eb="4">
      <t>シュッパン</t>
    </rPh>
    <rPh sb="5" eb="7">
      <t>インサツ</t>
    </rPh>
    <rPh sb="8" eb="9">
      <t>ドウ</t>
    </rPh>
    <rPh sb="9" eb="11">
      <t>カンレン</t>
    </rPh>
    <rPh sb="11" eb="12">
      <t>ギョウ</t>
    </rPh>
    <phoneticPr fontId="2"/>
  </si>
  <si>
    <t xml:space="preserve">16化学工業 </t>
    <phoneticPr fontId="2"/>
  </si>
  <si>
    <t xml:space="preserve">18プラスチック製品製造業 </t>
  </si>
  <si>
    <t>20化学工業</t>
    <rPh sb="2" eb="4">
      <t>カガク</t>
    </rPh>
    <rPh sb="4" eb="6">
      <t>コウギョウ</t>
    </rPh>
    <phoneticPr fontId="2"/>
  </si>
  <si>
    <t>20なめし革・同製品・毛皮製造業</t>
    <rPh sb="5" eb="6">
      <t>カワ</t>
    </rPh>
    <rPh sb="7" eb="8">
      <t>ドウ</t>
    </rPh>
    <rPh sb="8" eb="10">
      <t>セイヒン</t>
    </rPh>
    <rPh sb="11" eb="13">
      <t>ケガワ</t>
    </rPh>
    <rPh sb="13" eb="16">
      <t>セイゾウギョウ</t>
    </rPh>
    <phoneticPr fontId="2"/>
  </si>
  <si>
    <t>22プラスチック製造業</t>
    <rPh sb="8" eb="11">
      <t>セイゾウギョウ</t>
    </rPh>
    <phoneticPr fontId="2"/>
  </si>
  <si>
    <t xml:space="preserve">21窯業・土石製品製造業 </t>
    <phoneticPr fontId="2"/>
  </si>
  <si>
    <t>23ゴム製品製造業</t>
    <rPh sb="4" eb="6">
      <t>セイヒン</t>
    </rPh>
    <rPh sb="6" eb="9">
      <t>セイゾウギョウ</t>
    </rPh>
    <phoneticPr fontId="2"/>
  </si>
  <si>
    <t xml:space="preserve">22鉄鋼業 </t>
    <phoneticPr fontId="2"/>
  </si>
  <si>
    <t>25窯業・土石製品製造業</t>
    <rPh sb="2" eb="3">
      <t>カマ</t>
    </rPh>
    <rPh sb="3" eb="4">
      <t>ギョウ</t>
    </rPh>
    <rPh sb="5" eb="7">
      <t>ドセキ</t>
    </rPh>
    <rPh sb="7" eb="9">
      <t>セイヒン</t>
    </rPh>
    <rPh sb="9" eb="12">
      <t>セイゾウギョウ</t>
    </rPh>
    <phoneticPr fontId="2"/>
  </si>
  <si>
    <t>23非鉄金属製造業</t>
    <phoneticPr fontId="2"/>
  </si>
  <si>
    <t>26鉄鋼業</t>
    <rPh sb="2" eb="4">
      <t>テッコウ</t>
    </rPh>
    <rPh sb="4" eb="5">
      <t>ギョウ</t>
    </rPh>
    <phoneticPr fontId="2"/>
  </si>
  <si>
    <t xml:space="preserve">24金属製品製造業 </t>
    <phoneticPr fontId="2"/>
  </si>
  <si>
    <t>27非鉄金属製造業</t>
    <rPh sb="2" eb="3">
      <t>ヒ</t>
    </rPh>
    <rPh sb="3" eb="4">
      <t>テツ</t>
    </rPh>
    <rPh sb="4" eb="6">
      <t>キンゾク</t>
    </rPh>
    <rPh sb="6" eb="9">
      <t>セイゾウギョウ</t>
    </rPh>
    <phoneticPr fontId="2"/>
  </si>
  <si>
    <t xml:space="preserve">25はん用機械器具製造業 </t>
    <rPh sb="4" eb="5">
      <t>ヨウ</t>
    </rPh>
    <phoneticPr fontId="2"/>
  </si>
  <si>
    <t>26生産用機械器具製造業</t>
    <rPh sb="2" eb="4">
      <t>セイサン</t>
    </rPh>
    <rPh sb="4" eb="5">
      <t>ヨウ</t>
    </rPh>
    <phoneticPr fontId="2"/>
  </si>
  <si>
    <t>27業務用機械器具製造業</t>
    <rPh sb="2" eb="4">
      <t>ギョウム</t>
    </rPh>
    <rPh sb="4" eb="5">
      <t>ヨウ</t>
    </rPh>
    <phoneticPr fontId="2"/>
  </si>
  <si>
    <r>
      <rPr>
        <sz val="11"/>
        <rFont val="ＭＳ ゴシック"/>
        <family val="3"/>
        <charset val="128"/>
      </rPr>
      <t>28</t>
    </r>
    <r>
      <rPr>
        <sz val="9"/>
        <rFont val="ＭＳ ゴシック"/>
        <family val="3"/>
        <charset val="128"/>
      </rPr>
      <t xml:space="preserve">電子部品・デバイス・電子回路製造業  </t>
    </r>
    <rPh sb="12" eb="14">
      <t>デンシ</t>
    </rPh>
    <rPh sb="14" eb="16">
      <t>カイロ</t>
    </rPh>
    <phoneticPr fontId="2"/>
  </si>
  <si>
    <t>28金属製品製造業</t>
    <rPh sb="2" eb="4">
      <t>キンゾク</t>
    </rPh>
    <rPh sb="4" eb="6">
      <t>セイヒン</t>
    </rPh>
    <rPh sb="6" eb="9">
      <t>セイゾウギョウ</t>
    </rPh>
    <phoneticPr fontId="2"/>
  </si>
  <si>
    <t xml:space="preserve">29電気機械器具製造業 </t>
    <phoneticPr fontId="2"/>
  </si>
  <si>
    <t>29一般機械器具製造業</t>
    <rPh sb="2" eb="4">
      <t>イッパン</t>
    </rPh>
    <rPh sb="4" eb="6">
      <t>キカイ</t>
    </rPh>
    <rPh sb="6" eb="8">
      <t>キグ</t>
    </rPh>
    <rPh sb="8" eb="11">
      <t>セイゾウギョウ</t>
    </rPh>
    <phoneticPr fontId="2"/>
  </si>
  <si>
    <t xml:space="preserve">30情報通信機械器具製造業  </t>
    <phoneticPr fontId="2"/>
  </si>
  <si>
    <t>31輸送用機械器具製造業</t>
    <rPh sb="2" eb="5">
      <t>ユソウヨウ</t>
    </rPh>
    <rPh sb="5" eb="7">
      <t>キカイ</t>
    </rPh>
    <rPh sb="7" eb="9">
      <t>キグ</t>
    </rPh>
    <rPh sb="9" eb="12">
      <t>セイゾウギョウ</t>
    </rPh>
    <phoneticPr fontId="2"/>
  </si>
  <si>
    <t xml:space="preserve">31輸送用機械器具製造業 </t>
    <phoneticPr fontId="2"/>
  </si>
  <si>
    <t>34その他の製造業</t>
    <rPh sb="4" eb="5">
      <t>タ</t>
    </rPh>
    <rPh sb="6" eb="9">
      <t>セイゾウギョウ</t>
    </rPh>
    <phoneticPr fontId="2"/>
  </si>
  <si>
    <t xml:space="preserve">32その他の製造業 </t>
  </si>
  <si>
    <t>電気・ガス・熱供給・水道業</t>
    <phoneticPr fontId="2"/>
  </si>
  <si>
    <t>35電気業</t>
    <rPh sb="2" eb="4">
      <t>デンキ</t>
    </rPh>
    <rPh sb="4" eb="5">
      <t>ギョウ</t>
    </rPh>
    <phoneticPr fontId="2"/>
  </si>
  <si>
    <t xml:space="preserve">33電気業 </t>
    <rPh sb="2" eb="4">
      <t>デンキ</t>
    </rPh>
    <phoneticPr fontId="2"/>
  </si>
  <si>
    <t>37熱供給業</t>
    <rPh sb="2" eb="3">
      <t>ネツ</t>
    </rPh>
    <rPh sb="3" eb="5">
      <t>キョウキュウ</t>
    </rPh>
    <rPh sb="5" eb="6">
      <t>ギョウ</t>
    </rPh>
    <phoneticPr fontId="2"/>
  </si>
  <si>
    <t>情報通信業</t>
    <phoneticPr fontId="2"/>
  </si>
  <si>
    <t>38水道業</t>
    <rPh sb="2" eb="5">
      <t>スイドウギョウ</t>
    </rPh>
    <phoneticPr fontId="2"/>
  </si>
  <si>
    <t>37通信業</t>
  </si>
  <si>
    <t xml:space="preserve">38放送業 </t>
  </si>
  <si>
    <t>39鉄道業</t>
    <rPh sb="2" eb="5">
      <t>テツドウギョウ</t>
    </rPh>
    <phoneticPr fontId="2"/>
  </si>
  <si>
    <t xml:space="preserve">39情報サービス業 </t>
  </si>
  <si>
    <t>40道路旅客運送業</t>
    <rPh sb="2" eb="4">
      <t>ドウロ</t>
    </rPh>
    <rPh sb="4" eb="6">
      <t>リョカク</t>
    </rPh>
    <rPh sb="6" eb="9">
      <t>ウンソウギョウ</t>
    </rPh>
    <phoneticPr fontId="2"/>
  </si>
  <si>
    <t xml:space="preserve">40インターネット附随サービス業 </t>
  </si>
  <si>
    <t>41道路貨物運送業</t>
    <rPh sb="2" eb="4">
      <t>ドウロ</t>
    </rPh>
    <rPh sb="4" eb="6">
      <t>カモツ</t>
    </rPh>
    <rPh sb="6" eb="9">
      <t>ウンソウギョウ</t>
    </rPh>
    <phoneticPr fontId="2"/>
  </si>
  <si>
    <t>41映像・音声・文字情報制作業</t>
  </si>
  <si>
    <t>44倉庫業</t>
    <rPh sb="2" eb="4">
      <t>ソウコ</t>
    </rPh>
    <rPh sb="4" eb="5">
      <t>ギョウ</t>
    </rPh>
    <phoneticPr fontId="2"/>
  </si>
  <si>
    <t>運輸業，郵便業</t>
    <rPh sb="4" eb="6">
      <t>ユウビン</t>
    </rPh>
    <rPh sb="6" eb="7">
      <t>ギョウ</t>
    </rPh>
    <phoneticPr fontId="2"/>
  </si>
  <si>
    <t>45運輸に附帯するサービス業</t>
    <rPh sb="2" eb="4">
      <t>ウンユ</t>
    </rPh>
    <rPh sb="5" eb="7">
      <t>フタイ</t>
    </rPh>
    <rPh sb="13" eb="14">
      <t>ギョウ</t>
    </rPh>
    <phoneticPr fontId="2"/>
  </si>
  <si>
    <t xml:space="preserve">42鉄道業 </t>
  </si>
  <si>
    <t>46郵便業</t>
    <rPh sb="2" eb="4">
      <t>ユウビン</t>
    </rPh>
    <rPh sb="4" eb="5">
      <t>ギョウ</t>
    </rPh>
    <phoneticPr fontId="2"/>
  </si>
  <si>
    <t xml:space="preserve">43道路旅客運送業 </t>
  </si>
  <si>
    <t>47電気通信業</t>
    <rPh sb="2" eb="4">
      <t>デンキ</t>
    </rPh>
    <rPh sb="4" eb="7">
      <t>ツウシンギョウ</t>
    </rPh>
    <phoneticPr fontId="2"/>
  </si>
  <si>
    <t xml:space="preserve">44道路貨物運送業 </t>
  </si>
  <si>
    <t xml:space="preserve">47倉庫業 </t>
  </si>
  <si>
    <t xml:space="preserve">48運輸に附帯するサービス業 </t>
  </si>
  <si>
    <t>48各種商品卸売業</t>
    <rPh sb="2" eb="4">
      <t>カクシュ</t>
    </rPh>
    <rPh sb="4" eb="6">
      <t>ショウヒン</t>
    </rPh>
    <rPh sb="6" eb="9">
      <t>オロシウリギョウ</t>
    </rPh>
    <phoneticPr fontId="2"/>
  </si>
  <si>
    <t xml:space="preserve">49郵便業（信書便事業含む） </t>
    <rPh sb="2" eb="4">
      <t>ユウビン</t>
    </rPh>
    <rPh sb="6" eb="8">
      <t>シンショ</t>
    </rPh>
    <rPh sb="8" eb="9">
      <t>ビン</t>
    </rPh>
    <rPh sb="9" eb="11">
      <t>ジギョウ</t>
    </rPh>
    <rPh sb="11" eb="12">
      <t>フク</t>
    </rPh>
    <phoneticPr fontId="2"/>
  </si>
  <si>
    <t>49繊維・衣服等卸売業</t>
    <rPh sb="2" eb="4">
      <t>センイ</t>
    </rPh>
    <rPh sb="5" eb="7">
      <t>イフク</t>
    </rPh>
    <rPh sb="7" eb="8">
      <t>ナド</t>
    </rPh>
    <rPh sb="8" eb="11">
      <t>オロシウリギョウ</t>
    </rPh>
    <phoneticPr fontId="2"/>
  </si>
  <si>
    <t>卸売業，小売業</t>
    <rPh sb="2" eb="3">
      <t>ギョウ</t>
    </rPh>
    <phoneticPr fontId="2"/>
  </si>
  <si>
    <t>50各種商品卸売業</t>
    <rPh sb="2" eb="4">
      <t>カクシュ</t>
    </rPh>
    <rPh sb="4" eb="6">
      <t>ショウヒン</t>
    </rPh>
    <rPh sb="6" eb="8">
      <t>オロシウリ</t>
    </rPh>
    <rPh sb="8" eb="9">
      <t>ギョウ</t>
    </rPh>
    <phoneticPr fontId="2"/>
  </si>
  <si>
    <t>50飲食料品卸売業</t>
    <rPh sb="2" eb="4">
      <t>インショク</t>
    </rPh>
    <rPh sb="4" eb="5">
      <t>リョウ</t>
    </rPh>
    <rPh sb="5" eb="6">
      <t>シナ</t>
    </rPh>
    <rPh sb="6" eb="9">
      <t>オロシウリギョウ</t>
    </rPh>
    <phoneticPr fontId="2"/>
  </si>
  <si>
    <t xml:space="preserve">51繊維・衣服等卸売業 </t>
    <phoneticPr fontId="2"/>
  </si>
  <si>
    <t>51建築材料・鉱物・金属材料等卸売業</t>
    <rPh sb="2" eb="4">
      <t>ケンチク</t>
    </rPh>
    <rPh sb="4" eb="6">
      <t>ザイリョウ</t>
    </rPh>
    <rPh sb="7" eb="9">
      <t>コウブツ</t>
    </rPh>
    <rPh sb="10" eb="12">
      <t>キンゾク</t>
    </rPh>
    <rPh sb="12" eb="15">
      <t>ザイリョウナド</t>
    </rPh>
    <rPh sb="15" eb="18">
      <t>オロシウリギョウ</t>
    </rPh>
    <phoneticPr fontId="2"/>
  </si>
  <si>
    <t xml:space="preserve">52飲食料品卸売業　 </t>
    <phoneticPr fontId="2"/>
  </si>
  <si>
    <t>52機械器具卸売業</t>
    <rPh sb="2" eb="4">
      <t>キカイ</t>
    </rPh>
    <rPh sb="4" eb="6">
      <t>キグ</t>
    </rPh>
    <rPh sb="6" eb="9">
      <t>オロシウリギョウ</t>
    </rPh>
    <phoneticPr fontId="2"/>
  </si>
  <si>
    <r>
      <rPr>
        <sz val="11"/>
        <rFont val="ＭＳ ゴシック"/>
        <family val="3"/>
        <charset val="128"/>
      </rPr>
      <t>53</t>
    </r>
    <r>
      <rPr>
        <sz val="10"/>
        <rFont val="ＭＳ ゴシック"/>
        <family val="3"/>
        <charset val="128"/>
      </rPr>
      <t xml:space="preserve">建築材料，鉱物･金属材料等卸売業 </t>
    </r>
    <phoneticPr fontId="2"/>
  </si>
  <si>
    <t>53その他の卸売業</t>
    <rPh sb="4" eb="5">
      <t>タ</t>
    </rPh>
    <rPh sb="6" eb="9">
      <t>オロシウリギョウ</t>
    </rPh>
    <phoneticPr fontId="2"/>
  </si>
  <si>
    <t xml:space="preserve">54機械器具卸売業 </t>
    <phoneticPr fontId="2"/>
  </si>
  <si>
    <t>54各種商品卸売業</t>
    <rPh sb="2" eb="4">
      <t>カクシュ</t>
    </rPh>
    <rPh sb="4" eb="6">
      <t>ショウヒン</t>
    </rPh>
    <rPh sb="6" eb="9">
      <t>オロシウリギョウ</t>
    </rPh>
    <phoneticPr fontId="2"/>
  </si>
  <si>
    <t xml:space="preserve">55その他の卸売業 </t>
    <phoneticPr fontId="2"/>
  </si>
  <si>
    <t>55織物・衣服・身の回り品小売業</t>
    <rPh sb="2" eb="4">
      <t>オリモノ</t>
    </rPh>
    <rPh sb="5" eb="7">
      <t>イフク</t>
    </rPh>
    <rPh sb="8" eb="9">
      <t>ミ</t>
    </rPh>
    <rPh sb="10" eb="11">
      <t>マワ</t>
    </rPh>
    <rPh sb="12" eb="13">
      <t>ヒン</t>
    </rPh>
    <rPh sb="13" eb="16">
      <t>コウリギョウ</t>
    </rPh>
    <phoneticPr fontId="2"/>
  </si>
  <si>
    <t xml:space="preserve">56各種商品小売業 </t>
    <phoneticPr fontId="2"/>
  </si>
  <si>
    <t>56飲食料品小売業</t>
    <rPh sb="2" eb="4">
      <t>インショク</t>
    </rPh>
    <rPh sb="4" eb="5">
      <t>リョウ</t>
    </rPh>
    <rPh sb="5" eb="6">
      <t>シナ</t>
    </rPh>
    <rPh sb="6" eb="9">
      <t>コウリギョウ</t>
    </rPh>
    <phoneticPr fontId="2"/>
  </si>
  <si>
    <t xml:space="preserve">57織物・衣服・身の回り品小売業 </t>
    <phoneticPr fontId="2"/>
  </si>
  <si>
    <t>57自動車・自転車小売業</t>
    <rPh sb="2" eb="5">
      <t>ジドウシャ</t>
    </rPh>
    <rPh sb="6" eb="9">
      <t>ジテンシャ</t>
    </rPh>
    <rPh sb="9" eb="12">
      <t>コウリギョウ</t>
    </rPh>
    <phoneticPr fontId="2"/>
  </si>
  <si>
    <t xml:space="preserve">58飲食料品小売業 </t>
    <phoneticPr fontId="2"/>
  </si>
  <si>
    <t>58家具・じゅう器・家庭用機械器具小売業</t>
    <rPh sb="2" eb="4">
      <t>カグ</t>
    </rPh>
    <rPh sb="8" eb="9">
      <t>キ</t>
    </rPh>
    <rPh sb="10" eb="13">
      <t>カテイヨウ</t>
    </rPh>
    <rPh sb="13" eb="15">
      <t>キカイ</t>
    </rPh>
    <rPh sb="15" eb="17">
      <t>キグ</t>
    </rPh>
    <rPh sb="17" eb="20">
      <t>コウリギョウ</t>
    </rPh>
    <phoneticPr fontId="2"/>
  </si>
  <si>
    <t xml:space="preserve">59機械器具小売業 </t>
    <rPh sb="2" eb="4">
      <t>キカイ</t>
    </rPh>
    <rPh sb="4" eb="6">
      <t>キグ</t>
    </rPh>
    <rPh sb="6" eb="9">
      <t>コウリギョウ</t>
    </rPh>
    <phoneticPr fontId="2"/>
  </si>
  <si>
    <t>59その他の小売業</t>
    <rPh sb="4" eb="5">
      <t>タ</t>
    </rPh>
    <rPh sb="6" eb="9">
      <t>コウリギョウ</t>
    </rPh>
    <phoneticPr fontId="2"/>
  </si>
  <si>
    <t xml:space="preserve">60その他の小売業 </t>
    <phoneticPr fontId="2"/>
  </si>
  <si>
    <t>60一般食品店</t>
    <rPh sb="2" eb="4">
      <t>イッパン</t>
    </rPh>
    <rPh sb="4" eb="6">
      <t>ショクヒン</t>
    </rPh>
    <rPh sb="6" eb="7">
      <t>テン</t>
    </rPh>
    <phoneticPr fontId="2"/>
  </si>
  <si>
    <t xml:space="preserve">61無店舗小売業 </t>
    <rPh sb="2" eb="5">
      <t>ムテンポ</t>
    </rPh>
    <phoneticPr fontId="2"/>
  </si>
  <si>
    <t>61その他の飲食店</t>
    <rPh sb="4" eb="5">
      <t>タ</t>
    </rPh>
    <rPh sb="6" eb="8">
      <t>インショク</t>
    </rPh>
    <rPh sb="8" eb="9">
      <t>テン</t>
    </rPh>
    <phoneticPr fontId="2"/>
  </si>
  <si>
    <t>金融業，保険業</t>
    <rPh sb="2" eb="3">
      <t>ギョウ</t>
    </rPh>
    <phoneticPr fontId="2"/>
  </si>
  <si>
    <t>金融・保険業</t>
    <rPh sb="0" eb="2">
      <t>キンユウ</t>
    </rPh>
    <rPh sb="3" eb="6">
      <t>ホケンギョウ</t>
    </rPh>
    <phoneticPr fontId="2"/>
  </si>
  <si>
    <t xml:space="preserve">62銀行業 </t>
    <phoneticPr fontId="2"/>
  </si>
  <si>
    <t>62銀行・信託業</t>
    <rPh sb="2" eb="4">
      <t>ギンコウ</t>
    </rPh>
    <rPh sb="5" eb="7">
      <t>シンタク</t>
    </rPh>
    <rPh sb="7" eb="8">
      <t>ギョウ</t>
    </rPh>
    <phoneticPr fontId="2"/>
  </si>
  <si>
    <t>63協同組織金融業</t>
    <phoneticPr fontId="2"/>
  </si>
  <si>
    <t>63中小企業金融業</t>
    <rPh sb="2" eb="4">
      <t>チュウショウ</t>
    </rPh>
    <rPh sb="4" eb="6">
      <t>キギョウ</t>
    </rPh>
    <rPh sb="6" eb="9">
      <t>キンユウギョウ</t>
    </rPh>
    <phoneticPr fontId="2"/>
  </si>
  <si>
    <r>
      <t>64</t>
    </r>
    <r>
      <rPr>
        <sz val="10"/>
        <rFont val="ＭＳ ゴシック"/>
        <family val="3"/>
        <charset val="128"/>
      </rPr>
      <t>貸金業,クレジットカード業等非預金信用機関</t>
    </r>
    <rPh sb="14" eb="15">
      <t>ギョウ</t>
    </rPh>
    <rPh sb="15" eb="16">
      <t>トウ</t>
    </rPh>
    <rPh sb="16" eb="17">
      <t>ヒ</t>
    </rPh>
    <rPh sb="17" eb="19">
      <t>ヨキン</t>
    </rPh>
    <phoneticPr fontId="2"/>
  </si>
  <si>
    <t>66貸金業・投資業等非預金信用機関</t>
    <rPh sb="2" eb="4">
      <t>カシキン</t>
    </rPh>
    <rPh sb="4" eb="5">
      <t>ギョウ</t>
    </rPh>
    <rPh sb="6" eb="8">
      <t>トウシ</t>
    </rPh>
    <rPh sb="8" eb="9">
      <t>ギョウ</t>
    </rPh>
    <rPh sb="9" eb="10">
      <t>ナド</t>
    </rPh>
    <rPh sb="10" eb="11">
      <t>ヒ</t>
    </rPh>
    <rPh sb="11" eb="13">
      <t>ヨキン</t>
    </rPh>
    <rPh sb="13" eb="15">
      <t>シンヨウ</t>
    </rPh>
    <rPh sb="15" eb="17">
      <t>キカン</t>
    </rPh>
    <phoneticPr fontId="2"/>
  </si>
  <si>
    <t>65金融商品取引業，商品先物取引業</t>
    <rPh sb="2" eb="4">
      <t>キンユウ</t>
    </rPh>
    <rPh sb="4" eb="6">
      <t>ショウヒン</t>
    </rPh>
    <rPh sb="6" eb="9">
      <t>トリヒキギョウ</t>
    </rPh>
    <rPh sb="10" eb="12">
      <t>ショウヒン</t>
    </rPh>
    <rPh sb="12" eb="13">
      <t>サキ</t>
    </rPh>
    <rPh sb="13" eb="14">
      <t>ブツ</t>
    </rPh>
    <rPh sb="14" eb="16">
      <t>トリヒキ</t>
    </rPh>
    <rPh sb="16" eb="17">
      <t>ギョウ</t>
    </rPh>
    <phoneticPr fontId="2"/>
  </si>
  <si>
    <t>67補助的金融業・金融附帯業</t>
    <phoneticPr fontId="2"/>
  </si>
  <si>
    <t>66補助的金融業等</t>
    <rPh sb="8" eb="9">
      <t>トウ</t>
    </rPh>
    <phoneticPr fontId="2"/>
  </si>
  <si>
    <t>68証券業・商品先物取引業</t>
    <rPh sb="2" eb="5">
      <t>ショウケンギョウ</t>
    </rPh>
    <rPh sb="6" eb="8">
      <t>ショウヒン</t>
    </rPh>
    <rPh sb="8" eb="10">
      <t>サキモノ</t>
    </rPh>
    <rPh sb="10" eb="12">
      <t>トリヒキ</t>
    </rPh>
    <rPh sb="12" eb="13">
      <t>ギョウ</t>
    </rPh>
    <phoneticPr fontId="2"/>
  </si>
  <si>
    <r>
      <t>67保険業</t>
    </r>
    <r>
      <rPr>
        <sz val="10"/>
        <rFont val="ＭＳ ゴシック"/>
        <family val="3"/>
        <charset val="128"/>
      </rPr>
      <t>（保険媒介代理業、保険サービス業を含む）</t>
    </r>
    <rPh sb="14" eb="16">
      <t>ホケン</t>
    </rPh>
    <rPh sb="20" eb="21">
      <t>ギョウ</t>
    </rPh>
    <phoneticPr fontId="2"/>
  </si>
  <si>
    <t>69保険業（保険媒介代理業を含む）</t>
    <rPh sb="2" eb="5">
      <t>ホケンギョウ</t>
    </rPh>
    <rPh sb="6" eb="8">
      <t>ホケン</t>
    </rPh>
    <rPh sb="8" eb="10">
      <t>バイカイ</t>
    </rPh>
    <rPh sb="10" eb="12">
      <t>ダイリ</t>
    </rPh>
    <rPh sb="12" eb="13">
      <t>ギョウ</t>
    </rPh>
    <rPh sb="14" eb="15">
      <t>フク</t>
    </rPh>
    <phoneticPr fontId="2"/>
  </si>
  <si>
    <t>不動産業，物品賃貸業</t>
    <rPh sb="5" eb="7">
      <t>ブッピン</t>
    </rPh>
    <rPh sb="7" eb="9">
      <t>チンタイ</t>
    </rPh>
    <rPh sb="9" eb="10">
      <t>ギョウ</t>
    </rPh>
    <phoneticPr fontId="2"/>
  </si>
  <si>
    <t>68不動産取引業</t>
  </si>
  <si>
    <t>70不動産取引業</t>
    <rPh sb="2" eb="5">
      <t>フドウサン</t>
    </rPh>
    <rPh sb="5" eb="7">
      <t>トリヒキ</t>
    </rPh>
    <rPh sb="7" eb="8">
      <t>ギョウ</t>
    </rPh>
    <phoneticPr fontId="2"/>
  </si>
  <si>
    <t>69不動産賃貸業・管理業</t>
  </si>
  <si>
    <t>71不動産賃貸・管理業</t>
    <rPh sb="2" eb="5">
      <t>フドウサン</t>
    </rPh>
    <rPh sb="5" eb="7">
      <t>チンタイ</t>
    </rPh>
    <rPh sb="8" eb="10">
      <t>カンリ</t>
    </rPh>
    <rPh sb="10" eb="11">
      <t>ギョウ</t>
    </rPh>
    <phoneticPr fontId="2"/>
  </si>
  <si>
    <t>70物品賃貸業</t>
    <rPh sb="2" eb="4">
      <t>ブッピン</t>
    </rPh>
    <rPh sb="4" eb="6">
      <t>チンタイ</t>
    </rPh>
    <rPh sb="6" eb="7">
      <t>ギョウ</t>
    </rPh>
    <phoneticPr fontId="2"/>
  </si>
  <si>
    <t>71学術・開発研究機関</t>
    <rPh sb="2" eb="4">
      <t>ガクジュツ</t>
    </rPh>
    <rPh sb="5" eb="7">
      <t>カイハツ</t>
    </rPh>
    <rPh sb="7" eb="9">
      <t>ケンキュウ</t>
    </rPh>
    <rPh sb="9" eb="11">
      <t>キカン</t>
    </rPh>
    <phoneticPr fontId="2"/>
  </si>
  <si>
    <t>72専門サービス業（他に分類されないもの）</t>
    <rPh sb="2" eb="4">
      <t>センモン</t>
    </rPh>
    <rPh sb="8" eb="9">
      <t>ギョウ</t>
    </rPh>
    <rPh sb="10" eb="11">
      <t>タ</t>
    </rPh>
    <rPh sb="12" eb="14">
      <t>ブンルイ</t>
    </rPh>
    <phoneticPr fontId="2"/>
  </si>
  <si>
    <t>73広告業</t>
    <rPh sb="2" eb="4">
      <t>コウコク</t>
    </rPh>
    <rPh sb="4" eb="5">
      <t>ギョウ</t>
    </rPh>
    <phoneticPr fontId="2"/>
  </si>
  <si>
    <t>74技術サービス業（他に分類されないもの）</t>
    <rPh sb="2" eb="4">
      <t>ギジュツ</t>
    </rPh>
    <rPh sb="8" eb="9">
      <t>ギョウ</t>
    </rPh>
    <rPh sb="10" eb="11">
      <t>タ</t>
    </rPh>
    <rPh sb="12" eb="14">
      <t>ブンルイ</t>
    </rPh>
    <phoneticPr fontId="2"/>
  </si>
  <si>
    <t>72洗濯・理容・浴場業</t>
    <rPh sb="2" eb="4">
      <t>センタク</t>
    </rPh>
    <rPh sb="5" eb="7">
      <t>リヨウ</t>
    </rPh>
    <rPh sb="8" eb="10">
      <t>ヨクジョウ</t>
    </rPh>
    <rPh sb="10" eb="11">
      <t>ギョウ</t>
    </rPh>
    <phoneticPr fontId="2"/>
  </si>
  <si>
    <t>75宿泊業</t>
    <phoneticPr fontId="2"/>
  </si>
  <si>
    <t>73駐車場業</t>
    <rPh sb="2" eb="4">
      <t>チュウシャ</t>
    </rPh>
    <rPh sb="4" eb="5">
      <t>バ</t>
    </rPh>
    <rPh sb="5" eb="6">
      <t>ギョウ</t>
    </rPh>
    <phoneticPr fontId="2"/>
  </si>
  <si>
    <t>76飲食業</t>
    <rPh sb="2" eb="5">
      <t>インショクギョウ</t>
    </rPh>
    <phoneticPr fontId="2"/>
  </si>
  <si>
    <t>74その他の生活関連サービス業</t>
    <rPh sb="4" eb="5">
      <t>タ</t>
    </rPh>
    <rPh sb="6" eb="8">
      <t>セイカツ</t>
    </rPh>
    <rPh sb="8" eb="10">
      <t>カンレン</t>
    </rPh>
    <rPh sb="14" eb="15">
      <t>ギョウ</t>
    </rPh>
    <phoneticPr fontId="2"/>
  </si>
  <si>
    <t>77持ち帰り・配達飲食サービス業</t>
    <rPh sb="2" eb="3">
      <t>モ</t>
    </rPh>
    <rPh sb="4" eb="5">
      <t>カエ</t>
    </rPh>
    <rPh sb="7" eb="9">
      <t>ハイタツ</t>
    </rPh>
    <rPh sb="9" eb="11">
      <t>インショク</t>
    </rPh>
    <rPh sb="15" eb="16">
      <t>ギョウ</t>
    </rPh>
    <phoneticPr fontId="2"/>
  </si>
  <si>
    <t>78洗濯・理容・美容・浴場業</t>
    <phoneticPr fontId="2"/>
  </si>
  <si>
    <t>79その他の生活関連サービス業</t>
    <phoneticPr fontId="2"/>
  </si>
  <si>
    <t>75旅館・その他の宿泊所</t>
    <rPh sb="2" eb="4">
      <t>リョカン</t>
    </rPh>
    <rPh sb="7" eb="8">
      <t>タ</t>
    </rPh>
    <rPh sb="9" eb="11">
      <t>シュクハク</t>
    </rPh>
    <rPh sb="11" eb="12">
      <t>ジョ</t>
    </rPh>
    <phoneticPr fontId="2"/>
  </si>
  <si>
    <t>80娯楽業</t>
    <phoneticPr fontId="2"/>
  </si>
  <si>
    <t>76娯楽業（映画・ビデオ制作業を除く）</t>
    <rPh sb="2" eb="5">
      <t>ゴラクギョウ</t>
    </rPh>
    <rPh sb="6" eb="8">
      <t>エイガ</t>
    </rPh>
    <rPh sb="12" eb="14">
      <t>セイサク</t>
    </rPh>
    <rPh sb="14" eb="15">
      <t>ギョウ</t>
    </rPh>
    <rPh sb="16" eb="17">
      <t>ノゾ</t>
    </rPh>
    <phoneticPr fontId="2"/>
  </si>
  <si>
    <t>Ｏ</t>
    <phoneticPr fontId="2"/>
  </si>
  <si>
    <t>教育，学習支援業</t>
    <phoneticPr fontId="2"/>
  </si>
  <si>
    <t>77自動車整備業</t>
    <rPh sb="2" eb="5">
      <t>ジドウシャ</t>
    </rPh>
    <rPh sb="5" eb="7">
      <t>セイビ</t>
    </rPh>
    <rPh sb="7" eb="8">
      <t>ギョウ</t>
    </rPh>
    <phoneticPr fontId="2"/>
  </si>
  <si>
    <t>81学校教育</t>
    <phoneticPr fontId="2"/>
  </si>
  <si>
    <t>78機械・家具等修理業</t>
    <rPh sb="2" eb="4">
      <t>キカイ</t>
    </rPh>
    <rPh sb="5" eb="7">
      <t>カグ</t>
    </rPh>
    <rPh sb="7" eb="8">
      <t>ナド</t>
    </rPh>
    <rPh sb="8" eb="10">
      <t>シュウリ</t>
    </rPh>
    <rPh sb="10" eb="11">
      <t>ギョウ</t>
    </rPh>
    <phoneticPr fontId="2"/>
  </si>
  <si>
    <t>82その他の教育，学習支援業</t>
    <phoneticPr fontId="2"/>
  </si>
  <si>
    <t>79物品賃貸業</t>
    <rPh sb="2" eb="4">
      <t>ブッピン</t>
    </rPh>
    <rPh sb="4" eb="7">
      <t>チンタイギョウ</t>
    </rPh>
    <phoneticPr fontId="2"/>
  </si>
  <si>
    <t>Ｐ</t>
    <phoneticPr fontId="2"/>
  </si>
  <si>
    <t>医療，福祉</t>
    <rPh sb="3" eb="5">
      <t>フクシ</t>
    </rPh>
    <phoneticPr fontId="2"/>
  </si>
  <si>
    <t>80映画・ビデオ制作業</t>
    <rPh sb="2" eb="4">
      <t>エイガ</t>
    </rPh>
    <rPh sb="8" eb="10">
      <t>セイサク</t>
    </rPh>
    <rPh sb="10" eb="11">
      <t>ギョウ</t>
    </rPh>
    <phoneticPr fontId="2"/>
  </si>
  <si>
    <t>83医療業</t>
    <phoneticPr fontId="2"/>
  </si>
  <si>
    <t>81放送業</t>
    <rPh sb="2" eb="5">
      <t>ホウソウギョウ</t>
    </rPh>
    <phoneticPr fontId="2"/>
  </si>
  <si>
    <t>84保健衛生</t>
    <phoneticPr fontId="2"/>
  </si>
  <si>
    <t>82情報サービス・調査業</t>
    <rPh sb="2" eb="4">
      <t>ジョウホウ</t>
    </rPh>
    <rPh sb="9" eb="11">
      <t>チョウサ</t>
    </rPh>
    <rPh sb="11" eb="12">
      <t>ギョウ</t>
    </rPh>
    <phoneticPr fontId="2"/>
  </si>
  <si>
    <t>85社会保険・社会福祉・介護事業</t>
    <rPh sb="2" eb="4">
      <t>シャカイ</t>
    </rPh>
    <rPh sb="4" eb="6">
      <t>ホケン</t>
    </rPh>
    <rPh sb="7" eb="9">
      <t>シャカイ</t>
    </rPh>
    <rPh sb="9" eb="11">
      <t>フクシ</t>
    </rPh>
    <rPh sb="12" eb="14">
      <t>カイゴ</t>
    </rPh>
    <rPh sb="14" eb="16">
      <t>ジギョウ</t>
    </rPh>
    <phoneticPr fontId="2"/>
  </si>
  <si>
    <t>83広告業</t>
    <rPh sb="2" eb="4">
      <t>コウコク</t>
    </rPh>
    <rPh sb="4" eb="5">
      <t>ギョウ</t>
    </rPh>
    <phoneticPr fontId="2"/>
  </si>
  <si>
    <t>Ｑ</t>
    <phoneticPr fontId="2"/>
  </si>
  <si>
    <t>複合サービス事業</t>
    <rPh sb="0" eb="2">
      <t>フクゴウ</t>
    </rPh>
    <rPh sb="6" eb="8">
      <t>ジギョウ</t>
    </rPh>
    <phoneticPr fontId="2"/>
  </si>
  <si>
    <t>84専門サービス業</t>
    <rPh sb="2" eb="4">
      <t>センモン</t>
    </rPh>
    <rPh sb="8" eb="9">
      <t>ギョウ</t>
    </rPh>
    <phoneticPr fontId="2"/>
  </si>
  <si>
    <t>86郵便局</t>
    <phoneticPr fontId="2"/>
  </si>
  <si>
    <t>85協同組合（他に分類されないもの）</t>
    <rPh sb="2" eb="4">
      <t>キョウドウ</t>
    </rPh>
    <rPh sb="4" eb="6">
      <t>クミアイ</t>
    </rPh>
    <rPh sb="7" eb="8">
      <t>ホカ</t>
    </rPh>
    <rPh sb="9" eb="11">
      <t>ブンルイ</t>
    </rPh>
    <phoneticPr fontId="2"/>
  </si>
  <si>
    <t>87協同組合（他に分類されないもの）</t>
    <phoneticPr fontId="2"/>
  </si>
  <si>
    <t>86その他の事業サービス業</t>
    <rPh sb="4" eb="5">
      <t>タ</t>
    </rPh>
    <rPh sb="6" eb="8">
      <t>ジギョウ</t>
    </rPh>
    <rPh sb="12" eb="13">
      <t>ギョウ</t>
    </rPh>
    <phoneticPr fontId="2"/>
  </si>
  <si>
    <t>Ｒ</t>
    <phoneticPr fontId="2"/>
  </si>
  <si>
    <t>サービス業（他に分類されないもの）</t>
    <rPh sb="4" eb="5">
      <t>ギョウ</t>
    </rPh>
    <rPh sb="6" eb="7">
      <t>タ</t>
    </rPh>
    <rPh sb="8" eb="10">
      <t>ブンルイ</t>
    </rPh>
    <phoneticPr fontId="2"/>
  </si>
  <si>
    <t>87廃棄物処理業</t>
    <rPh sb="2" eb="5">
      <t>ハイキブツ</t>
    </rPh>
    <rPh sb="5" eb="7">
      <t>ショリ</t>
    </rPh>
    <rPh sb="7" eb="8">
      <t>ギョウ</t>
    </rPh>
    <phoneticPr fontId="2"/>
  </si>
  <si>
    <t>88廃棄物処理業</t>
    <phoneticPr fontId="2"/>
  </si>
  <si>
    <t>88医療業</t>
    <rPh sb="2" eb="4">
      <t>イリョウ</t>
    </rPh>
    <rPh sb="4" eb="5">
      <t>ギョウ</t>
    </rPh>
    <phoneticPr fontId="2"/>
  </si>
  <si>
    <t>89自動車整備業</t>
    <phoneticPr fontId="2"/>
  </si>
  <si>
    <t>89保健衛生</t>
    <rPh sb="2" eb="4">
      <t>ホケン</t>
    </rPh>
    <rPh sb="4" eb="6">
      <t>エイセイ</t>
    </rPh>
    <phoneticPr fontId="2"/>
  </si>
  <si>
    <t>90機械等修理業（別掲を除く）</t>
    <phoneticPr fontId="2"/>
  </si>
  <si>
    <t>90社会保険・社会福祉</t>
    <rPh sb="2" eb="4">
      <t>シャカイ</t>
    </rPh>
    <rPh sb="4" eb="6">
      <t>ホケン</t>
    </rPh>
    <rPh sb="7" eb="9">
      <t>シャカイ</t>
    </rPh>
    <rPh sb="9" eb="11">
      <t>フクシ</t>
    </rPh>
    <phoneticPr fontId="2"/>
  </si>
  <si>
    <t>91職業紹介・労働者派遣業</t>
    <phoneticPr fontId="2"/>
  </si>
  <si>
    <t>91教育</t>
    <rPh sb="2" eb="4">
      <t>キョウイク</t>
    </rPh>
    <phoneticPr fontId="2"/>
  </si>
  <si>
    <t>92その他の事業サービス業</t>
    <phoneticPr fontId="2"/>
  </si>
  <si>
    <t>92学術研究機関</t>
    <rPh sb="2" eb="4">
      <t>ガクジュツ</t>
    </rPh>
    <rPh sb="4" eb="6">
      <t>ケンキュウ</t>
    </rPh>
    <rPh sb="6" eb="8">
      <t>キカン</t>
    </rPh>
    <phoneticPr fontId="2"/>
  </si>
  <si>
    <t>93政治・経済・文化団体</t>
    <phoneticPr fontId="2"/>
  </si>
  <si>
    <t>93宗教</t>
    <rPh sb="2" eb="4">
      <t>シュウキョウ</t>
    </rPh>
    <phoneticPr fontId="2"/>
  </si>
  <si>
    <t>94宗教</t>
    <phoneticPr fontId="2"/>
  </si>
  <si>
    <t>94政治・経済・文化団体</t>
    <rPh sb="2" eb="4">
      <t>セイジ</t>
    </rPh>
    <rPh sb="5" eb="7">
      <t>ケイザイ</t>
    </rPh>
    <rPh sb="8" eb="10">
      <t>ブンカ</t>
    </rPh>
    <rPh sb="10" eb="12">
      <t>ダンタイ</t>
    </rPh>
    <phoneticPr fontId="2"/>
  </si>
  <si>
    <t>95その他のサービス業</t>
    <phoneticPr fontId="2"/>
  </si>
  <si>
    <t>※平成14年より産業分類が変更</t>
    <rPh sb="1" eb="3">
      <t>ヘイセイ</t>
    </rPh>
    <rPh sb="5" eb="6">
      <t>ネン</t>
    </rPh>
    <rPh sb="8" eb="10">
      <t>サンギョウ</t>
    </rPh>
    <rPh sb="10" eb="12">
      <t>ブンルイ</t>
    </rPh>
    <rPh sb="13" eb="15">
      <t>ヘンコウ</t>
    </rPh>
    <phoneticPr fontId="2"/>
  </si>
  <si>
    <t>※平成26年は経済センサス－基礎調査、</t>
    <rPh sb="1" eb="3">
      <t>ヘイセイ</t>
    </rPh>
    <rPh sb="5" eb="6">
      <t>ネン</t>
    </rPh>
    <rPh sb="7" eb="9">
      <t>ケイザイ</t>
    </rPh>
    <rPh sb="14" eb="16">
      <t>キソ</t>
    </rPh>
    <rPh sb="16" eb="18">
      <t>チョウサ</t>
    </rPh>
    <phoneticPr fontId="2"/>
  </si>
  <si>
    <t>資料:経済センサス</t>
    <rPh sb="0" eb="2">
      <t>シリョウ</t>
    </rPh>
    <rPh sb="3" eb="5">
      <t>ケイザイ</t>
    </rPh>
    <phoneticPr fontId="2"/>
  </si>
  <si>
    <t>※平成21年は経済センサス基礎調査より引用。産業分類は異なる。</t>
    <rPh sb="1" eb="3">
      <t>ヘイセイ</t>
    </rPh>
    <rPh sb="5" eb="6">
      <t>ネン</t>
    </rPh>
    <rPh sb="7" eb="9">
      <t>ケイザイ</t>
    </rPh>
    <rPh sb="13" eb="15">
      <t>キソ</t>
    </rPh>
    <rPh sb="15" eb="17">
      <t>チョウサ</t>
    </rPh>
    <rPh sb="19" eb="21">
      <t>インヨウ</t>
    </rPh>
    <rPh sb="22" eb="24">
      <t>サンギョウ</t>
    </rPh>
    <rPh sb="24" eb="26">
      <t>ブンルイ</t>
    </rPh>
    <rPh sb="27" eb="28">
      <t>コト</t>
    </rPh>
    <phoneticPr fontId="2"/>
  </si>
  <si>
    <t>　平成28年は経済センサス－活動調査より引用</t>
    <phoneticPr fontId="2"/>
  </si>
  <si>
    <t>05-05　工業の状況（従業員４人以上の事業所）</t>
    <rPh sb="6" eb="8">
      <t>コウギョウ</t>
    </rPh>
    <rPh sb="9" eb="11">
      <t>ジョウキョウ</t>
    </rPh>
    <rPh sb="12" eb="15">
      <t>ジュウギョウイン</t>
    </rPh>
    <rPh sb="16" eb="17">
      <t>ニン</t>
    </rPh>
    <rPh sb="17" eb="19">
      <t>イジョウ</t>
    </rPh>
    <rPh sb="20" eb="23">
      <t>ジギョウショ</t>
    </rPh>
    <phoneticPr fontId="2"/>
  </si>
  <si>
    <t>平成24年、28年、29年、30年、令和元(2019)年は6月1日現在、その他の年は12月31日現在</t>
    <rPh sb="12" eb="13">
      <t>ネン</t>
    </rPh>
    <rPh sb="16" eb="17">
      <t>ネン</t>
    </rPh>
    <rPh sb="18" eb="21">
      <t>レイワガン</t>
    </rPh>
    <rPh sb="27" eb="28">
      <t>ネン</t>
    </rPh>
    <phoneticPr fontId="2"/>
  </si>
  <si>
    <t>年次
産業区分</t>
    <rPh sb="0" eb="2">
      <t>ネンジ</t>
    </rPh>
    <rPh sb="3" eb="5">
      <t>サンギョウ</t>
    </rPh>
    <rPh sb="5" eb="7">
      <t>クブン</t>
    </rPh>
    <phoneticPr fontId="2"/>
  </si>
  <si>
    <t>事業
所数</t>
    <rPh sb="0" eb="2">
      <t>ジギョウ</t>
    </rPh>
    <rPh sb="3" eb="4">
      <t>トコロ</t>
    </rPh>
    <rPh sb="4" eb="5">
      <t>スウ</t>
    </rPh>
    <phoneticPr fontId="2"/>
  </si>
  <si>
    <t>現金給与
総額
（万円）</t>
    <rPh sb="0" eb="2">
      <t>ゲンキン</t>
    </rPh>
    <rPh sb="2" eb="4">
      <t>キュウヨ</t>
    </rPh>
    <rPh sb="5" eb="7">
      <t>ソウガク</t>
    </rPh>
    <rPh sb="9" eb="10">
      <t>マン</t>
    </rPh>
    <rPh sb="10" eb="11">
      <t>エン</t>
    </rPh>
    <phoneticPr fontId="2"/>
  </si>
  <si>
    <t>原材料
使用額等
（万円）</t>
    <rPh sb="0" eb="3">
      <t>ゲンザイリョウ</t>
    </rPh>
    <rPh sb="4" eb="6">
      <t>シヨウ</t>
    </rPh>
    <rPh sb="6" eb="7">
      <t>ガク</t>
    </rPh>
    <rPh sb="7" eb="8">
      <t>ナド</t>
    </rPh>
    <rPh sb="10" eb="11">
      <t>マン</t>
    </rPh>
    <rPh sb="11" eb="12">
      <t>エン</t>
    </rPh>
    <phoneticPr fontId="2"/>
  </si>
  <si>
    <t>製造品出荷額等</t>
    <rPh sb="0" eb="2">
      <t>セイゾウ</t>
    </rPh>
    <rPh sb="2" eb="3">
      <t>ヒン</t>
    </rPh>
    <rPh sb="3" eb="5">
      <t>シュッカ</t>
    </rPh>
    <rPh sb="5" eb="6">
      <t>ガク</t>
    </rPh>
    <rPh sb="6" eb="7">
      <t>ナド</t>
    </rPh>
    <phoneticPr fontId="2"/>
  </si>
  <si>
    <t>総数
（人）</t>
    <rPh sb="0" eb="2">
      <t>ソウスウ</t>
    </rPh>
    <rPh sb="4" eb="5">
      <t>ニン</t>
    </rPh>
    <phoneticPr fontId="2"/>
  </si>
  <si>
    <t>常用労働者</t>
    <rPh sb="0" eb="2">
      <t>ジョウヨウ</t>
    </rPh>
    <rPh sb="2" eb="4">
      <t>ロウドウ</t>
    </rPh>
    <rPh sb="4" eb="5">
      <t>シャ</t>
    </rPh>
    <phoneticPr fontId="2"/>
  </si>
  <si>
    <t>個人業主
および
家族従業者数</t>
    <rPh sb="0" eb="2">
      <t>コジン</t>
    </rPh>
    <rPh sb="2" eb="4">
      <t>ギョウシュ</t>
    </rPh>
    <rPh sb="9" eb="11">
      <t>カゾク</t>
    </rPh>
    <rPh sb="11" eb="14">
      <t>ジュウギョウシャ</t>
    </rPh>
    <rPh sb="14" eb="15">
      <t>スウ</t>
    </rPh>
    <phoneticPr fontId="2"/>
  </si>
  <si>
    <t>総額
（万円）</t>
    <rPh sb="0" eb="2">
      <t>ソウガク</t>
    </rPh>
    <rPh sb="4" eb="5">
      <t>マン</t>
    </rPh>
    <rPh sb="5" eb="6">
      <t>エン</t>
    </rPh>
    <phoneticPr fontId="2"/>
  </si>
  <si>
    <t>製造品
出荷額
（万円）</t>
    <rPh sb="0" eb="3">
      <t>セイゾウヒン</t>
    </rPh>
    <rPh sb="4" eb="6">
      <t>シュッカ</t>
    </rPh>
    <rPh sb="6" eb="7">
      <t>ガク</t>
    </rPh>
    <rPh sb="9" eb="10">
      <t>マン</t>
    </rPh>
    <rPh sb="10" eb="11">
      <t>エン</t>
    </rPh>
    <phoneticPr fontId="2"/>
  </si>
  <si>
    <t>加工賃
収入額
（万円）</t>
    <rPh sb="0" eb="3">
      <t>カコウチン</t>
    </rPh>
    <rPh sb="4" eb="6">
      <t>シュウニュウ</t>
    </rPh>
    <rPh sb="6" eb="7">
      <t>ガク</t>
    </rPh>
    <rPh sb="9" eb="10">
      <t>マン</t>
    </rPh>
    <rPh sb="10" eb="11">
      <t>エン</t>
    </rPh>
    <phoneticPr fontId="2"/>
  </si>
  <si>
    <t>修理料その他
の収入額
（万円）</t>
    <rPh sb="0" eb="2">
      <t>シュウリ</t>
    </rPh>
    <rPh sb="2" eb="3">
      <t>リョウ</t>
    </rPh>
    <rPh sb="5" eb="6">
      <t>タ</t>
    </rPh>
    <rPh sb="8" eb="10">
      <t>シュウニュウ</t>
    </rPh>
    <rPh sb="10" eb="11">
      <t>ガク</t>
    </rPh>
    <rPh sb="13" eb="14">
      <t>マン</t>
    </rPh>
    <rPh sb="14" eb="15">
      <t>エン</t>
    </rPh>
    <phoneticPr fontId="2"/>
  </si>
  <si>
    <t>昭和</t>
    <rPh sb="0" eb="2">
      <t>ショウワ</t>
    </rPh>
    <phoneticPr fontId="2"/>
  </si>
  <si>
    <t xml:space="preserve">    …</t>
    <phoneticPr fontId="2"/>
  </si>
  <si>
    <t xml:space="preserve">          …</t>
    <phoneticPr fontId="2"/>
  </si>
  <si>
    <t xml:space="preserve">       …</t>
    <phoneticPr fontId="2"/>
  </si>
  <si>
    <t>平　成　</t>
    <phoneticPr fontId="2"/>
  </si>
  <si>
    <t>元年</t>
    <rPh sb="0" eb="2">
      <t>ガンネン</t>
    </rPh>
    <phoneticPr fontId="2"/>
  </si>
  <si>
    <t>8</t>
    <phoneticPr fontId="2"/>
  </si>
  <si>
    <t>9</t>
    <phoneticPr fontId="2"/>
  </si>
  <si>
    <t>13</t>
    <phoneticPr fontId="2"/>
  </si>
  <si>
    <t>15</t>
    <phoneticPr fontId="2"/>
  </si>
  <si>
    <t>16</t>
    <phoneticPr fontId="2"/>
  </si>
  <si>
    <t>(2019)</t>
    <phoneticPr fontId="2"/>
  </si>
  <si>
    <t>※平成24年、28年は経済センサス-活動調査</t>
    <rPh sb="9" eb="10">
      <t>ネン</t>
    </rPh>
    <phoneticPr fontId="2"/>
  </si>
  <si>
    <t>（令和元(2019)年内訳）</t>
    <rPh sb="1" eb="3">
      <t>レイワ</t>
    </rPh>
    <rPh sb="3" eb="4">
      <t>ガン</t>
    </rPh>
    <rPh sb="10" eb="11">
      <t>ヘイネン</t>
    </rPh>
    <rPh sb="11" eb="13">
      <t>ウチワケ</t>
    </rPh>
    <phoneticPr fontId="2"/>
  </si>
  <si>
    <t>09  食料品</t>
    <rPh sb="4" eb="7">
      <t>ショクリョウヒン</t>
    </rPh>
    <phoneticPr fontId="2"/>
  </si>
  <si>
    <r>
      <t>10</t>
    </r>
    <r>
      <rPr>
        <sz val="8"/>
        <rFont val="ＭＳ ゴシック"/>
        <family val="3"/>
        <charset val="128"/>
      </rPr>
      <t xml:space="preserve">  </t>
    </r>
    <r>
      <rPr>
        <sz val="11"/>
        <rFont val="ＭＳ ゴシック"/>
        <family val="3"/>
        <charset val="128"/>
      </rPr>
      <t>飲料・たばこ・飼料</t>
    </r>
    <rPh sb="4" eb="6">
      <t>インリョウ</t>
    </rPh>
    <rPh sb="11" eb="13">
      <t>シリョウ</t>
    </rPh>
    <phoneticPr fontId="2"/>
  </si>
  <si>
    <t>11  繊維工業製品</t>
    <rPh sb="4" eb="6">
      <t>センイ</t>
    </rPh>
    <rPh sb="6" eb="8">
      <t>コウギョウ</t>
    </rPh>
    <rPh sb="8" eb="10">
      <t>セイヒン</t>
    </rPh>
    <phoneticPr fontId="2"/>
  </si>
  <si>
    <t>12  木材・木製品</t>
    <rPh sb="4" eb="6">
      <t>モクザイ</t>
    </rPh>
    <rPh sb="7" eb="10">
      <t>モクセイヒン</t>
    </rPh>
    <phoneticPr fontId="2"/>
  </si>
  <si>
    <t>13  家具・装備品</t>
    <rPh sb="4" eb="6">
      <t>カグ</t>
    </rPh>
    <rPh sb="7" eb="10">
      <t>ソウビヒン</t>
    </rPh>
    <phoneticPr fontId="2"/>
  </si>
  <si>
    <t>14  パルプ・紙</t>
    <rPh sb="8" eb="9">
      <t>カミ</t>
    </rPh>
    <phoneticPr fontId="2"/>
  </si>
  <si>
    <t>15  印刷・同関連品</t>
    <rPh sb="4" eb="6">
      <t>インサツ</t>
    </rPh>
    <rPh sb="7" eb="8">
      <t>ドウ</t>
    </rPh>
    <rPh sb="8" eb="10">
      <t>カンレン</t>
    </rPh>
    <rPh sb="10" eb="11">
      <t>ヒン</t>
    </rPh>
    <phoneticPr fontId="2"/>
  </si>
  <si>
    <t>18  プラスチック製品</t>
    <rPh sb="10" eb="12">
      <t>セイヒン</t>
    </rPh>
    <phoneticPr fontId="2"/>
  </si>
  <si>
    <t>21  窯業・土石製品</t>
    <rPh sb="4" eb="5">
      <t>カマ</t>
    </rPh>
    <rPh sb="5" eb="6">
      <t>ギョウ</t>
    </rPh>
    <rPh sb="7" eb="9">
      <t>ドセキ</t>
    </rPh>
    <rPh sb="9" eb="11">
      <t>セイヒン</t>
    </rPh>
    <phoneticPr fontId="2"/>
  </si>
  <si>
    <t>22  鉄鋼業</t>
    <rPh sb="4" eb="6">
      <t>テッコウ</t>
    </rPh>
    <rPh sb="6" eb="7">
      <t>ギョウ</t>
    </rPh>
    <phoneticPr fontId="2"/>
  </si>
  <si>
    <t>23  非鉄金属</t>
    <rPh sb="4" eb="6">
      <t>ヒテツ</t>
    </rPh>
    <rPh sb="6" eb="8">
      <t>キンゾク</t>
    </rPh>
    <phoneticPr fontId="2"/>
  </si>
  <si>
    <t>24  金属製品</t>
    <rPh sb="4" eb="6">
      <t>キンゾク</t>
    </rPh>
    <rPh sb="6" eb="8">
      <t>セイヒン</t>
    </rPh>
    <phoneticPr fontId="2"/>
  </si>
  <si>
    <t>25  はん用機械器具</t>
    <rPh sb="6" eb="7">
      <t>ヨウ</t>
    </rPh>
    <rPh sb="7" eb="9">
      <t>キカイ</t>
    </rPh>
    <rPh sb="9" eb="11">
      <t>キグ</t>
    </rPh>
    <phoneticPr fontId="2"/>
  </si>
  <si>
    <t>26  生産用機械器具</t>
    <rPh sb="4" eb="6">
      <t>セイサン</t>
    </rPh>
    <rPh sb="6" eb="7">
      <t>ヨウ</t>
    </rPh>
    <rPh sb="7" eb="9">
      <t>キカイ</t>
    </rPh>
    <rPh sb="9" eb="11">
      <t>キグ</t>
    </rPh>
    <phoneticPr fontId="2"/>
  </si>
  <si>
    <t>27  業務用機械器具</t>
    <rPh sb="4" eb="6">
      <t>ギョウム</t>
    </rPh>
    <rPh sb="6" eb="7">
      <t>ヨウ</t>
    </rPh>
    <rPh sb="7" eb="9">
      <t>キカイ</t>
    </rPh>
    <rPh sb="9" eb="11">
      <t>キグ</t>
    </rPh>
    <phoneticPr fontId="2"/>
  </si>
  <si>
    <t>28　電子部品・デバイス</t>
    <rPh sb="3" eb="5">
      <t>デンシ</t>
    </rPh>
    <rPh sb="5" eb="7">
      <t>ブヒン</t>
    </rPh>
    <phoneticPr fontId="2"/>
  </si>
  <si>
    <t>29  電気機械器具</t>
    <rPh sb="4" eb="6">
      <t>デンキ</t>
    </rPh>
    <rPh sb="6" eb="8">
      <t>キカイ</t>
    </rPh>
    <rPh sb="8" eb="10">
      <t>キグ</t>
    </rPh>
    <phoneticPr fontId="2"/>
  </si>
  <si>
    <t>30  情報通信機械器具</t>
    <rPh sb="4" eb="6">
      <t>ジョウホウ</t>
    </rPh>
    <rPh sb="6" eb="8">
      <t>ツウシン</t>
    </rPh>
    <rPh sb="8" eb="10">
      <t>キカイ</t>
    </rPh>
    <rPh sb="10" eb="12">
      <t>キグ</t>
    </rPh>
    <phoneticPr fontId="2"/>
  </si>
  <si>
    <t>31　輸送機械器具</t>
    <rPh sb="3" eb="5">
      <t>ユソウ</t>
    </rPh>
    <rPh sb="5" eb="7">
      <t>キカイ</t>
    </rPh>
    <rPh sb="7" eb="9">
      <t>キグ</t>
    </rPh>
    <phoneticPr fontId="2"/>
  </si>
  <si>
    <t>31　輸送機械危惧</t>
    <rPh sb="3" eb="5">
      <t>ユソウ</t>
    </rPh>
    <rPh sb="5" eb="7">
      <t>キカイ</t>
    </rPh>
    <rPh sb="7" eb="9">
      <t>キグ</t>
    </rPh>
    <phoneticPr fontId="2"/>
  </si>
  <si>
    <t>32　その他</t>
    <rPh sb="5" eb="6">
      <t>タ</t>
    </rPh>
    <phoneticPr fontId="2"/>
  </si>
  <si>
    <t>資料：工業統計調査・経済センサス-活動調査</t>
    <rPh sb="0" eb="2">
      <t>シリョウ</t>
    </rPh>
    <rPh sb="3" eb="5">
      <t>コウギョウ</t>
    </rPh>
    <rPh sb="5" eb="7">
      <t>トウケイ</t>
    </rPh>
    <rPh sb="7" eb="9">
      <t>チョウサ</t>
    </rPh>
    <rPh sb="10" eb="12">
      <t>ケイザイ</t>
    </rPh>
    <rPh sb="17" eb="19">
      <t>カツドウ</t>
    </rPh>
    <rPh sb="19" eb="21">
      <t>チョウサ</t>
    </rPh>
    <phoneticPr fontId="2"/>
  </si>
  <si>
    <t>05-06　従業者規模別事業所数、従業者数、製造品等出荷額</t>
    <rPh sb="6" eb="9">
      <t>ジュウギョウシャ</t>
    </rPh>
    <rPh sb="9" eb="11">
      <t>キボ</t>
    </rPh>
    <rPh sb="11" eb="12">
      <t>ベツ</t>
    </rPh>
    <rPh sb="12" eb="15">
      <t>ジギョウショ</t>
    </rPh>
    <rPh sb="15" eb="16">
      <t>スウ</t>
    </rPh>
    <rPh sb="17" eb="20">
      <t>ジュウギョウシャ</t>
    </rPh>
    <rPh sb="20" eb="21">
      <t>スウ</t>
    </rPh>
    <rPh sb="22" eb="25">
      <t>セイゾウヒン</t>
    </rPh>
    <rPh sb="25" eb="26">
      <t>ナド</t>
    </rPh>
    <rPh sb="26" eb="28">
      <t>シュッカ</t>
    </rPh>
    <rPh sb="28" eb="29">
      <t>ガク</t>
    </rPh>
    <phoneticPr fontId="2"/>
  </si>
  <si>
    <t>平成26年は12月31日現在、その他の年は6月1日現在</t>
    <rPh sb="4" eb="5">
      <t>ネン</t>
    </rPh>
    <rPh sb="8" eb="9">
      <t>ガツ</t>
    </rPh>
    <rPh sb="11" eb="12">
      <t>ニチ</t>
    </rPh>
    <rPh sb="12" eb="14">
      <t>ゲンザイ</t>
    </rPh>
    <phoneticPr fontId="2"/>
  </si>
  <si>
    <t>従業者規模別事業所数</t>
    <phoneticPr fontId="2"/>
  </si>
  <si>
    <t>令和元(2019)</t>
    <rPh sb="0" eb="2">
      <t>レイワ</t>
    </rPh>
    <rPh sb="2" eb="3">
      <t>ガン</t>
    </rPh>
    <phoneticPr fontId="2"/>
  </si>
  <si>
    <t>１人～３人</t>
    <rPh sb="1" eb="2">
      <t>ニン</t>
    </rPh>
    <rPh sb="4" eb="5">
      <t>ニン</t>
    </rPh>
    <phoneticPr fontId="2"/>
  </si>
  <si>
    <t xml:space="preserve">※ </t>
  </si>
  <si>
    <t>４人～９人</t>
    <rPh sb="1" eb="2">
      <t>ニン</t>
    </rPh>
    <rPh sb="4" eb="5">
      <t>ニン</t>
    </rPh>
    <phoneticPr fontId="2"/>
  </si>
  <si>
    <t>10人～19人</t>
    <rPh sb="2" eb="3">
      <t>ニン</t>
    </rPh>
    <rPh sb="6" eb="7">
      <t>ニン</t>
    </rPh>
    <phoneticPr fontId="2"/>
  </si>
  <si>
    <t>20人～29人</t>
    <rPh sb="2" eb="3">
      <t>ニン</t>
    </rPh>
    <rPh sb="6" eb="7">
      <t>ニン</t>
    </rPh>
    <phoneticPr fontId="2"/>
  </si>
  <si>
    <t>30人～49人</t>
    <rPh sb="2" eb="3">
      <t>ニン</t>
    </rPh>
    <rPh sb="6" eb="7">
      <t>ニン</t>
    </rPh>
    <phoneticPr fontId="2"/>
  </si>
  <si>
    <t>50人～99人</t>
    <rPh sb="2" eb="3">
      <t>ニン</t>
    </rPh>
    <rPh sb="6" eb="7">
      <t>ニン</t>
    </rPh>
    <phoneticPr fontId="2"/>
  </si>
  <si>
    <t>100人～199人</t>
    <rPh sb="3" eb="4">
      <t>ニン</t>
    </rPh>
    <rPh sb="8" eb="9">
      <t>ニン</t>
    </rPh>
    <phoneticPr fontId="2"/>
  </si>
  <si>
    <t>200人～299人</t>
    <rPh sb="3" eb="4">
      <t>ニン</t>
    </rPh>
    <rPh sb="8" eb="9">
      <t>ニン</t>
    </rPh>
    <phoneticPr fontId="2"/>
  </si>
  <si>
    <t>300人以上</t>
    <rPh sb="3" eb="6">
      <t>ニンイジョウ</t>
    </rPh>
    <phoneticPr fontId="2"/>
  </si>
  <si>
    <t>従業者数（人）</t>
    <rPh sb="5" eb="6">
      <t>ニン</t>
    </rPh>
    <phoneticPr fontId="2"/>
  </si>
  <si>
    <t>製造品等出荷額（万円）</t>
    <rPh sb="8" eb="10">
      <t>マンエン</t>
    </rPh>
    <phoneticPr fontId="2"/>
  </si>
  <si>
    <t>※平成28年は経済センサス-活動調査</t>
    <rPh sb="1" eb="3">
      <t>ヘイセイ</t>
    </rPh>
    <rPh sb="5" eb="6">
      <t>ネン</t>
    </rPh>
    <rPh sb="7" eb="9">
      <t>ケイザイ</t>
    </rPh>
    <rPh sb="14" eb="16">
      <t>カツドウ</t>
    </rPh>
    <rPh sb="16" eb="18">
      <t>チョウサ</t>
    </rPh>
    <phoneticPr fontId="2"/>
  </si>
  <si>
    <t>資料：工業統計調査・経済センサス-活動調査</t>
    <phoneticPr fontId="2"/>
  </si>
  <si>
    <t>06-01　発地別観光客数（宿泊・日帰り客数）</t>
    <rPh sb="6" eb="7">
      <t>ハツ</t>
    </rPh>
    <rPh sb="7" eb="8">
      <t>チ</t>
    </rPh>
    <rPh sb="8" eb="9">
      <t>ベツ</t>
    </rPh>
    <rPh sb="9" eb="12">
      <t>カンコウキャク</t>
    </rPh>
    <rPh sb="12" eb="13">
      <t>スウ</t>
    </rPh>
    <rPh sb="14" eb="16">
      <t>シュクハク</t>
    </rPh>
    <rPh sb="17" eb="19">
      <t>ヒガエ</t>
    </rPh>
    <rPh sb="20" eb="21">
      <t>キャク</t>
    </rPh>
    <rPh sb="21" eb="22">
      <t>カズ</t>
    </rPh>
    <phoneticPr fontId="2"/>
  </si>
  <si>
    <t>各年中　単位：人</t>
    <rPh sb="0" eb="3">
      <t>カクネンチュウ</t>
    </rPh>
    <rPh sb="4" eb="6">
      <t>タンイ</t>
    </rPh>
    <rPh sb="7" eb="8">
      <t>ヒト</t>
    </rPh>
    <phoneticPr fontId="2"/>
  </si>
  <si>
    <t>発地別</t>
    <rPh sb="0" eb="1">
      <t>ハツ</t>
    </rPh>
    <rPh sb="1" eb="2">
      <t>チ</t>
    </rPh>
    <rPh sb="2" eb="3">
      <t>ベツ</t>
    </rPh>
    <phoneticPr fontId="2"/>
  </si>
  <si>
    <t>山代温泉</t>
    <rPh sb="0" eb="2">
      <t>ヤマシロ</t>
    </rPh>
    <rPh sb="2" eb="4">
      <t>オンセン</t>
    </rPh>
    <phoneticPr fontId="2"/>
  </si>
  <si>
    <t>富山</t>
    <rPh sb="0" eb="2">
      <t>トヤマ</t>
    </rPh>
    <phoneticPr fontId="2"/>
  </si>
  <si>
    <t>福井</t>
    <rPh sb="0" eb="2">
      <t>フクイ</t>
    </rPh>
    <phoneticPr fontId="2"/>
  </si>
  <si>
    <t>関西</t>
    <rPh sb="0" eb="2">
      <t>カンサイ</t>
    </rPh>
    <phoneticPr fontId="2"/>
  </si>
  <si>
    <t>中京</t>
    <rPh sb="0" eb="2">
      <t>チュウキョウ</t>
    </rPh>
    <phoneticPr fontId="2"/>
  </si>
  <si>
    <t>関東</t>
    <rPh sb="0" eb="2">
      <t>カントウ</t>
    </rPh>
    <phoneticPr fontId="2"/>
  </si>
  <si>
    <t>平成</t>
    <rPh sb="0" eb="2">
      <t>ヘイセイ</t>
    </rPh>
    <phoneticPr fontId="2"/>
  </si>
  <si>
    <t>28年</t>
    <rPh sb="2" eb="3">
      <t>ネン</t>
    </rPh>
    <phoneticPr fontId="2"/>
  </si>
  <si>
    <t>令和</t>
    <rPh sb="0" eb="2">
      <t>レイワ</t>
    </rPh>
    <phoneticPr fontId="2"/>
  </si>
  <si>
    <t>元</t>
    <rPh sb="0" eb="1">
      <t>ガン</t>
    </rPh>
    <phoneticPr fontId="2"/>
  </si>
  <si>
    <t>片山津温泉</t>
    <rPh sb="0" eb="3">
      <t>カタヤマヅ</t>
    </rPh>
    <rPh sb="3" eb="5">
      <t>オンセン</t>
    </rPh>
    <phoneticPr fontId="2"/>
  </si>
  <si>
    <t>山中温泉</t>
    <rPh sb="0" eb="2">
      <t>サンチュウ</t>
    </rPh>
    <rPh sb="2" eb="4">
      <t>オンセン</t>
    </rPh>
    <phoneticPr fontId="2"/>
  </si>
  <si>
    <t>※山代温泉観光客数には保養所等を含める</t>
    <rPh sb="1" eb="3">
      <t>ヤマシロ</t>
    </rPh>
    <rPh sb="3" eb="5">
      <t>オンセン</t>
    </rPh>
    <rPh sb="5" eb="8">
      <t>カンコウキャク</t>
    </rPh>
    <rPh sb="8" eb="9">
      <t>スウ</t>
    </rPh>
    <rPh sb="11" eb="13">
      <t>ホヨウ</t>
    </rPh>
    <rPh sb="13" eb="14">
      <t>ジョ</t>
    </rPh>
    <rPh sb="14" eb="15">
      <t>トウ</t>
    </rPh>
    <rPh sb="16" eb="17">
      <t>フク</t>
    </rPh>
    <phoneticPr fontId="2"/>
  </si>
  <si>
    <t>資料：観光交流課</t>
    <rPh sb="0" eb="2">
      <t>シリョウ</t>
    </rPh>
    <rPh sb="3" eb="5">
      <t>カンコウ</t>
    </rPh>
    <rPh sb="5" eb="7">
      <t>コウリュウ</t>
    </rPh>
    <rPh sb="7" eb="8">
      <t>カ</t>
    </rPh>
    <phoneticPr fontId="2"/>
  </si>
  <si>
    <t>06-02　年月別観光客数(宿泊・日帰り客数）</t>
    <rPh sb="6" eb="8">
      <t>ネンゲツ</t>
    </rPh>
    <rPh sb="8" eb="9">
      <t>ベツ</t>
    </rPh>
    <rPh sb="9" eb="12">
      <t>カンコウキャク</t>
    </rPh>
    <rPh sb="12" eb="13">
      <t>スウ</t>
    </rPh>
    <rPh sb="14" eb="16">
      <t>シュクハク</t>
    </rPh>
    <rPh sb="17" eb="19">
      <t>ヒガエ</t>
    </rPh>
    <rPh sb="20" eb="21">
      <t>キャク</t>
    </rPh>
    <rPh sb="21" eb="22">
      <t>スウ</t>
    </rPh>
    <phoneticPr fontId="2"/>
  </si>
  <si>
    <t>単位：人</t>
    <rPh sb="0" eb="2">
      <t>タンイ</t>
    </rPh>
    <rPh sb="3" eb="4">
      <t>ヒト</t>
    </rPh>
    <phoneticPr fontId="2"/>
  </si>
  <si>
    <t>山中温泉</t>
    <rPh sb="0" eb="2">
      <t>ヤマナカ</t>
    </rPh>
    <rPh sb="2" eb="4">
      <t>オンセン</t>
    </rPh>
    <phoneticPr fontId="2"/>
  </si>
  <si>
    <t>その他の温泉</t>
    <rPh sb="2" eb="3">
      <t>タ</t>
    </rPh>
    <rPh sb="4" eb="6">
      <t>オンセン</t>
    </rPh>
    <phoneticPr fontId="2"/>
  </si>
  <si>
    <t>令和元</t>
    <rPh sb="0" eb="3">
      <t>レイワガン</t>
    </rPh>
    <phoneticPr fontId="2"/>
  </si>
  <si>
    <t>※｢三温泉」の観光客数には、旅館協同組合未加入旅館のほか、保養所を含む。</t>
    <phoneticPr fontId="2"/>
  </si>
  <si>
    <t>※｢その他の温泉」の観光客数には、ホテル、民間保養所・入浴（共同浴場</t>
    <phoneticPr fontId="2"/>
  </si>
  <si>
    <t>　除く）施設を含む。なお、柴山温泉について平成28年から片山津温泉の</t>
    <phoneticPr fontId="2"/>
  </si>
  <si>
    <t>　観光客数に含まれている。</t>
    <phoneticPr fontId="2"/>
  </si>
  <si>
    <t>06-03　温泉観光施設の状況</t>
    <rPh sb="6" eb="8">
      <t>オンセン</t>
    </rPh>
    <rPh sb="8" eb="10">
      <t>カンコウ</t>
    </rPh>
    <rPh sb="10" eb="12">
      <t>シセツ</t>
    </rPh>
    <rPh sb="13" eb="15">
      <t>ジョウキョウ</t>
    </rPh>
    <phoneticPr fontId="2"/>
  </si>
  <si>
    <t>令和2年12月31日現在</t>
    <rPh sb="0" eb="2">
      <t>レイワ</t>
    </rPh>
    <rPh sb="3" eb="4">
      <t>ネン</t>
    </rPh>
    <rPh sb="4" eb="5">
      <t>ヘイネン</t>
    </rPh>
    <rPh sb="6" eb="7">
      <t>ツキ</t>
    </rPh>
    <rPh sb="9" eb="10">
      <t>ニチ</t>
    </rPh>
    <rPh sb="10" eb="12">
      <t>ゲンザイ</t>
    </rPh>
    <phoneticPr fontId="2"/>
  </si>
  <si>
    <t>政府登録の
日本旅館協会加盟旅館</t>
    <phoneticPr fontId="2"/>
  </si>
  <si>
    <t>政府登録のみの
旅館</t>
    <phoneticPr fontId="2"/>
  </si>
  <si>
    <t>日本旅館協会のみの
加盟旅館</t>
    <phoneticPr fontId="2"/>
  </si>
  <si>
    <t>山代温泉</t>
    <phoneticPr fontId="2"/>
  </si>
  <si>
    <t>片山津温泉</t>
    <phoneticPr fontId="2"/>
  </si>
  <si>
    <t>山中温泉</t>
    <phoneticPr fontId="2"/>
  </si>
  <si>
    <t>その他の温泉</t>
    <phoneticPr fontId="2"/>
  </si>
  <si>
    <t>山代・片山津・山中温泉旅館協同組合加盟旅館</t>
    <rPh sb="0" eb="2">
      <t>ヤマシロ</t>
    </rPh>
    <rPh sb="3" eb="6">
      <t>カタヤマヅ</t>
    </rPh>
    <rPh sb="7" eb="9">
      <t>ヤマナカ</t>
    </rPh>
    <rPh sb="9" eb="11">
      <t>オンセン</t>
    </rPh>
    <rPh sb="11" eb="13">
      <t>リョカン</t>
    </rPh>
    <rPh sb="13" eb="15">
      <t>キョウドウ</t>
    </rPh>
    <rPh sb="15" eb="17">
      <t>クミアイ</t>
    </rPh>
    <rPh sb="17" eb="19">
      <t>カメイ</t>
    </rPh>
    <rPh sb="19" eb="21">
      <t>リョカン</t>
    </rPh>
    <phoneticPr fontId="2"/>
  </si>
  <si>
    <t>その他旅館等</t>
    <rPh sb="2" eb="3">
      <t>タ</t>
    </rPh>
    <rPh sb="3" eb="5">
      <t>リョカン</t>
    </rPh>
    <rPh sb="5" eb="6">
      <t>トウ</t>
    </rPh>
    <phoneticPr fontId="2"/>
  </si>
  <si>
    <t>収容人員</t>
    <rPh sb="0" eb="2">
      <t>シュウヨウ</t>
    </rPh>
    <rPh sb="2" eb="4">
      <t>ジンイン</t>
    </rPh>
    <phoneticPr fontId="2"/>
  </si>
  <si>
    <t>寮保養所</t>
    <rPh sb="0" eb="1">
      <t>リョウ</t>
    </rPh>
    <rPh sb="1" eb="3">
      <t>ホヨウ</t>
    </rPh>
    <rPh sb="3" eb="4">
      <t>ジョ</t>
    </rPh>
    <phoneticPr fontId="2"/>
  </si>
  <si>
    <t>温泉共浴場</t>
    <rPh sb="0" eb="2">
      <t>オンセン</t>
    </rPh>
    <rPh sb="2" eb="3">
      <t>トモ</t>
    </rPh>
    <rPh sb="3" eb="5">
      <t>ヨクジョウ</t>
    </rPh>
    <phoneticPr fontId="2"/>
  </si>
  <si>
    <t>その他</t>
    <phoneticPr fontId="2"/>
  </si>
  <si>
    <t>※その他の温泉…柴山温泉</t>
    <phoneticPr fontId="2"/>
  </si>
  <si>
    <t>06-04　主な観光資源</t>
    <rPh sb="6" eb="7">
      <t>オモ</t>
    </rPh>
    <rPh sb="8" eb="10">
      <t>カンコウ</t>
    </rPh>
    <rPh sb="10" eb="12">
      <t>シゲン</t>
    </rPh>
    <phoneticPr fontId="2"/>
  </si>
  <si>
    <t>【歴史】</t>
  </si>
  <si>
    <t>名　　　　称</t>
  </si>
  <si>
    <t>概　　　要</t>
    <phoneticPr fontId="2"/>
  </si>
  <si>
    <t>所　在　地</t>
    <phoneticPr fontId="2"/>
  </si>
  <si>
    <t>法皇山横穴古墳群</t>
    <rPh sb="5" eb="7">
      <t>コフン</t>
    </rPh>
    <phoneticPr fontId="2"/>
  </si>
  <si>
    <t>70以上の横穴があり、国の史跡に指定</t>
  </si>
  <si>
    <t>勅使町</t>
    <phoneticPr fontId="2"/>
  </si>
  <si>
    <t>全昌寺</t>
  </si>
  <si>
    <t>五百羅漢は総計517体の仏像が完全に備わっている外、芭蕉の句碑もある</t>
  </si>
  <si>
    <t>大聖寺神明町</t>
    <phoneticPr fontId="2"/>
  </si>
  <si>
    <t>長流亭</t>
  </si>
  <si>
    <t>大聖寺藩三代藩主前田利直の休憩所として建てられ、国の重要文化財に指定</t>
  </si>
  <si>
    <t>大聖寺八間道</t>
    <phoneticPr fontId="2"/>
  </si>
  <si>
    <t>錦城山</t>
  </si>
  <si>
    <t>大聖寺城址で、前田利長によって落城し、本丸跡には供養碑が建てられている</t>
  </si>
  <si>
    <t>大聖寺地方町</t>
    <phoneticPr fontId="2"/>
  </si>
  <si>
    <t>源平古戦場</t>
  </si>
  <si>
    <t>斎藤実盛の首を洗った首洗池と、なきがらを葬ったとされる実盛塚の史跡</t>
  </si>
  <si>
    <t>手塚町・篠原町</t>
    <phoneticPr fontId="2"/>
  </si>
  <si>
    <t>実性院</t>
  </si>
  <si>
    <t>大聖寺藩歴代藩主の菩提寺で、萩の名所としても有名、別名｢萩寺｣ともよばれる</t>
  </si>
  <si>
    <t>大聖寺下屋敷町</t>
    <phoneticPr fontId="2"/>
  </si>
  <si>
    <t>薬王院五輪塔</t>
  </si>
  <si>
    <t>明覚上人の供養塔で、国の重要文化財に指定</t>
  </si>
  <si>
    <t>狐山古墳</t>
  </si>
  <si>
    <t>水田の中に築かれた5世紀後半の前方後円墳で、国の史跡に指定</t>
  </si>
  <si>
    <t>二子塚町</t>
    <phoneticPr fontId="2"/>
  </si>
  <si>
    <t>無限庵</t>
  </si>
  <si>
    <t>武家邸宅書院造りの伝統を継承する明治末期の建物</t>
  </si>
  <si>
    <t>山中温泉下谷町</t>
    <phoneticPr fontId="2"/>
  </si>
  <si>
    <t>古九谷窯跡</t>
  </si>
  <si>
    <t>大聖寺藩主の利治公が焼かせた九谷焼の古窯跡</t>
  </si>
  <si>
    <t>山中温泉九谷町</t>
    <phoneticPr fontId="2"/>
  </si>
  <si>
    <t>栢野の大杉</t>
    <phoneticPr fontId="2"/>
  </si>
  <si>
    <t>大聖寺川上流、菅原神社の境内にそびえる樹齢約
２３００年の御神木。昭和３年に天然記念物指定</t>
    <phoneticPr fontId="2"/>
  </si>
  <si>
    <t>山中温泉栢野町</t>
    <phoneticPr fontId="2"/>
  </si>
  <si>
    <t>加賀橋立船主集落</t>
    <phoneticPr fontId="2"/>
  </si>
  <si>
    <t>北前船にかかわる人々が居住していた集落。平成１７年に重要伝統的建造物群保存地区に選定</t>
    <rPh sb="20" eb="21">
      <t>タイ</t>
    </rPh>
    <phoneticPr fontId="2"/>
  </si>
  <si>
    <t>橋立町</t>
    <phoneticPr fontId="2"/>
  </si>
  <si>
    <t>八幡神社の大杉</t>
    <rPh sb="0" eb="2">
      <t>ヤハタ</t>
    </rPh>
    <rPh sb="2" eb="4">
      <t>ジンジャ</t>
    </rPh>
    <rPh sb="5" eb="7">
      <t>オオスギ</t>
    </rPh>
    <phoneticPr fontId="2"/>
  </si>
  <si>
    <t>地上３．８メートル部分で三幹となっているため「三つ又杉」とも呼ばれている。天然記念物</t>
    <rPh sb="0" eb="2">
      <t>チジョウ</t>
    </rPh>
    <rPh sb="9" eb="11">
      <t>ブブン</t>
    </rPh>
    <rPh sb="12" eb="14">
      <t>サンミキ</t>
    </rPh>
    <rPh sb="23" eb="24">
      <t>ミッ</t>
    </rPh>
    <rPh sb="25" eb="27">
      <t>マタスギ</t>
    </rPh>
    <rPh sb="30" eb="31">
      <t>ヨ</t>
    </rPh>
    <rPh sb="37" eb="39">
      <t>テンネン</t>
    </rPh>
    <rPh sb="39" eb="42">
      <t>キネンブツ</t>
    </rPh>
    <phoneticPr fontId="2"/>
  </si>
  <si>
    <t>山中温泉菅谷町</t>
    <rPh sb="0" eb="2">
      <t>ヤマナカ</t>
    </rPh>
    <rPh sb="2" eb="4">
      <t>オンセン</t>
    </rPh>
    <rPh sb="4" eb="7">
      <t>スガタニマチ</t>
    </rPh>
    <phoneticPr fontId="2"/>
  </si>
  <si>
    <t>【自然】</t>
  </si>
  <si>
    <t>国定公園加賀海岸</t>
  </si>
  <si>
    <t>昭和43年に海岸延長１６．５kmが国定公園に指定</t>
  </si>
  <si>
    <t>鹿島の森</t>
  </si>
  <si>
    <t>大聖寺川河口に浮かぶ小島で、温暖帯性常緑樹林が島全体に繁茂し、国の天然記念物に指定</t>
  </si>
  <si>
    <t>塩屋町</t>
  </si>
  <si>
    <t>片野の鴨池</t>
  </si>
  <si>
    <t>最盛期には数万羽の鴨や雁等が飛来し、平成5年6月にラムサ-ル条約登録湿地に指定</t>
  </si>
  <si>
    <t>片野町</t>
  </si>
  <si>
    <t>長者屋敷跡</t>
  </si>
  <si>
    <t>大きな凝灰岩の奇岩怪石が群れをなし、長者の娘が池の主で脇に鱗があったという化身伝説が残る</t>
  </si>
  <si>
    <t>片野海岸</t>
  </si>
  <si>
    <t>加佐の岬</t>
  </si>
  <si>
    <t>加賀海岸で最も日本海に突き出した岬で、緑の黒松と白の灯台のコントラストが美しい</t>
  </si>
  <si>
    <t>橋立町</t>
  </si>
  <si>
    <t>尼御前岬</t>
  </si>
  <si>
    <t>奥州へ逃れる義経一行の無事を祈り、尼御前が身を投じたといわれる、国定公園内随一の景勝地</t>
  </si>
  <si>
    <t>美岬町</t>
  </si>
  <si>
    <t>柴山潟</t>
  </si>
  <si>
    <t>日本屈指の規模の噴水や、湖畔から眺める白山連峰の姿が素晴らしく、釣りや屋形船も楽しめる</t>
    <rPh sb="21" eb="22">
      <t>レン</t>
    </rPh>
    <rPh sb="22" eb="23">
      <t>ミネ</t>
    </rPh>
    <rPh sb="35" eb="38">
      <t>ヤカタブネ</t>
    </rPh>
    <rPh sb="39" eb="40">
      <t>タノ</t>
    </rPh>
    <phoneticPr fontId="2"/>
  </si>
  <si>
    <t>鶴仙渓</t>
  </si>
  <si>
    <t>こおろぎ橋から黒谷橋にかけて１．３kmに渡る渓谷。四季折々に鮮やかな自然美を楽しめる</t>
  </si>
  <si>
    <t>鶴ケ滝</t>
  </si>
  <si>
    <t>白くしぶきをあげる二筋の滝の様は、あたかも鶴を思わせるように美しい</t>
    <phoneticPr fontId="2"/>
  </si>
  <si>
    <t>山中温泉荒谷町</t>
    <phoneticPr fontId="2"/>
  </si>
  <si>
    <t>大日山</t>
  </si>
  <si>
    <t>加賀南部で最も高い山、ブナの原生林が美しい</t>
  </si>
  <si>
    <t>富士写ヶ岳</t>
    <rPh sb="4" eb="5">
      <t>タケ</t>
    </rPh>
    <phoneticPr fontId="2"/>
  </si>
  <si>
    <t>富士山の端麗な姿に似ていることから名付けられ、春の石楠花（しゃくなげ）と秋の紅葉の美しさに定評がある</t>
    <rPh sb="36" eb="37">
      <t>アキ</t>
    </rPh>
    <rPh sb="38" eb="40">
      <t>コウヨウ</t>
    </rPh>
    <rPh sb="41" eb="42">
      <t>ウツク</t>
    </rPh>
    <rPh sb="45" eb="47">
      <t>テイヒョウ</t>
    </rPh>
    <phoneticPr fontId="2"/>
  </si>
  <si>
    <t>道明が淵
(山中の温泉(いでゆ))</t>
    <rPh sb="0" eb="1">
      <t>ドウ</t>
    </rPh>
    <rPh sb="1" eb="2">
      <t>アカ</t>
    </rPh>
    <rPh sb="3" eb="4">
      <t>フチ</t>
    </rPh>
    <rPh sb="6" eb="8">
      <t>ヤマナカ</t>
    </rPh>
    <rPh sb="9" eb="11">
      <t>オンセン</t>
    </rPh>
    <phoneticPr fontId="2"/>
  </si>
  <si>
    <t>鶴仙渓遊歩道、あやとりはしの真下にある大聖寺川で最も深い淵で、龍にまつわる伝説が残る。国の名勝「おくのほそ道風景地」に指定されている。</t>
    <rPh sb="31" eb="32">
      <t>リュウ</t>
    </rPh>
    <rPh sb="37" eb="39">
      <t>デンセツ</t>
    </rPh>
    <rPh sb="40" eb="41">
      <t>ノコ</t>
    </rPh>
    <rPh sb="43" eb="44">
      <t>クニ</t>
    </rPh>
    <rPh sb="45" eb="47">
      <t>メイショウ</t>
    </rPh>
    <rPh sb="53" eb="54">
      <t>ミチ</t>
    </rPh>
    <rPh sb="54" eb="56">
      <t>フウケイ</t>
    </rPh>
    <rPh sb="56" eb="57">
      <t>チ</t>
    </rPh>
    <rPh sb="59" eb="61">
      <t>シテイ</t>
    </rPh>
    <phoneticPr fontId="2"/>
  </si>
  <si>
    <t>【施設】</t>
  </si>
  <si>
    <t>開館時間</t>
  </si>
  <si>
    <t>休館日</t>
  </si>
  <si>
    <t>所在地</t>
  </si>
  <si>
    <t>問い合わせ先</t>
  </si>
  <si>
    <t>北前船の里資料館</t>
  </si>
  <si>
    <t>かつて日本海交易で巨額の富を築いた北前船主邸を資料館として一般公開</t>
    <rPh sb="3" eb="5">
      <t>ニホン</t>
    </rPh>
    <rPh sb="5" eb="6">
      <t>カイ</t>
    </rPh>
    <rPh sb="6" eb="8">
      <t>コウエキ</t>
    </rPh>
    <rPh sb="9" eb="11">
      <t>キョガク</t>
    </rPh>
    <rPh sb="12" eb="13">
      <t>トミ</t>
    </rPh>
    <rPh sb="14" eb="15">
      <t>キズ</t>
    </rPh>
    <phoneticPr fontId="2"/>
  </si>
  <si>
    <t>9：00～17：00</t>
  </si>
  <si>
    <t>年中無休</t>
  </si>
  <si>
    <t>橋立町
ｲ乙1-1</t>
    <phoneticPr fontId="2"/>
  </si>
  <si>
    <t>(0761)
75-1250</t>
    <phoneticPr fontId="2"/>
  </si>
  <si>
    <t>鴨池観察館</t>
  </si>
  <si>
    <t>片野鴨池に飛来する野鳥や小鳥たちの観察ができる施設</t>
    <rPh sb="0" eb="2">
      <t>カタノ</t>
    </rPh>
    <rPh sb="2" eb="3">
      <t>カモ</t>
    </rPh>
    <rPh sb="3" eb="4">
      <t>イケ</t>
    </rPh>
    <rPh sb="5" eb="7">
      <t>ヒライ</t>
    </rPh>
    <rPh sb="9" eb="11">
      <t>ヤチョウ</t>
    </rPh>
    <rPh sb="12" eb="14">
      <t>コトリ</t>
    </rPh>
    <rPh sb="17" eb="19">
      <t>カンサツ</t>
    </rPh>
    <rPh sb="23" eb="25">
      <t>シセツ</t>
    </rPh>
    <phoneticPr fontId="2"/>
  </si>
  <si>
    <t>片野町
子2-1</t>
    <phoneticPr fontId="2"/>
  </si>
  <si>
    <t>(0761)
72-2200</t>
    <phoneticPr fontId="2"/>
  </si>
  <si>
    <t>中谷宇吉郎雪の科学館</t>
  </si>
  <si>
    <t>中谷博士の足跡や雪に関する資料を数多く展示</t>
    <rPh sb="5" eb="7">
      <t>アシアト</t>
    </rPh>
    <phoneticPr fontId="2"/>
  </si>
  <si>
    <t>水曜日</t>
  </si>
  <si>
    <t>潮津町
ｲ106</t>
    <phoneticPr fontId="2"/>
  </si>
  <si>
    <t>(0761)
75-3323</t>
    <phoneticPr fontId="2"/>
  </si>
  <si>
    <t>石川県九谷焼美術館</t>
  </si>
  <si>
    <t>親水公園の一角に建つ日本で唯一の九谷焼専門美術館</t>
    <rPh sb="0" eb="2">
      <t>シンスイ</t>
    </rPh>
    <rPh sb="2" eb="4">
      <t>コウエン</t>
    </rPh>
    <rPh sb="5" eb="7">
      <t>イッカク</t>
    </rPh>
    <rPh sb="8" eb="9">
      <t>タ</t>
    </rPh>
    <rPh sb="10" eb="12">
      <t>ニホン</t>
    </rPh>
    <rPh sb="13" eb="15">
      <t>ユイイツ</t>
    </rPh>
    <phoneticPr fontId="2"/>
  </si>
  <si>
    <t>月曜日</t>
  </si>
  <si>
    <t>大聖寺地方町
1-10-13</t>
    <phoneticPr fontId="2"/>
  </si>
  <si>
    <t>(0761)
72-7466</t>
    <phoneticPr fontId="2"/>
  </si>
  <si>
    <t>加賀市美術館</t>
    <rPh sb="0" eb="3">
      <t>カガシ</t>
    </rPh>
    <rPh sb="3" eb="6">
      <t>ビジュツカン</t>
    </rPh>
    <phoneticPr fontId="2"/>
  </si>
  <si>
    <t>多目的な展示スタイルで利用できる企画展示室を設置</t>
    <phoneticPr fontId="2"/>
  </si>
  <si>
    <t>10：00～18：00</t>
  </si>
  <si>
    <t>火曜日
年末年始</t>
    <rPh sb="4" eb="6">
      <t>ネンマツ</t>
    </rPh>
    <rPh sb="6" eb="8">
      <t>ネンシ</t>
    </rPh>
    <phoneticPr fontId="2"/>
  </si>
  <si>
    <t>作見町
リ1-4</t>
    <phoneticPr fontId="2"/>
  </si>
  <si>
    <t>(0761)
72-8787</t>
    <phoneticPr fontId="2"/>
  </si>
  <si>
    <t>深田久弥山の文化館</t>
  </si>
  <si>
    <t>山の文学者・深田久弥の業績や山の魅力を紹介する文化館</t>
  </si>
  <si>
    <t>大聖寺番場町18-2</t>
    <phoneticPr fontId="2"/>
  </si>
  <si>
    <t>(0761)
72-3313</t>
    <phoneticPr fontId="2"/>
  </si>
  <si>
    <t>魯山人寓居跡
   いろは草庵</t>
    <phoneticPr fontId="2"/>
  </si>
  <si>
    <t>北大路魯山人が滞在した当時そのままの主屋と、展示室としての土蔵や庭園を公開</t>
    <phoneticPr fontId="2"/>
  </si>
  <si>
    <t>山代温泉18-5</t>
  </si>
  <si>
    <t>(0761)
77-7111</t>
    <phoneticPr fontId="2"/>
  </si>
  <si>
    <t>九谷焼窯跡展示館</t>
  </si>
  <si>
    <t>九谷焼を再興した吉田屋窯以来の九谷焼窯跡を保存・展示している</t>
    <phoneticPr fontId="2"/>
  </si>
  <si>
    <t>火曜日
年末年始</t>
    <phoneticPr fontId="2"/>
  </si>
  <si>
    <t>山代温泉19区
101-9</t>
    <phoneticPr fontId="2"/>
  </si>
  <si>
    <t>(0761)
77-0020</t>
    <phoneticPr fontId="2"/>
  </si>
  <si>
    <t>蘇梁館
（そりょうかん）</t>
    <phoneticPr fontId="2"/>
  </si>
  <si>
    <t>江戸末期から明治にかけて活躍した北前船主・久保彦兵衛家の主家を大聖寺に移築復元したもの</t>
  </si>
  <si>
    <t>年末年始</t>
  </si>
  <si>
    <t>熊坂町
ハ28-3</t>
    <phoneticPr fontId="2"/>
  </si>
  <si>
    <t>(0761)
72-5350</t>
    <phoneticPr fontId="2"/>
  </si>
  <si>
    <t>芭蕉の館</t>
  </si>
  <si>
    <t>明治中期の宿屋古建築が特徴で、松尾芭蕉に関する資料や山中漆器の秀品を展示</t>
  </si>
  <si>
    <t>9:00～17:00</t>
    <phoneticPr fontId="2"/>
  </si>
  <si>
    <t>水曜日</t>
    <phoneticPr fontId="2"/>
  </si>
  <si>
    <t>山中温泉本町２丁目86-1</t>
    <phoneticPr fontId="2"/>
  </si>
  <si>
    <t>(0761)
78-1720</t>
    <phoneticPr fontId="2"/>
  </si>
  <si>
    <t>山中座</t>
  </si>
  <si>
    <t>山中漆器の粋を集めたロビーと格調高い舞台で山中節の唄と踊りの定期公演を鑑賞できる</t>
    <phoneticPr fontId="2"/>
  </si>
  <si>
    <t>8:30～22:00</t>
  </si>
  <si>
    <t>山中温泉薬師町
ム１</t>
    <phoneticPr fontId="2"/>
  </si>
  <si>
    <t>(0761)
78-5523</t>
    <phoneticPr fontId="2"/>
  </si>
  <si>
    <t>山中うるし座
（山中漆器伝統産業会館）</t>
    <rPh sb="0" eb="2">
      <t>ヤマナカ</t>
    </rPh>
    <rPh sb="5" eb="6">
      <t>ザ</t>
    </rPh>
    <phoneticPr fontId="2"/>
  </si>
  <si>
    <t>山中漆器のビデオによる紹介、産直価格での販売など
４００年の歴史を持つ山中漆器を紹介</t>
    <phoneticPr fontId="2"/>
  </si>
  <si>
    <t>9:00～17:30</t>
    <phoneticPr fontId="2"/>
  </si>
  <si>
    <t>山中温泉塚谷町
イ268-2</t>
    <phoneticPr fontId="2"/>
  </si>
  <si>
    <t>(0761)
78-0305</t>
    <phoneticPr fontId="2"/>
  </si>
  <si>
    <t>越前加賀県境の館</t>
    <rPh sb="0" eb="2">
      <t>エチゼン</t>
    </rPh>
    <rPh sb="2" eb="4">
      <t>カガ</t>
    </rPh>
    <rPh sb="4" eb="6">
      <t>ケンキョウ</t>
    </rPh>
    <rPh sb="7" eb="8">
      <t>ヤカタ</t>
    </rPh>
    <phoneticPr fontId="2"/>
  </si>
  <si>
    <t>石川県と福井県の県境に建つ施設。観光情報の提供、越前加賀の一向一揆などの歴史、周辺に生息する生き物等を紹介</t>
    <rPh sb="0" eb="3">
      <t>イシカワケン</t>
    </rPh>
    <rPh sb="4" eb="7">
      <t>フクイケン</t>
    </rPh>
    <rPh sb="8" eb="10">
      <t>ケンキョウ</t>
    </rPh>
    <rPh sb="11" eb="12">
      <t>タ</t>
    </rPh>
    <rPh sb="13" eb="15">
      <t>シセツ</t>
    </rPh>
    <rPh sb="16" eb="18">
      <t>カンコウ</t>
    </rPh>
    <rPh sb="18" eb="20">
      <t>ジョウホウ</t>
    </rPh>
    <rPh sb="21" eb="23">
      <t>テイキョウ</t>
    </rPh>
    <rPh sb="24" eb="26">
      <t>エチゼン</t>
    </rPh>
    <rPh sb="26" eb="28">
      <t>カガ</t>
    </rPh>
    <rPh sb="29" eb="31">
      <t>イッコウ</t>
    </rPh>
    <rPh sb="31" eb="33">
      <t>イッキ</t>
    </rPh>
    <rPh sb="36" eb="38">
      <t>レキシ</t>
    </rPh>
    <rPh sb="39" eb="41">
      <t>シュウヘン</t>
    </rPh>
    <rPh sb="42" eb="44">
      <t>セイソク</t>
    </rPh>
    <rPh sb="46" eb="47">
      <t>イ</t>
    </rPh>
    <rPh sb="48" eb="49">
      <t>モノ</t>
    </rPh>
    <rPh sb="49" eb="50">
      <t>トウ</t>
    </rPh>
    <rPh sb="51" eb="53">
      <t>ショウカイ</t>
    </rPh>
    <phoneticPr fontId="2"/>
  </si>
  <si>
    <t>火曜日
(祝日の場合は翌閉館日）
年末年始</t>
    <rPh sb="0" eb="3">
      <t>カヨウビ</t>
    </rPh>
    <rPh sb="5" eb="7">
      <t>シュクジツ</t>
    </rPh>
    <rPh sb="8" eb="10">
      <t>バアイ</t>
    </rPh>
    <rPh sb="11" eb="12">
      <t>ヨク</t>
    </rPh>
    <rPh sb="12" eb="14">
      <t>ヘイカン</t>
    </rPh>
    <rPh sb="14" eb="15">
      <t>ビ</t>
    </rPh>
    <rPh sb="17" eb="19">
      <t>ネンマツ</t>
    </rPh>
    <rPh sb="19" eb="21">
      <t>ネンシ</t>
    </rPh>
    <phoneticPr fontId="2"/>
  </si>
  <si>
    <t>吉崎町
へ1番1</t>
    <phoneticPr fontId="2"/>
  </si>
  <si>
    <t>吉崎公民館
(0776)
75-1205</t>
    <rPh sb="0" eb="1">
      <t>ヨシ</t>
    </rPh>
    <rPh sb="1" eb="2">
      <t>サキ</t>
    </rPh>
    <rPh sb="2" eb="5">
      <t>コウミンカン</t>
    </rPh>
    <phoneticPr fontId="2"/>
  </si>
  <si>
    <t>道の駅　
山中温泉ゆけむり健康村</t>
    <phoneticPr fontId="2"/>
  </si>
  <si>
    <t>観光案内所、物産コーナーがあり、併設のゆけむり健康村には、温泉施設・プール・フィットネスなど多目的な施設がある</t>
    <phoneticPr fontId="2"/>
  </si>
  <si>
    <t>道の駅
9:00～18:00
ゆけむり健康村
10:00～22:00</t>
    <phoneticPr fontId="2"/>
  </si>
  <si>
    <t>道の駅
年中無休
ゆけむり健康村
火曜日</t>
    <rPh sb="0" eb="1">
      <t>ミチ</t>
    </rPh>
    <rPh sb="2" eb="3">
      <t>エキ</t>
    </rPh>
    <rPh sb="4" eb="6">
      <t>ネンジュウ</t>
    </rPh>
    <rPh sb="6" eb="8">
      <t>ムキュウ</t>
    </rPh>
    <rPh sb="13" eb="15">
      <t>ケンコウ</t>
    </rPh>
    <rPh sb="15" eb="16">
      <t>ムラ</t>
    </rPh>
    <phoneticPr fontId="2"/>
  </si>
  <si>
    <t>山中温泉こおろぎ町イ19番地</t>
    <rPh sb="12" eb="14">
      <t>バンチ</t>
    </rPh>
    <phoneticPr fontId="2"/>
  </si>
  <si>
    <t>道の駅(0761)
78-5620
ゆけむり健康村(0761)
78-5546</t>
    <phoneticPr fontId="2"/>
  </si>
  <si>
    <t>山代温泉古総湯</t>
    <rPh sb="0" eb="2">
      <t>ヤマシロ</t>
    </rPh>
    <rPh sb="2" eb="4">
      <t>オンセン</t>
    </rPh>
    <rPh sb="4" eb="5">
      <t>コ</t>
    </rPh>
    <rPh sb="5" eb="6">
      <t>ソウ</t>
    </rPh>
    <rPh sb="6" eb="7">
      <t>ユ</t>
    </rPh>
    <phoneticPr fontId="2"/>
  </si>
  <si>
    <t>明治時代の総湯を当時のままに復元。九谷焼タイルやステンドグラスがあしらわれた浴室で、源泉かけ流しの温泉を楽しめる</t>
    <rPh sb="0" eb="2">
      <t>メイジ</t>
    </rPh>
    <rPh sb="2" eb="4">
      <t>ジダイ</t>
    </rPh>
    <rPh sb="5" eb="6">
      <t>ソウ</t>
    </rPh>
    <rPh sb="6" eb="7">
      <t>ユ</t>
    </rPh>
    <rPh sb="8" eb="10">
      <t>トウジ</t>
    </rPh>
    <rPh sb="14" eb="16">
      <t>フクゲン</t>
    </rPh>
    <rPh sb="17" eb="18">
      <t>ク</t>
    </rPh>
    <rPh sb="18" eb="19">
      <t>タニ</t>
    </rPh>
    <rPh sb="19" eb="20">
      <t>ヤキ</t>
    </rPh>
    <rPh sb="38" eb="40">
      <t>ヨクシツ</t>
    </rPh>
    <rPh sb="42" eb="44">
      <t>ゲンセン</t>
    </rPh>
    <rPh sb="46" eb="47">
      <t>ナガ</t>
    </rPh>
    <rPh sb="49" eb="51">
      <t>オンセン</t>
    </rPh>
    <rPh sb="52" eb="53">
      <t>タノ</t>
    </rPh>
    <phoneticPr fontId="2"/>
  </si>
  <si>
    <t>6：00～22：00</t>
    <phoneticPr fontId="2"/>
  </si>
  <si>
    <t>第4水曜日の
6：00～12：00</t>
    <rPh sb="0" eb="1">
      <t>ダイ</t>
    </rPh>
    <rPh sb="2" eb="5">
      <t>スイヨウビ</t>
    </rPh>
    <phoneticPr fontId="2"/>
  </si>
  <si>
    <t>山代温泉18-128</t>
    <rPh sb="0" eb="2">
      <t>ヤマシロ</t>
    </rPh>
    <rPh sb="2" eb="4">
      <t>オンセン</t>
    </rPh>
    <phoneticPr fontId="2"/>
  </si>
  <si>
    <t>山代温泉財産区
(0761)
76-0144</t>
    <rPh sb="0" eb="2">
      <t>ヤマシロ</t>
    </rPh>
    <rPh sb="2" eb="4">
      <t>オンセン</t>
    </rPh>
    <rPh sb="4" eb="6">
      <t>ザイサン</t>
    </rPh>
    <rPh sb="6" eb="7">
      <t>ク</t>
    </rPh>
    <phoneticPr fontId="2"/>
  </si>
  <si>
    <t>片山津温泉総湯</t>
    <rPh sb="5" eb="6">
      <t>ソウ</t>
    </rPh>
    <rPh sb="6" eb="7">
      <t>ユ</t>
    </rPh>
    <phoneticPr fontId="2"/>
  </si>
  <si>
    <t>柴山潟に浸かっているような「潟の湯」と木々の緑に包まれる癒しの「森の湯」を男女日替わりで楽しめる。2階の「まちカフェ」では、食材にこだわった食事やスイーツが楽しめる</t>
    <phoneticPr fontId="2"/>
  </si>
  <si>
    <t>6:00～
22:00</t>
    <phoneticPr fontId="2"/>
  </si>
  <si>
    <t>年中無休
(臨時休業あり)</t>
    <phoneticPr fontId="2"/>
  </si>
  <si>
    <t>片山津温泉乙65番地2</t>
    <phoneticPr fontId="2"/>
  </si>
  <si>
    <t>片山津温泉総湯
(0761)
74-0550</t>
    <rPh sb="5" eb="6">
      <t>ソウ</t>
    </rPh>
    <rPh sb="6" eb="7">
      <t>ユ</t>
    </rPh>
    <phoneticPr fontId="2"/>
  </si>
  <si>
    <t>【公園・緑地・レクリエーション施設】</t>
    <phoneticPr fontId="2"/>
  </si>
  <si>
    <t>概　　　　　　　　要</t>
    <phoneticPr fontId="2"/>
  </si>
  <si>
    <t>中央公園</t>
  </si>
  <si>
    <t>芝生広場、陸上競技場、野球場、テニスコート、屋内外プール等各種スポーツ施設</t>
  </si>
  <si>
    <t>(0761)73－1220</t>
  </si>
  <si>
    <t>サイクリングロード</t>
  </si>
  <si>
    <t>塩屋－片野４．２kmの自転車専用道路</t>
  </si>
  <si>
    <t>(0761)72－7892</t>
    <phoneticPr fontId="2"/>
  </si>
  <si>
    <t>自然遊歩道</t>
  </si>
  <si>
    <t>橋立－片野４．２kmの散策路</t>
  </si>
  <si>
    <t>〃</t>
  </si>
  <si>
    <t>加賀海岸自然休養林</t>
  </si>
  <si>
    <t>自然休養林に指定されており、遊歩道が整備されている</t>
    <phoneticPr fontId="2"/>
  </si>
  <si>
    <t>萬松園</t>
  </si>
  <si>
    <t>山代温泉の背後にあり、自然遊歩道、展望台を整備</t>
  </si>
  <si>
    <t>(0761)77－1144</t>
  </si>
  <si>
    <t>いきいきランドかが AIM BS　　</t>
    <phoneticPr fontId="2"/>
  </si>
  <si>
    <t>市民の保養と余暇活動支援のためにつくられた入浴・スポーツ施設</t>
  </si>
  <si>
    <t>(0761)72－8011</t>
  </si>
  <si>
    <t>竹の浦館</t>
  </si>
  <si>
    <t>やすらぎの交流空間施設、地元特産品の物販も行なっている、キャンプ場も併設</t>
  </si>
  <si>
    <t>(0761)73－8812</t>
  </si>
  <si>
    <t>はづちを楽堂</t>
  </si>
  <si>
    <t>山代温泉古総湯前にある地域交流の拠点施設。茶店やクラフトショップがある</t>
    <rPh sb="4" eb="5">
      <t>フル</t>
    </rPh>
    <rPh sb="5" eb="6">
      <t>ソウ</t>
    </rPh>
    <rPh sb="6" eb="7">
      <t>ユ</t>
    </rPh>
    <rPh sb="21" eb="23">
      <t>チャミセ</t>
    </rPh>
    <phoneticPr fontId="2"/>
  </si>
  <si>
    <t>(0761)77－8270</t>
  </si>
  <si>
    <t>県民の森</t>
  </si>
  <si>
    <t>「森林浴の森日本百選」に入選。キャンプ場、キャビン、バンガロー、バーベキュー舎、遊歩道など整備</t>
  </si>
  <si>
    <t>(0761)78－3883</t>
  </si>
  <si>
    <t>【ゴルフ場】</t>
  </si>
  <si>
    <t>名　　　　　　　　　称</t>
  </si>
  <si>
    <t>ホール数</t>
  </si>
  <si>
    <t>所　　　在　　　地</t>
  </si>
  <si>
    <t>加賀カントリークラブ</t>
  </si>
  <si>
    <t>27ホール</t>
  </si>
  <si>
    <t>日谷町１</t>
  </si>
  <si>
    <t>(0761)72－3315</t>
  </si>
  <si>
    <t>片山津ゴルフ倶楽部　片山津ゴルフ場</t>
  </si>
  <si>
    <t>54ホール</t>
  </si>
  <si>
    <t>新保町ト１の１</t>
  </si>
  <si>
    <t>(0761)74－0810</t>
  </si>
  <si>
    <t>片山津ゴルフ倶楽部　　西コース</t>
    <phoneticPr fontId="2"/>
  </si>
  <si>
    <t>36ホール</t>
  </si>
  <si>
    <t>永井町79の1</t>
  </si>
  <si>
    <t>(0761)73－8321</t>
  </si>
  <si>
    <t>山代ゴルフ倶楽部</t>
  </si>
  <si>
    <t>小坂町ト甲7の2</t>
  </si>
  <si>
    <t>(0761)77－6100</t>
    <phoneticPr fontId="2"/>
  </si>
  <si>
    <t>加賀セントラルゴルフ倶楽部</t>
  </si>
  <si>
    <t>18ホール</t>
  </si>
  <si>
    <t>熊坂町辰19の5</t>
  </si>
  <si>
    <t>(0761)72－2525</t>
  </si>
  <si>
    <t>【まつり】</t>
  </si>
  <si>
    <t>日　　時</t>
  </si>
  <si>
    <t>名　　　　称</t>
    <phoneticPr fontId="2"/>
  </si>
  <si>
    <t>概　　　要</t>
  </si>
  <si>
    <t>２月１０日</t>
    <rPh sb="1" eb="2">
      <t>ガツ</t>
    </rPh>
    <rPh sb="4" eb="5">
      <t>ニチ</t>
    </rPh>
    <phoneticPr fontId="2"/>
  </si>
  <si>
    <t>御願神事（竹割まつり）</t>
    <phoneticPr fontId="2"/>
  </si>
  <si>
    <t>白装束の青年たちが竹をたたきつけて割る神事で、県指定の無形民俗文化財</t>
    <rPh sb="19" eb="21">
      <t>シンジ</t>
    </rPh>
    <phoneticPr fontId="2"/>
  </si>
  <si>
    <t>４月第２土・日曜</t>
  </si>
  <si>
    <t>大聖寺桜まつり</t>
    <phoneticPr fontId="2"/>
  </si>
  <si>
    <t>大聖寺神明宮の春季例大祭。氏子衆による時代行列などが行われる</t>
    <rPh sb="7" eb="9">
      <t>シュンキ</t>
    </rPh>
    <rPh sb="9" eb="10">
      <t>レイ</t>
    </rPh>
    <rPh sb="10" eb="11">
      <t>オオ</t>
    </rPh>
    <rPh sb="11" eb="12">
      <t>サイ</t>
    </rPh>
    <rPh sb="13" eb="15">
      <t>ウジコ</t>
    </rPh>
    <rPh sb="15" eb="16">
      <t>シュウ</t>
    </rPh>
    <rPh sb="19" eb="21">
      <t>ジダイ</t>
    </rPh>
    <rPh sb="21" eb="23">
      <t>ギョウレツ</t>
    </rPh>
    <rPh sb="26" eb="27">
      <t>オコナ</t>
    </rPh>
    <phoneticPr fontId="2"/>
  </si>
  <si>
    <t>５月３日・４日</t>
  </si>
  <si>
    <t>山中漆器祭</t>
    <phoneticPr fontId="2"/>
  </si>
  <si>
    <t>全国に誇る山中漆器の一大イベント</t>
  </si>
  <si>
    <t>６月４～５日</t>
  </si>
  <si>
    <t>山代温泉菖蒲湯まつり</t>
    <rPh sb="0" eb="2">
      <t>ヤマシロ</t>
    </rPh>
    <rPh sb="2" eb="4">
      <t>オンセン</t>
    </rPh>
    <rPh sb="4" eb="7">
      <t>ショウブユ</t>
    </rPh>
    <phoneticPr fontId="2"/>
  </si>
  <si>
    <t>重さ約３００ｋｇの菖蒲俵を引きずり回した後、総湯の中に投げ込む豪快な祭</t>
    <phoneticPr fontId="2"/>
  </si>
  <si>
    <t>８月１９・２０日</t>
    <phoneticPr fontId="2"/>
  </si>
  <si>
    <t>片山津温泉湯のまつり</t>
    <phoneticPr fontId="2"/>
  </si>
  <si>
    <t>片山津温泉開湯を祝う祭。２日目には大花火大会が開催される</t>
    <rPh sb="17" eb="18">
      <t>オオ</t>
    </rPh>
    <rPh sb="18" eb="20">
      <t>ハナビ</t>
    </rPh>
    <rPh sb="20" eb="22">
      <t>タイカイ</t>
    </rPh>
    <rPh sb="23" eb="25">
      <t>カイサイ</t>
    </rPh>
    <phoneticPr fontId="2"/>
  </si>
  <si>
    <t>８月２７～２９日</t>
    <phoneticPr fontId="2"/>
  </si>
  <si>
    <t>ぐず焼まつり</t>
    <phoneticPr fontId="2"/>
  </si>
  <si>
    <t>手作りのお化けグズ（＝ゴリ）を練り回して最後に焼却退治する奇祭</t>
    <phoneticPr fontId="2"/>
  </si>
  <si>
    <t>９月　第２土・日曜</t>
    <phoneticPr fontId="2"/>
  </si>
  <si>
    <t>十万石まつり</t>
    <phoneticPr fontId="2"/>
  </si>
  <si>
    <t>大聖寺藩祖前田利治を慕い、殖産振興を願う祭</t>
    <rPh sb="4" eb="5">
      <t>ソ</t>
    </rPh>
    <rPh sb="5" eb="7">
      <t>マエダ</t>
    </rPh>
    <rPh sb="7" eb="9">
      <t>トシハル</t>
    </rPh>
    <rPh sb="10" eb="11">
      <t>シタ</t>
    </rPh>
    <rPh sb="13" eb="15">
      <t>ショクサン</t>
    </rPh>
    <rPh sb="15" eb="17">
      <t>シンコウ</t>
    </rPh>
    <rPh sb="18" eb="19">
      <t>ネガ</t>
    </rPh>
    <rPh sb="20" eb="21">
      <t>サイ</t>
    </rPh>
    <phoneticPr fontId="2"/>
  </si>
  <si>
    <t>９月２２日･２３日</t>
    <phoneticPr fontId="2"/>
  </si>
  <si>
    <t>山中温泉こいこい祭</t>
    <phoneticPr fontId="2"/>
  </si>
  <si>
    <t>山中温泉最大の祭。大獅子の巡行などがある</t>
    <rPh sb="9" eb="10">
      <t>オオ</t>
    </rPh>
    <rPh sb="10" eb="12">
      <t>シシ</t>
    </rPh>
    <rPh sb="13" eb="15">
      <t>ジュンコウ</t>
    </rPh>
    <phoneticPr fontId="2"/>
  </si>
  <si>
    <t>07-01　金融機関の状況</t>
    <rPh sb="6" eb="8">
      <t>キンユウ</t>
    </rPh>
    <rPh sb="8" eb="10">
      <t>キカン</t>
    </rPh>
    <rPh sb="11" eb="13">
      <t>ジョウキョウ</t>
    </rPh>
    <phoneticPr fontId="2"/>
  </si>
  <si>
    <t>各年末現在</t>
    <phoneticPr fontId="2"/>
  </si>
  <si>
    <t>店舗数</t>
    <phoneticPr fontId="2"/>
  </si>
  <si>
    <t>普通銀行</t>
    <rPh sb="0" eb="2">
      <t>フツウ</t>
    </rPh>
    <rPh sb="2" eb="4">
      <t>ギンコウ</t>
    </rPh>
    <phoneticPr fontId="2"/>
  </si>
  <si>
    <t>信用金庫</t>
    <rPh sb="0" eb="2">
      <t>シンヨウ</t>
    </rPh>
    <rPh sb="2" eb="4">
      <t>キンコ</t>
    </rPh>
    <phoneticPr fontId="2"/>
  </si>
  <si>
    <t>労働金庫</t>
    <rPh sb="0" eb="2">
      <t>ロウドウ</t>
    </rPh>
    <rPh sb="2" eb="4">
      <t>キンコ</t>
    </rPh>
    <phoneticPr fontId="2"/>
  </si>
  <si>
    <t>農協</t>
    <rPh sb="0" eb="2">
      <t>ノウキョウ</t>
    </rPh>
    <phoneticPr fontId="2"/>
  </si>
  <si>
    <t>漁協</t>
    <rPh sb="0" eb="2">
      <t>ギョキョウ</t>
    </rPh>
    <phoneticPr fontId="2"/>
  </si>
  <si>
    <t>平成28年</t>
  </si>
  <si>
    <t>令和元年</t>
    <rPh sb="0" eb="2">
      <t>レイワ</t>
    </rPh>
    <rPh sb="2" eb="3">
      <t>ガン</t>
    </rPh>
    <rPh sb="3" eb="4">
      <t>ネン</t>
    </rPh>
    <phoneticPr fontId="2"/>
  </si>
  <si>
    <t>資料：金融機関及び農・漁協</t>
    <phoneticPr fontId="2"/>
  </si>
  <si>
    <t>07-02　金融機関預金高</t>
    <rPh sb="6" eb="8">
      <t>キンユウ</t>
    </rPh>
    <rPh sb="8" eb="10">
      <t>キカン</t>
    </rPh>
    <rPh sb="10" eb="13">
      <t>ヨキンダカ</t>
    </rPh>
    <phoneticPr fontId="2"/>
  </si>
  <si>
    <t>各年末現在　単位：百万円</t>
    <phoneticPr fontId="2"/>
  </si>
  <si>
    <t>総額</t>
    <rPh sb="0" eb="2">
      <t>ソウガク</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</si>
  <si>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</si>
  <si>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</si>
  <si>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</si>
  <si>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定期預金</t>
    <rPh sb="0" eb="2">
      <t>テイキ</t>
    </rPh>
    <rPh sb="2" eb="4">
      <t>ヨキン</t>
    </rPh>
    <phoneticPr fontId="2"/>
  </si>
  <si>
    <t>定期積立</t>
    <rPh sb="0" eb="2">
      <t>テイキ</t>
    </rPh>
    <rPh sb="2" eb="4">
      <t>ツミタテ</t>
    </rPh>
    <phoneticPr fontId="2"/>
  </si>
  <si>
    <t>07-03　金融機関貸付高</t>
    <rPh sb="6" eb="8">
      <t>キンユウ</t>
    </rPh>
    <rPh sb="8" eb="10">
      <t>キカン</t>
    </rPh>
    <rPh sb="10" eb="12">
      <t>カシツケ</t>
    </rPh>
    <rPh sb="12" eb="13">
      <t>タカ</t>
    </rPh>
    <phoneticPr fontId="2"/>
  </si>
  <si>
    <t>割引手形</t>
    <rPh sb="0" eb="2">
      <t>ワリビキ</t>
    </rPh>
    <rPh sb="2" eb="4">
      <t>テガタ</t>
    </rPh>
    <phoneticPr fontId="2"/>
  </si>
  <si>
    <t>手形貸付</t>
    <rPh sb="0" eb="2">
      <t>テガタ</t>
    </rPh>
    <rPh sb="2" eb="4">
      <t>カシツケ</t>
    </rPh>
    <phoneticPr fontId="2"/>
  </si>
  <si>
    <t>証書貸付</t>
    <rPh sb="0" eb="2">
      <t>ショウショ</t>
    </rPh>
    <rPh sb="2" eb="4">
      <t>カシツケ</t>
    </rPh>
    <phoneticPr fontId="2"/>
  </si>
  <si>
    <t>07-04　不動産登記</t>
    <rPh sb="6" eb="9">
      <t>フドウサン</t>
    </rPh>
    <rPh sb="9" eb="11">
      <t>トウキ</t>
    </rPh>
    <phoneticPr fontId="2"/>
  </si>
  <si>
    <t>各年中　単位：件</t>
    <phoneticPr fontId="2"/>
  </si>
  <si>
    <t>種　　別</t>
    <rPh sb="0" eb="1">
      <t>タネ</t>
    </rPh>
    <rPh sb="3" eb="4">
      <t>ベツ</t>
    </rPh>
    <phoneticPr fontId="2"/>
  </si>
  <si>
    <t>総　　数</t>
    <rPh sb="0" eb="1">
      <t>ソウ</t>
    </rPh>
    <rPh sb="3" eb="4">
      <t>スウ</t>
    </rPh>
    <phoneticPr fontId="2"/>
  </si>
  <si>
    <t>資料：金沢地方法務局</t>
    <phoneticPr fontId="2"/>
  </si>
  <si>
    <t>07-05　登記謄本・抄本等請求数</t>
    <phoneticPr fontId="2"/>
  </si>
  <si>
    <t>種　　別</t>
    <phoneticPr fontId="2"/>
  </si>
  <si>
    <t>総　　数</t>
    <phoneticPr fontId="2"/>
  </si>
  <si>
    <t>閲　　覧</t>
    <phoneticPr fontId="2"/>
  </si>
  <si>
    <t>各種証明</t>
    <phoneticPr fontId="2"/>
  </si>
  <si>
    <t>07-06　たばこ消費状況</t>
    <rPh sb="9" eb="11">
      <t>ショウヒ</t>
    </rPh>
    <rPh sb="11" eb="13">
      <t>ジョウキョウ</t>
    </rPh>
    <phoneticPr fontId="2"/>
  </si>
  <si>
    <t>単位：千本</t>
    <phoneticPr fontId="2"/>
  </si>
  <si>
    <t>年　　度</t>
    <phoneticPr fontId="2"/>
  </si>
  <si>
    <t>総　数　量</t>
    <phoneticPr fontId="2"/>
  </si>
  <si>
    <t>07-07　インキュベーションルーム利用状況</t>
    <rPh sb="18" eb="22">
      <t>リヨウジョウキョウ</t>
    </rPh>
    <phoneticPr fontId="2"/>
  </si>
  <si>
    <t>4月1日現在</t>
    <phoneticPr fontId="2"/>
  </si>
  <si>
    <t>平成30年度</t>
    <rPh sb="0" eb="2">
      <t>ヘイセイ</t>
    </rPh>
    <rPh sb="4" eb="5">
      <t>ネン</t>
    </rPh>
    <rPh sb="5" eb="6">
      <t>ド</t>
    </rPh>
    <phoneticPr fontId="2"/>
  </si>
  <si>
    <t>団体数</t>
    <rPh sb="0" eb="3">
      <t>ダンタイスウ</t>
    </rPh>
    <phoneticPr fontId="2"/>
  </si>
  <si>
    <t>※平成30年4月1日から開設</t>
    <phoneticPr fontId="2"/>
  </si>
  <si>
    <t>資料：スマートシティ課</t>
    <rPh sb="10" eb="11">
      <t>カ</t>
    </rPh>
    <phoneticPr fontId="2"/>
  </si>
  <si>
    <t>07-08　消費者物価指数</t>
    <rPh sb="6" eb="9">
      <t>ショウヒシャ</t>
    </rPh>
    <rPh sb="9" eb="11">
      <t>ブッカ</t>
    </rPh>
    <rPh sb="11" eb="13">
      <t>シスウ</t>
    </rPh>
    <phoneticPr fontId="2"/>
  </si>
  <si>
    <t>（金沢市）</t>
    <rPh sb="1" eb="4">
      <t>カナザワシ</t>
    </rPh>
    <phoneticPr fontId="2"/>
  </si>
  <si>
    <t>各年平均　単位：％</t>
    <phoneticPr fontId="2"/>
  </si>
  <si>
    <t>総合</t>
    <rPh sb="0" eb="2">
      <t>ソウゴウ</t>
    </rPh>
    <phoneticPr fontId="2"/>
  </si>
  <si>
    <t>食料</t>
    <rPh sb="0" eb="2">
      <t>ショクリョウ</t>
    </rPh>
    <phoneticPr fontId="2"/>
  </si>
  <si>
    <t>住居</t>
    <rPh sb="0" eb="2">
      <t>ジュウキョ</t>
    </rPh>
    <phoneticPr fontId="2"/>
  </si>
  <si>
    <t>光熱・水道</t>
    <rPh sb="0" eb="2">
      <t>コウネツ</t>
    </rPh>
    <rPh sb="3" eb="5">
      <t>スイドウ</t>
    </rPh>
    <phoneticPr fontId="2"/>
  </si>
  <si>
    <t>家具・
家事用品</t>
    <rPh sb="0" eb="2">
      <t>カグ</t>
    </rPh>
    <rPh sb="4" eb="6">
      <t>カジ</t>
    </rPh>
    <rPh sb="6" eb="8">
      <t>ヨウヒン</t>
    </rPh>
    <phoneticPr fontId="2"/>
  </si>
  <si>
    <t>被服及び
履物</t>
    <rPh sb="0" eb="2">
      <t>ヒフク</t>
    </rPh>
    <rPh sb="2" eb="3">
      <t>オヨ</t>
    </rPh>
    <rPh sb="5" eb="7">
      <t>ハキモノ</t>
    </rPh>
    <phoneticPr fontId="2"/>
  </si>
  <si>
    <t>保健医療</t>
    <rPh sb="0" eb="2">
      <t>ホケン</t>
    </rPh>
    <rPh sb="2" eb="4">
      <t>イリョウ</t>
    </rPh>
    <phoneticPr fontId="2"/>
  </si>
  <si>
    <t>交通通信</t>
    <rPh sb="0" eb="2">
      <t>コウツウ</t>
    </rPh>
    <rPh sb="2" eb="4">
      <t>ツウシン</t>
    </rPh>
    <phoneticPr fontId="2"/>
  </si>
  <si>
    <t>27※基準年</t>
  </si>
  <si>
    <t>令和元年</t>
    <rPh sb="0" eb="4">
      <t>レイワガンネン</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</si>
  <si>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</si>
  <si>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</si>
  <si>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</si>
  <si>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生鮮食品</t>
    <rPh sb="0" eb="2">
      <t>セイセン</t>
    </rPh>
    <rPh sb="2" eb="4">
      <t>ショクヒン</t>
    </rPh>
    <phoneticPr fontId="2"/>
  </si>
  <si>
    <t>生鮮食品を
除く総合</t>
    <rPh sb="0" eb="2">
      <t>セイセン</t>
    </rPh>
    <rPh sb="2" eb="4">
      <t>ショクヒン</t>
    </rPh>
    <rPh sb="6" eb="7">
      <t>ノゾ</t>
    </rPh>
    <rPh sb="8" eb="10">
      <t>ソウゴウ</t>
    </rPh>
    <phoneticPr fontId="2"/>
  </si>
  <si>
    <t>持家の帰属家賃及び生鮮食品を除く総合</t>
    <rPh sb="0" eb="2">
      <t>モチイエ</t>
    </rPh>
    <rPh sb="3" eb="5">
      <t>キゾク</t>
    </rPh>
    <rPh sb="5" eb="7">
      <t>ヤチン</t>
    </rPh>
    <rPh sb="7" eb="8">
      <t>オヨ</t>
    </rPh>
    <rPh sb="9" eb="11">
      <t>セイセン</t>
    </rPh>
    <rPh sb="11" eb="13">
      <t>ショクヒン</t>
    </rPh>
    <rPh sb="14" eb="15">
      <t>ノゾ</t>
    </rPh>
    <rPh sb="16" eb="18">
      <t>ソウゴウ</t>
    </rPh>
    <phoneticPr fontId="2"/>
  </si>
  <si>
    <t>生鮮食品及びエネルギーを除く総合</t>
    <rPh sb="0" eb="2">
      <t>セイセン</t>
    </rPh>
    <rPh sb="2" eb="4">
      <t>ショクヒン</t>
    </rPh>
    <rPh sb="4" eb="5">
      <t>オヨ</t>
    </rPh>
    <rPh sb="12" eb="13">
      <t>ノゾ</t>
    </rPh>
    <rPh sb="14" eb="16">
      <t>ソウゴウ</t>
    </rPh>
    <phoneticPr fontId="2"/>
  </si>
  <si>
    <t>資料：石川県消費者物価指数年報</t>
    <rPh sb="0" eb="2">
      <t>シリョウ</t>
    </rPh>
    <rPh sb="3" eb="6">
      <t>イシカワケン</t>
    </rPh>
    <rPh sb="6" eb="9">
      <t>ショウヒシャ</t>
    </rPh>
    <rPh sb="9" eb="11">
      <t>ブッカ</t>
    </rPh>
    <rPh sb="11" eb="13">
      <t>シスウ</t>
    </rPh>
    <rPh sb="13" eb="15">
      <t>ネンポウ</t>
    </rPh>
    <phoneticPr fontId="2"/>
  </si>
  <si>
    <t>（全国）</t>
    <rPh sb="1" eb="3">
      <t>ゼンコク</t>
    </rPh>
    <phoneticPr fontId="2"/>
  </si>
  <si>
    <t>08-01　家屋の状況</t>
    <rPh sb="6" eb="8">
      <t>カオク</t>
    </rPh>
    <rPh sb="9" eb="11">
      <t>ジョウキョウ</t>
    </rPh>
    <phoneticPr fontId="2"/>
  </si>
  <si>
    <t>各年1月1日現在</t>
    <rPh sb="0" eb="1">
      <t>カク</t>
    </rPh>
    <rPh sb="1" eb="2">
      <t>ネン</t>
    </rPh>
    <rPh sb="3" eb="4">
      <t>ツキ</t>
    </rPh>
    <rPh sb="5" eb="6">
      <t>ニチ</t>
    </rPh>
    <rPh sb="6" eb="8">
      <t>ゲンザイ</t>
    </rPh>
    <phoneticPr fontId="2"/>
  </si>
  <si>
    <t>平成30年</t>
    <rPh sb="0" eb="2">
      <t>ヘイセイ</t>
    </rPh>
    <rPh sb="4" eb="5">
      <t>ネン</t>
    </rPh>
    <phoneticPr fontId="2"/>
  </si>
  <si>
    <t>31(令和元年)</t>
    <rPh sb="3" eb="5">
      <t>レイワ</t>
    </rPh>
    <rPh sb="5" eb="6">
      <t>ガン</t>
    </rPh>
    <rPh sb="6" eb="7">
      <t>ネン</t>
    </rPh>
    <phoneticPr fontId="2"/>
  </si>
  <si>
    <t>令和2年</t>
    <rPh sb="0" eb="2">
      <t>レイワ</t>
    </rPh>
    <rPh sb="3" eb="4">
      <t>ネン</t>
    </rPh>
    <phoneticPr fontId="2"/>
  </si>
  <si>
    <t>棟数</t>
  </si>
  <si>
    <t>床面積（㎡）</t>
  </si>
  <si>
    <t>木造</t>
    <rPh sb="0" eb="2">
      <t>モクゾウ</t>
    </rPh>
    <phoneticPr fontId="2"/>
  </si>
  <si>
    <t>専用住宅</t>
    <rPh sb="0" eb="2">
      <t>センヨウ</t>
    </rPh>
    <rPh sb="2" eb="4">
      <t>ジュウタク</t>
    </rPh>
    <phoneticPr fontId="2"/>
  </si>
  <si>
    <t>併用住宅</t>
    <rPh sb="0" eb="2">
      <t>ヘイヨウ</t>
    </rPh>
    <rPh sb="2" eb="4">
      <t>ジュウタク</t>
    </rPh>
    <phoneticPr fontId="2"/>
  </si>
  <si>
    <t>農家・漁家</t>
    <rPh sb="0" eb="2">
      <t>ノウカ</t>
    </rPh>
    <rPh sb="3" eb="4">
      <t>リョウ</t>
    </rPh>
    <rPh sb="4" eb="5">
      <t>イエ</t>
    </rPh>
    <phoneticPr fontId="2"/>
  </si>
  <si>
    <t>旅館・料亭</t>
    <rPh sb="0" eb="2">
      <t>リョカン</t>
    </rPh>
    <rPh sb="3" eb="5">
      <t>リョウテイ</t>
    </rPh>
    <phoneticPr fontId="2"/>
  </si>
  <si>
    <t>事務所・店舗・銀行</t>
    <rPh sb="0" eb="2">
      <t>ジム</t>
    </rPh>
    <rPh sb="2" eb="3">
      <t>ショ</t>
    </rPh>
    <rPh sb="4" eb="6">
      <t>テンポ</t>
    </rPh>
    <rPh sb="7" eb="9">
      <t>ギンコウ</t>
    </rPh>
    <phoneticPr fontId="2"/>
  </si>
  <si>
    <t>劇場・映画館・病院</t>
    <rPh sb="0" eb="2">
      <t>ゲキジョウ</t>
    </rPh>
    <rPh sb="3" eb="6">
      <t>エイガカン</t>
    </rPh>
    <rPh sb="7" eb="9">
      <t>ビョウイン</t>
    </rPh>
    <phoneticPr fontId="2"/>
  </si>
  <si>
    <t>浴場</t>
    <rPh sb="0" eb="2">
      <t>ヨクジョウ</t>
    </rPh>
    <phoneticPr fontId="2"/>
  </si>
  <si>
    <t>工場・倉庫</t>
    <rPh sb="0" eb="2">
      <t>コウジョウ</t>
    </rPh>
    <rPh sb="3" eb="5">
      <t>ソウコ</t>
    </rPh>
    <phoneticPr fontId="2"/>
  </si>
  <si>
    <t>非木造</t>
    <rPh sb="0" eb="1">
      <t>ヒ</t>
    </rPh>
    <rPh sb="1" eb="3">
      <t>モクゾウ</t>
    </rPh>
    <phoneticPr fontId="2"/>
  </si>
  <si>
    <t>住宅・アパート</t>
    <rPh sb="0" eb="2">
      <t>ジュウタク</t>
    </rPh>
    <phoneticPr fontId="2"/>
  </si>
  <si>
    <t>ホテル・病院</t>
    <rPh sb="4" eb="6">
      <t>ビョウイン</t>
    </rPh>
    <phoneticPr fontId="2"/>
  </si>
  <si>
    <t>資料：税料金課</t>
    <rPh sb="0" eb="2">
      <t>シリョウ</t>
    </rPh>
    <rPh sb="3" eb="4">
      <t>ゼイ</t>
    </rPh>
    <rPh sb="4" eb="6">
      <t>リョウキン</t>
    </rPh>
    <rPh sb="6" eb="7">
      <t>カ</t>
    </rPh>
    <phoneticPr fontId="2"/>
  </si>
  <si>
    <t>08-02　公営住宅の状況</t>
    <rPh sb="6" eb="8">
      <t>コウエイ</t>
    </rPh>
    <rPh sb="8" eb="10">
      <t>ジュウタク</t>
    </rPh>
    <rPh sb="11" eb="13">
      <t>ジョウキョウ</t>
    </rPh>
    <phoneticPr fontId="2"/>
  </si>
  <si>
    <t>令和3年3月31日現在</t>
    <rPh sb="0" eb="2">
      <t>レイワ</t>
    </rPh>
    <rPh sb="3" eb="4">
      <t>ネン</t>
    </rPh>
    <rPh sb="5" eb="6">
      <t>ツキ</t>
    </rPh>
    <rPh sb="8" eb="9">
      <t>ニチ</t>
    </rPh>
    <rPh sb="9" eb="11">
      <t>ゲンザイ</t>
    </rPh>
    <phoneticPr fontId="2"/>
  </si>
  <si>
    <t>名称</t>
    <rPh sb="0" eb="2">
      <t>メイショウ</t>
    </rPh>
    <phoneticPr fontId="2"/>
  </si>
  <si>
    <t>所在地</t>
    <rPh sb="0" eb="3">
      <t>ショザイチ</t>
    </rPh>
    <phoneticPr fontId="2"/>
  </si>
  <si>
    <t>戸数</t>
    <rPh sb="0" eb="2">
      <t>コスウ</t>
    </rPh>
    <phoneticPr fontId="2"/>
  </si>
  <si>
    <t>簡易
耐火平屋</t>
    <rPh sb="0" eb="2">
      <t>カンイ</t>
    </rPh>
    <rPh sb="3" eb="5">
      <t>タイカ</t>
    </rPh>
    <rPh sb="5" eb="7">
      <t>ヒラヤ</t>
    </rPh>
    <phoneticPr fontId="2"/>
  </si>
  <si>
    <t>簡易
耐火２階</t>
    <rPh sb="0" eb="2">
      <t>カンイ</t>
    </rPh>
    <rPh sb="3" eb="5">
      <t>タイカ</t>
    </rPh>
    <rPh sb="6" eb="7">
      <t>カイ</t>
    </rPh>
    <phoneticPr fontId="2"/>
  </si>
  <si>
    <t>耐火</t>
    <rPh sb="0" eb="2">
      <t>タイカ</t>
    </rPh>
    <phoneticPr fontId="2"/>
  </si>
  <si>
    <t>建設年</t>
    <rPh sb="0" eb="2">
      <t>ケンセツ</t>
    </rPh>
    <rPh sb="2" eb="3">
      <t>ネン</t>
    </rPh>
    <phoneticPr fontId="2"/>
  </si>
  <si>
    <t>県営住宅</t>
    <rPh sb="0" eb="2">
      <t>ケンエイ</t>
    </rPh>
    <rPh sb="2" eb="4">
      <t>ジュウタク</t>
    </rPh>
    <phoneticPr fontId="2"/>
  </si>
  <si>
    <t>県営瑞穂団地</t>
    <rPh sb="0" eb="2">
      <t>ケンエイ</t>
    </rPh>
    <rPh sb="2" eb="4">
      <t>ミズホ</t>
    </rPh>
    <rPh sb="4" eb="6">
      <t>ダンチ</t>
    </rPh>
    <phoneticPr fontId="2"/>
  </si>
  <si>
    <t>動橋町カ44－2</t>
    <rPh sb="0" eb="2">
      <t>イブリバシ</t>
    </rPh>
    <rPh sb="2" eb="3">
      <t>マチ</t>
    </rPh>
    <phoneticPr fontId="2"/>
  </si>
  <si>
    <t>H6</t>
    <phoneticPr fontId="2"/>
  </si>
  <si>
    <t>県営山代団地</t>
    <rPh sb="0" eb="2">
      <t>ケンエイ</t>
    </rPh>
    <rPh sb="2" eb="4">
      <t>ヤマシロ</t>
    </rPh>
    <rPh sb="4" eb="6">
      <t>ダンチ</t>
    </rPh>
    <phoneticPr fontId="2"/>
  </si>
  <si>
    <t>山代温泉北部２丁目２</t>
    <rPh sb="0" eb="2">
      <t>ヤマシロ</t>
    </rPh>
    <rPh sb="2" eb="4">
      <t>オンセン</t>
    </rPh>
    <rPh sb="4" eb="6">
      <t>ホクブ</t>
    </rPh>
    <rPh sb="7" eb="9">
      <t>チョウメ</t>
    </rPh>
    <phoneticPr fontId="2"/>
  </si>
  <si>
    <t>S51～54</t>
    <phoneticPr fontId="2"/>
  </si>
  <si>
    <t>S51～55</t>
    <phoneticPr fontId="2"/>
  </si>
  <si>
    <t>県営菅谷団地</t>
    <rPh sb="0" eb="2">
      <t>ケンエイ</t>
    </rPh>
    <rPh sb="2" eb="4">
      <t>スガタニ</t>
    </rPh>
    <rPh sb="4" eb="6">
      <t>ダンチ</t>
    </rPh>
    <phoneticPr fontId="2"/>
  </si>
  <si>
    <t>山中温泉菅谷町ヘ149－1</t>
    <rPh sb="0" eb="2">
      <t>ヤマナカ</t>
    </rPh>
    <rPh sb="2" eb="4">
      <t>オンセン</t>
    </rPh>
    <rPh sb="4" eb="6">
      <t>スガタニ</t>
    </rPh>
    <rPh sb="6" eb="7">
      <t>マチ</t>
    </rPh>
    <phoneticPr fontId="2"/>
  </si>
  <si>
    <t>S50</t>
    <phoneticPr fontId="2"/>
  </si>
  <si>
    <t>S50・51</t>
    <phoneticPr fontId="2"/>
  </si>
  <si>
    <t>市営住宅</t>
    <rPh sb="0" eb="2">
      <t>シエイ</t>
    </rPh>
    <rPh sb="2" eb="4">
      <t>ジュウタク</t>
    </rPh>
    <phoneticPr fontId="2"/>
  </si>
  <si>
    <t>新川住宅</t>
    <rPh sb="0" eb="2">
      <t>シンカワ</t>
    </rPh>
    <rPh sb="2" eb="4">
      <t>ジュウタク</t>
    </rPh>
    <phoneticPr fontId="2"/>
  </si>
  <si>
    <t>大聖寺上福田町ハ13</t>
    <rPh sb="0" eb="3">
      <t>ダイショウジ</t>
    </rPh>
    <rPh sb="3" eb="6">
      <t>カミフクダ</t>
    </rPh>
    <rPh sb="6" eb="7">
      <t>マチ</t>
    </rPh>
    <phoneticPr fontId="2"/>
  </si>
  <si>
    <t>H18～20</t>
    <phoneticPr fontId="2"/>
  </si>
  <si>
    <t>H18,19,20</t>
    <phoneticPr fontId="2"/>
  </si>
  <si>
    <t>松島団地</t>
    <rPh sb="0" eb="2">
      <t>マツシマ</t>
    </rPh>
    <rPh sb="2" eb="4">
      <t>ダンチ</t>
    </rPh>
    <phoneticPr fontId="2"/>
  </si>
  <si>
    <t>大聖寺上福田町ト32</t>
    <phoneticPr fontId="2"/>
  </si>
  <si>
    <t>大聖寺上福田町ト32-1</t>
    <rPh sb="0" eb="3">
      <t>ダイショウジ</t>
    </rPh>
    <rPh sb="3" eb="6">
      <t>カミフクダ</t>
    </rPh>
    <rPh sb="6" eb="7">
      <t>マチ</t>
    </rPh>
    <phoneticPr fontId="2"/>
  </si>
  <si>
    <t>S45～48</t>
    <phoneticPr fontId="2"/>
  </si>
  <si>
    <t>S45･46･48</t>
    <phoneticPr fontId="2"/>
  </si>
  <si>
    <t>敷地団地</t>
    <rPh sb="0" eb="2">
      <t>シキジ</t>
    </rPh>
    <rPh sb="2" eb="4">
      <t>ダンチ</t>
    </rPh>
    <phoneticPr fontId="2"/>
  </si>
  <si>
    <t>大聖寺敷地ヌ1－1</t>
    <rPh sb="0" eb="3">
      <t>ダイショウジ</t>
    </rPh>
    <rPh sb="3" eb="5">
      <t>シキジ</t>
    </rPh>
    <phoneticPr fontId="2"/>
  </si>
  <si>
    <t>S39～47</t>
    <phoneticPr fontId="2"/>
  </si>
  <si>
    <t>S39・41・47</t>
    <phoneticPr fontId="2"/>
  </si>
  <si>
    <t>山代住宅</t>
    <rPh sb="0" eb="2">
      <t>ヤマシロ</t>
    </rPh>
    <rPh sb="2" eb="4">
      <t>ジュウタク</t>
    </rPh>
    <phoneticPr fontId="2"/>
  </si>
  <si>
    <t>山代温泉19－100－17</t>
    <rPh sb="0" eb="2">
      <t>ヤマシロ</t>
    </rPh>
    <rPh sb="2" eb="4">
      <t>オンセン</t>
    </rPh>
    <phoneticPr fontId="2"/>
  </si>
  <si>
    <t>H8・11</t>
    <phoneticPr fontId="2"/>
  </si>
  <si>
    <t>潮津団地</t>
    <rPh sb="0" eb="2">
      <t>ウシオヅ</t>
    </rPh>
    <rPh sb="2" eb="4">
      <t>ダンチ</t>
    </rPh>
    <phoneticPr fontId="2"/>
  </si>
  <si>
    <t>潮津町村の上14－10</t>
    <rPh sb="0" eb="3">
      <t>ウシオヅマチ</t>
    </rPh>
    <rPh sb="3" eb="4">
      <t>ムラ</t>
    </rPh>
    <rPh sb="5" eb="6">
      <t>ウエ</t>
    </rPh>
    <phoneticPr fontId="2"/>
  </si>
  <si>
    <t>片山津住宅</t>
    <rPh sb="0" eb="3">
      <t>カタヤマヅ</t>
    </rPh>
    <rPh sb="3" eb="5">
      <t>ジュウタク</t>
    </rPh>
    <phoneticPr fontId="2"/>
  </si>
  <si>
    <t>片山津町ク107</t>
    <rPh sb="0" eb="4">
      <t>カタヤマヅマチ</t>
    </rPh>
    <phoneticPr fontId="2"/>
  </si>
  <si>
    <t>H4</t>
    <phoneticPr fontId="2"/>
  </si>
  <si>
    <t>H3</t>
    <phoneticPr fontId="2"/>
  </si>
  <si>
    <t>篠原住宅</t>
    <rPh sb="0" eb="2">
      <t>シノハラ</t>
    </rPh>
    <rPh sb="2" eb="4">
      <t>ジュウタク</t>
    </rPh>
    <phoneticPr fontId="2"/>
  </si>
  <si>
    <t>篠原町158</t>
    <rPh sb="0" eb="3">
      <t>シノハラマチ</t>
    </rPh>
    <phoneticPr fontId="2"/>
  </si>
  <si>
    <t>H5</t>
    <phoneticPr fontId="2"/>
  </si>
  <si>
    <t>動橋住宅</t>
    <phoneticPr fontId="2"/>
  </si>
  <si>
    <t>動橋町カ4－1</t>
    <rPh sb="0" eb="2">
      <t>イブリバシ</t>
    </rPh>
    <rPh sb="2" eb="3">
      <t>マチ</t>
    </rPh>
    <phoneticPr fontId="2"/>
  </si>
  <si>
    <t>H28～R1</t>
    <phoneticPr fontId="2"/>
  </si>
  <si>
    <t>しらさぎ住宅</t>
    <rPh sb="4" eb="6">
      <t>ジュウタク</t>
    </rPh>
    <phoneticPr fontId="2"/>
  </si>
  <si>
    <t>山中温泉上原町ハ100</t>
    <rPh sb="0" eb="2">
      <t>ヤマナカ</t>
    </rPh>
    <rPh sb="2" eb="4">
      <t>オンセン</t>
    </rPh>
    <rPh sb="4" eb="6">
      <t>ウエハラ</t>
    </rPh>
    <rPh sb="6" eb="7">
      <t>マチ</t>
    </rPh>
    <phoneticPr fontId="2"/>
  </si>
  <si>
    <t>S36・39
H1～9</t>
  </si>
  <si>
    <t>S36・38～39
H1～9</t>
  </si>
  <si>
    <t>菅谷住宅</t>
    <rPh sb="0" eb="2">
      <t>スガタニ</t>
    </rPh>
    <rPh sb="2" eb="4">
      <t>ジュウタク</t>
    </rPh>
    <phoneticPr fontId="2"/>
  </si>
  <si>
    <t>山中温泉菅谷町ロ1</t>
    <rPh sb="0" eb="2">
      <t>ヤマナカ</t>
    </rPh>
    <rPh sb="2" eb="4">
      <t>オンセン</t>
    </rPh>
    <rPh sb="4" eb="6">
      <t>スガタニ</t>
    </rPh>
    <rPh sb="6" eb="7">
      <t>マチ</t>
    </rPh>
    <phoneticPr fontId="2"/>
  </si>
  <si>
    <t>S40･49</t>
    <phoneticPr fontId="2"/>
  </si>
  <si>
    <t>S40・49</t>
    <phoneticPr fontId="2"/>
  </si>
  <si>
    <t>日の出住宅</t>
    <rPh sb="0" eb="1">
      <t>ヒ</t>
    </rPh>
    <rPh sb="2" eb="3">
      <t>デ</t>
    </rPh>
    <rPh sb="3" eb="5">
      <t>ジュウタク</t>
    </rPh>
    <phoneticPr fontId="2"/>
  </si>
  <si>
    <t>山中温泉長谷田町ハ36</t>
    <rPh sb="0" eb="2">
      <t>サンチュウ</t>
    </rPh>
    <rPh sb="2" eb="4">
      <t>オンセン</t>
    </rPh>
    <rPh sb="4" eb="5">
      <t>チョウ</t>
    </rPh>
    <rPh sb="5" eb="8">
      <t>タニダチョウ</t>
    </rPh>
    <phoneticPr fontId="2"/>
  </si>
  <si>
    <t>S41～44</t>
    <phoneticPr fontId="2"/>
  </si>
  <si>
    <t>資料：建築課</t>
    <rPh sb="0" eb="2">
      <t>シリョウ</t>
    </rPh>
    <rPh sb="3" eb="6">
      <t>ケンチクカ</t>
    </rPh>
    <phoneticPr fontId="2"/>
  </si>
  <si>
    <t>08-03　建築確認申請状況</t>
    <rPh sb="6" eb="8">
      <t>ケンチク</t>
    </rPh>
    <rPh sb="8" eb="10">
      <t>カクニン</t>
    </rPh>
    <rPh sb="10" eb="12">
      <t>シンセイ</t>
    </rPh>
    <rPh sb="12" eb="14">
      <t>ジョウキョウ</t>
    </rPh>
    <phoneticPr fontId="2"/>
  </si>
  <si>
    <t>各年度中　単位：件</t>
    <rPh sb="0" eb="4">
      <t>カクネンドチュウ</t>
    </rPh>
    <rPh sb="5" eb="7">
      <t>タンイ</t>
    </rPh>
    <rPh sb="8" eb="9">
      <t>ケン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</si>
  <si>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</si>
  <si>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</si>
  <si>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</si>
  <si>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</si>
  <si>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修繕</t>
    <rPh sb="0" eb="2">
      <t>シュウゼン</t>
    </rPh>
    <phoneticPr fontId="2"/>
  </si>
  <si>
    <t>令和元年</t>
    <rPh sb="0" eb="2">
      <t>レイワ</t>
    </rPh>
    <rPh sb="2" eb="4">
      <t>ガンネン</t>
    </rPh>
    <phoneticPr fontId="2"/>
  </si>
  <si>
    <t>資料：建築課</t>
    <rPh sb="0" eb="2">
      <t>シリョウ</t>
    </rPh>
    <rPh sb="3" eb="5">
      <t>ケンチク</t>
    </rPh>
    <rPh sb="5" eb="6">
      <t>カ</t>
    </rPh>
    <phoneticPr fontId="2"/>
  </si>
  <si>
    <t>08-04　市内道路の状況</t>
    <rPh sb="6" eb="8">
      <t>シナイ</t>
    </rPh>
    <rPh sb="8" eb="10">
      <t>ドウロ</t>
    </rPh>
    <rPh sb="11" eb="13">
      <t>ジョウキョウ</t>
    </rPh>
    <phoneticPr fontId="2"/>
  </si>
  <si>
    <t>各年度末現在　単位：m.％</t>
    <rPh sb="0" eb="4">
      <t>カクネンドマツ</t>
    </rPh>
    <rPh sb="4" eb="6">
      <t>ゲンザイ</t>
    </rPh>
    <rPh sb="7" eb="9">
      <t>タンイ</t>
    </rPh>
    <phoneticPr fontId="2"/>
  </si>
  <si>
    <t>（Ａ）
延長</t>
    <rPh sb="4" eb="6">
      <t>エンチョウ</t>
    </rPh>
    <phoneticPr fontId="2"/>
  </si>
  <si>
    <t>構成比率</t>
    <rPh sb="0" eb="2">
      <t>コウセイ</t>
    </rPh>
    <rPh sb="2" eb="4">
      <t>ヒリツ</t>
    </rPh>
    <phoneticPr fontId="2"/>
  </si>
  <si>
    <t>（Ｂ）
改良済延長</t>
    <rPh sb="4" eb="6">
      <t>カイリョウ</t>
    </rPh>
    <rPh sb="6" eb="7">
      <t>ス</t>
    </rPh>
    <rPh sb="7" eb="9">
      <t>エンチョウ</t>
    </rPh>
    <phoneticPr fontId="2"/>
  </si>
  <si>
    <t>(B)/(A)
改良率</t>
    <rPh sb="8" eb="10">
      <t>カイリョウ</t>
    </rPh>
    <rPh sb="10" eb="11">
      <t>リツ</t>
    </rPh>
    <phoneticPr fontId="2"/>
  </si>
  <si>
    <t>（Ｃ）
舗装済延長</t>
    <rPh sb="4" eb="7">
      <t>ホソウズミ</t>
    </rPh>
    <rPh sb="7" eb="9">
      <t>エンチョウ</t>
    </rPh>
    <phoneticPr fontId="2"/>
  </si>
  <si>
    <t>(C)/(A)
舗装率</t>
    <rPh sb="8" eb="10">
      <t>ホソウ</t>
    </rPh>
    <rPh sb="10" eb="11">
      <t>リツ</t>
    </rPh>
    <phoneticPr fontId="2"/>
  </si>
  <si>
    <t>平成27年度</t>
    <rPh sb="0" eb="2">
      <t>ヘイセイ</t>
    </rPh>
    <rPh sb="4" eb="6">
      <t>ネンド</t>
    </rPh>
    <phoneticPr fontId="2"/>
  </si>
  <si>
    <t>市道</t>
    <rPh sb="0" eb="2">
      <t>シドウ</t>
    </rPh>
    <phoneticPr fontId="2"/>
  </si>
  <si>
    <t>県道</t>
    <rPh sb="0" eb="2">
      <t>ケンドウ</t>
    </rPh>
    <phoneticPr fontId="2"/>
  </si>
  <si>
    <t>国道</t>
    <rPh sb="0" eb="2">
      <t>コクドウ</t>
    </rPh>
    <phoneticPr fontId="2"/>
  </si>
  <si>
    <t>北陸自動車道</t>
    <rPh sb="0" eb="2">
      <t>ホクリク</t>
    </rPh>
    <rPh sb="2" eb="5">
      <t>ジドウシャ</t>
    </rPh>
    <rPh sb="5" eb="6">
      <t>ドウ</t>
    </rPh>
    <phoneticPr fontId="2"/>
  </si>
  <si>
    <t>令和元年度</t>
    <rPh sb="0" eb="2">
      <t>レイワ</t>
    </rPh>
    <rPh sb="2" eb="5">
      <t>ガンネンド</t>
    </rPh>
    <phoneticPr fontId="2"/>
  </si>
  <si>
    <t>資料：土木課</t>
    <rPh sb="0" eb="2">
      <t>シリョウ</t>
    </rPh>
    <rPh sb="3" eb="5">
      <t>ドボク</t>
    </rPh>
    <rPh sb="5" eb="6">
      <t>カ</t>
    </rPh>
    <phoneticPr fontId="2"/>
  </si>
  <si>
    <t>08-05　市道の幅員状況</t>
    <rPh sb="6" eb="8">
      <t>シドウ</t>
    </rPh>
    <rPh sb="9" eb="11">
      <t>フクイン</t>
    </rPh>
    <rPh sb="11" eb="13">
      <t>ジョウキョウ</t>
    </rPh>
    <phoneticPr fontId="2"/>
  </si>
  <si>
    <t>2.5m未満</t>
    <rPh sb="4" eb="6">
      <t>ミマン</t>
    </rPh>
    <phoneticPr fontId="2"/>
  </si>
  <si>
    <t>2.5～4.5m未満</t>
    <rPh sb="8" eb="10">
      <t>ミマン</t>
    </rPh>
    <phoneticPr fontId="2"/>
  </si>
  <si>
    <t>4.5～6.5m未満</t>
    <rPh sb="8" eb="10">
      <t>ミマン</t>
    </rPh>
    <phoneticPr fontId="2"/>
  </si>
  <si>
    <t>6.5m以上</t>
    <rPh sb="4" eb="6">
      <t>イジョウ</t>
    </rPh>
    <phoneticPr fontId="2"/>
  </si>
  <si>
    <t>延長</t>
    <rPh sb="0" eb="2">
      <t>エンチョウ</t>
    </rPh>
    <phoneticPr fontId="2"/>
  </si>
  <si>
    <t>幹線道</t>
    <rPh sb="0" eb="2">
      <t>カンセン</t>
    </rPh>
    <rPh sb="2" eb="3">
      <t>ミチ</t>
    </rPh>
    <phoneticPr fontId="2"/>
  </si>
  <si>
    <t>一般市道</t>
    <rPh sb="0" eb="2">
      <t>イッパン</t>
    </rPh>
    <rPh sb="2" eb="4">
      <t>シドウ</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</si>
  <si>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</si>
  <si>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</si>
  <si>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</si>
  <si>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08-06　都市公園の状況</t>
    <rPh sb="6" eb="8">
      <t>トシ</t>
    </rPh>
    <rPh sb="8" eb="10">
      <t>コウエン</t>
    </rPh>
    <rPh sb="11" eb="13">
      <t>ジョウキョウ</t>
    </rPh>
    <phoneticPr fontId="2"/>
  </si>
  <si>
    <t>令和元年度末現在　単位：ha．ヵ所</t>
    <rPh sb="0" eb="2">
      <t>レイワ</t>
    </rPh>
    <rPh sb="2" eb="3">
      <t>ガン</t>
    </rPh>
    <rPh sb="3" eb="6">
      <t>ネンドマツ</t>
    </rPh>
    <rPh sb="6" eb="8">
      <t>ゲンザイ</t>
    </rPh>
    <rPh sb="9" eb="11">
      <t>タンイ</t>
    </rPh>
    <rPh sb="16" eb="17">
      <t>ショ</t>
    </rPh>
    <phoneticPr fontId="2"/>
  </si>
  <si>
    <t>地区</t>
    <rPh sb="0" eb="2">
      <t>チク</t>
    </rPh>
    <phoneticPr fontId="2"/>
  </si>
  <si>
    <t>全体</t>
    <rPh sb="0" eb="2">
      <t>ゼンタイ</t>
    </rPh>
    <phoneticPr fontId="2"/>
  </si>
  <si>
    <t>動橋</t>
    <rPh sb="0" eb="2">
      <t>イブリハシ</t>
    </rPh>
    <phoneticPr fontId="2"/>
  </si>
  <si>
    <t>温泉駅</t>
    <rPh sb="0" eb="2">
      <t>オンセン</t>
    </rPh>
    <rPh sb="2" eb="3">
      <t>エキ</t>
    </rPh>
    <phoneticPr fontId="2"/>
  </si>
  <si>
    <t>山中</t>
    <phoneticPr fontId="2"/>
  </si>
  <si>
    <t>種別</t>
    <rPh sb="0" eb="2">
      <t>シュベツ</t>
    </rPh>
    <phoneticPr fontId="2"/>
  </si>
  <si>
    <t>ヵ所</t>
    <rPh sb="1" eb="2">
      <t>ショ</t>
    </rPh>
    <phoneticPr fontId="2"/>
  </si>
  <si>
    <t>住区基幹公園</t>
    <rPh sb="0" eb="1">
      <t>ジュウ</t>
    </rPh>
    <rPh sb="1" eb="2">
      <t>ク</t>
    </rPh>
    <rPh sb="2" eb="4">
      <t>キカン</t>
    </rPh>
    <rPh sb="4" eb="6">
      <t>コウエン</t>
    </rPh>
    <phoneticPr fontId="2"/>
  </si>
  <si>
    <t>街区公園</t>
    <rPh sb="0" eb="2">
      <t>ガイク</t>
    </rPh>
    <rPh sb="2" eb="4">
      <t>コウエン</t>
    </rPh>
    <phoneticPr fontId="2"/>
  </si>
  <si>
    <t>近隣公園</t>
    <rPh sb="0" eb="2">
      <t>キンリン</t>
    </rPh>
    <rPh sb="2" eb="4">
      <t>コウエン</t>
    </rPh>
    <phoneticPr fontId="2"/>
  </si>
  <si>
    <t>地区公園</t>
    <rPh sb="0" eb="2">
      <t>チク</t>
    </rPh>
    <rPh sb="2" eb="4">
      <t>コウエン</t>
    </rPh>
    <phoneticPr fontId="2"/>
  </si>
  <si>
    <t>都市基幹公園</t>
    <rPh sb="0" eb="2">
      <t>トシ</t>
    </rPh>
    <rPh sb="2" eb="4">
      <t>キカン</t>
    </rPh>
    <rPh sb="4" eb="6">
      <t>コウエン</t>
    </rPh>
    <phoneticPr fontId="2"/>
  </si>
  <si>
    <t>総合公園</t>
    <rPh sb="0" eb="2">
      <t>ソウゴウ</t>
    </rPh>
    <rPh sb="2" eb="4">
      <t>コウエン</t>
    </rPh>
    <phoneticPr fontId="2"/>
  </si>
  <si>
    <t>緑地公園</t>
    <rPh sb="0" eb="4">
      <t>リョクチコウエン</t>
    </rPh>
    <phoneticPr fontId="2"/>
  </si>
  <si>
    <t>広場公園</t>
    <rPh sb="0" eb="2">
      <t>ヒロバ</t>
    </rPh>
    <rPh sb="2" eb="4">
      <t>コウエン</t>
    </rPh>
    <phoneticPr fontId="2"/>
  </si>
  <si>
    <t>風致公園</t>
    <rPh sb="0" eb="2">
      <t>フウチ</t>
    </rPh>
    <rPh sb="2" eb="4">
      <t>コウエン</t>
    </rPh>
    <phoneticPr fontId="2"/>
  </si>
  <si>
    <t>特殊公園</t>
    <rPh sb="0" eb="2">
      <t>トクシュ</t>
    </rPh>
    <rPh sb="2" eb="4">
      <t>コウエン</t>
    </rPh>
    <phoneticPr fontId="2"/>
  </si>
  <si>
    <t>08-07　都市計画区域、地域地区</t>
    <rPh sb="6" eb="8">
      <t>トシ</t>
    </rPh>
    <rPh sb="8" eb="10">
      <t>ケイカク</t>
    </rPh>
    <rPh sb="10" eb="12">
      <t>クイキ</t>
    </rPh>
    <rPh sb="13" eb="15">
      <t>チイキ</t>
    </rPh>
    <rPh sb="15" eb="17">
      <t>チク</t>
    </rPh>
    <phoneticPr fontId="2"/>
  </si>
  <si>
    <t>単位：ha</t>
    <rPh sb="0" eb="2">
      <t>タンイ</t>
    </rPh>
    <phoneticPr fontId="2"/>
  </si>
  <si>
    <t>区  域  ・  地  域  ・  地  区</t>
    <rPh sb="0" eb="1">
      <t>ク</t>
    </rPh>
    <rPh sb="3" eb="4">
      <t>イキ</t>
    </rPh>
    <rPh sb="9" eb="10">
      <t>チ</t>
    </rPh>
    <rPh sb="12" eb="13">
      <t>イキ</t>
    </rPh>
    <rPh sb="18" eb="19">
      <t>チ</t>
    </rPh>
    <rPh sb="21" eb="22">
      <t>ク</t>
    </rPh>
    <phoneticPr fontId="2"/>
  </si>
  <si>
    <t>令   和  2　年   度   末</t>
    <rPh sb="0" eb="1">
      <t>レイ</t>
    </rPh>
    <rPh sb="4" eb="5">
      <t>ワ</t>
    </rPh>
    <rPh sb="9" eb="10">
      <t>トシ</t>
    </rPh>
    <rPh sb="13" eb="14">
      <t>タビ</t>
    </rPh>
    <rPh sb="17" eb="18">
      <t>マツ</t>
    </rPh>
    <phoneticPr fontId="2"/>
  </si>
  <si>
    <t>加賀都市計画</t>
    <rPh sb="0" eb="2">
      <t>カガ</t>
    </rPh>
    <rPh sb="2" eb="4">
      <t>トシ</t>
    </rPh>
    <rPh sb="4" eb="6">
      <t>ケイカク</t>
    </rPh>
    <phoneticPr fontId="2"/>
  </si>
  <si>
    <t>都市計画区域</t>
    <rPh sb="0" eb="2">
      <t>トシ</t>
    </rPh>
    <rPh sb="2" eb="4">
      <t>ケイカク</t>
    </rPh>
    <rPh sb="4" eb="6">
      <t>クイキ</t>
    </rPh>
    <phoneticPr fontId="2"/>
  </si>
  <si>
    <t>市街化区域</t>
    <rPh sb="0" eb="3">
      <t>シガイカ</t>
    </rPh>
    <rPh sb="3" eb="5">
      <t>クイキ</t>
    </rPh>
    <phoneticPr fontId="2"/>
  </si>
  <si>
    <t>市街化調整区域</t>
    <rPh sb="0" eb="3">
      <t>シガイカ</t>
    </rPh>
    <rPh sb="3" eb="5">
      <t>チョウセイ</t>
    </rPh>
    <rPh sb="5" eb="7">
      <t>クイキ</t>
    </rPh>
    <phoneticPr fontId="2"/>
  </si>
  <si>
    <t>用途地域</t>
    <rPh sb="0" eb="2">
      <t>ヨウト</t>
    </rPh>
    <rPh sb="2" eb="4">
      <t>チイキ</t>
    </rPh>
    <phoneticPr fontId="2"/>
  </si>
  <si>
    <t>第1種低層住居専用地域</t>
    <rPh sb="0" eb="1">
      <t>ダイ</t>
    </rPh>
    <rPh sb="2" eb="3">
      <t>シュ</t>
    </rPh>
    <rPh sb="3" eb="5">
      <t>テイソウ</t>
    </rPh>
    <rPh sb="5" eb="7">
      <t>ジュウキョ</t>
    </rPh>
    <rPh sb="7" eb="9">
      <t>センヨウ</t>
    </rPh>
    <rPh sb="9" eb="11">
      <t>チイキ</t>
    </rPh>
    <phoneticPr fontId="2"/>
  </si>
  <si>
    <t>第2種低層住居専用地域</t>
    <rPh sb="0" eb="1">
      <t>ダイ</t>
    </rPh>
    <rPh sb="2" eb="3">
      <t>シュ</t>
    </rPh>
    <rPh sb="3" eb="4">
      <t>ヒク</t>
    </rPh>
    <rPh sb="4" eb="5">
      <t>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</si>
  <si>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phoneticPr fontId="2"/>
  </si>
  <si>
    <r>
      <t>第1種中高層住居専用</t>
    </r>
    <r>
      <rPr>
        <strike/>
        <sz val="11"/>
        <color indexed="8"/>
        <rFont val="ＭＳ ゴシック"/>
        <family val="3"/>
        <charset val="128"/>
      </rPr>
      <t>区域</t>
    </r>
    <r>
      <rPr>
        <sz val="11"/>
        <color indexed="8"/>
        <rFont val="ＭＳ ゴシック"/>
        <family val="3"/>
        <charset val="128"/>
      </rPr>
      <t>地域</t>
    </r>
    <rPh sb="0" eb="1">
      <t>ダイ</t>
    </rPh>
    <rPh sb="2" eb="3">
      <t>シュ</t>
    </rPh>
    <rPh sb="3" eb="6">
      <t>チュウコウソウ</t>
    </rPh>
    <rPh sb="6" eb="8">
      <t>ジュウキョ</t>
    </rPh>
    <rPh sb="8" eb="10">
      <t>センヨウ</t>
    </rPh>
    <phoneticPr fontId="2"/>
  </si>
  <si>
    <t>第2種中高層住居専用地域</t>
    <rPh sb="0" eb="1">
      <t>ダイ</t>
    </rPh>
    <rPh sb="2" eb="3">
      <t>シュ</t>
    </rPh>
    <rPh sb="3" eb="6">
      <t>チュウコウソウ</t>
    </rPh>
    <rPh sb="6" eb="8">
      <t>ジュウキョ</t>
    </rPh>
    <rPh sb="8" eb="10">
      <t>センヨウ</t>
    </rPh>
    <rPh sb="10" eb="12">
      <t>チイキ</t>
    </rPh>
    <phoneticPr fontId="2"/>
  </si>
  <si>
    <r>
      <t>第2種中高層住居専用</t>
    </r>
    <r>
      <rPr>
        <strike/>
        <sz val="11"/>
        <color indexed="8"/>
        <rFont val="ＭＳ ゴシック"/>
        <family val="3"/>
        <charset val="128"/>
      </rPr>
      <t>区域</t>
    </r>
    <r>
      <rPr>
        <sz val="11"/>
        <color indexed="8"/>
        <rFont val="ＭＳ ゴシック"/>
        <family val="3"/>
        <charset val="128"/>
      </rPr>
      <t>地域</t>
    </r>
    <rPh sb="0" eb="1">
      <t>ダイ</t>
    </rPh>
    <rPh sb="2" eb="3">
      <t>シュ</t>
    </rPh>
    <rPh sb="3" eb="6">
      <t>チュウコウソウ</t>
    </rPh>
    <rPh sb="6" eb="8">
      <t>ジュウキョ</t>
    </rPh>
    <rPh sb="8" eb="10">
      <t>センヨウ</t>
    </rPh>
    <rPh sb="10" eb="12">
      <t>クイキ</t>
    </rPh>
    <rPh sb="12" eb="14">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</si>
  <si>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</si>
  <si>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</si>
  <si>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</si>
  <si>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</si>
  <si>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</si>
  <si>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</si>
  <si>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</si>
  <si>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</si>
  <si>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特別用途地区</t>
    <rPh sb="0" eb="2">
      <t>トクベツ</t>
    </rPh>
    <rPh sb="2" eb="4">
      <t>ヨウト</t>
    </rPh>
    <rPh sb="4" eb="6">
      <t>チク</t>
    </rPh>
    <phoneticPr fontId="2"/>
  </si>
  <si>
    <t>山中漆器産業振興地区</t>
    <rPh sb="0" eb="2">
      <t>ヤマナカ</t>
    </rPh>
    <rPh sb="2" eb="4">
      <t>シッキ</t>
    </rPh>
    <rPh sb="4" eb="6">
      <t>サンギョウ</t>
    </rPh>
    <rPh sb="6" eb="8">
      <t>シンコウ</t>
    </rPh>
    <rPh sb="8" eb="10">
      <t>チク</t>
    </rPh>
    <phoneticPr fontId="2"/>
  </si>
  <si>
    <t>沿道型住工複合地区</t>
    <rPh sb="0" eb="2">
      <t>エンドウ</t>
    </rPh>
    <rPh sb="2" eb="3">
      <t>カタ</t>
    </rPh>
    <rPh sb="3" eb="5">
      <t>ジュウコウ</t>
    </rPh>
    <rPh sb="5" eb="7">
      <t>フクゴウ</t>
    </rPh>
    <rPh sb="7" eb="9">
      <t>チク</t>
    </rPh>
    <phoneticPr fontId="2"/>
  </si>
  <si>
    <t>大規模集客施設制限地区</t>
    <rPh sb="0" eb="3">
      <t>ダイキボ</t>
    </rPh>
    <rPh sb="3" eb="5">
      <t>シュウキャク</t>
    </rPh>
    <rPh sb="5" eb="7">
      <t>シセツ</t>
    </rPh>
    <rPh sb="7" eb="9">
      <t>セイゲン</t>
    </rPh>
    <rPh sb="9" eb="11">
      <t>チク</t>
    </rPh>
    <phoneticPr fontId="2"/>
  </si>
  <si>
    <t>防火地域</t>
    <rPh sb="0" eb="2">
      <t>ボウカ</t>
    </rPh>
    <rPh sb="2" eb="4">
      <t>チイキ</t>
    </rPh>
    <phoneticPr fontId="2"/>
  </si>
  <si>
    <t>準防火地域</t>
    <rPh sb="0" eb="1">
      <t>ジュン</t>
    </rPh>
    <rPh sb="1" eb="3">
      <t>ボウカ</t>
    </rPh>
    <rPh sb="3" eb="5">
      <t>チイキ</t>
    </rPh>
    <phoneticPr fontId="2"/>
  </si>
  <si>
    <t>風致地区</t>
    <rPh sb="0" eb="2">
      <t>フウチ</t>
    </rPh>
    <rPh sb="2" eb="4">
      <t>チク</t>
    </rPh>
    <phoneticPr fontId="2"/>
  </si>
  <si>
    <t>第 　 １  　種</t>
    <rPh sb="0" eb="1">
      <t>ダイ</t>
    </rPh>
    <rPh sb="8" eb="9">
      <t>シュ</t>
    </rPh>
    <phoneticPr fontId="2"/>
  </si>
  <si>
    <t>第 　 ５  　種</t>
    <rPh sb="0" eb="1">
      <t>ダイ</t>
    </rPh>
    <rPh sb="8" eb="9">
      <t>シュ</t>
    </rPh>
    <phoneticPr fontId="2"/>
  </si>
  <si>
    <t>臨港地区</t>
    <rPh sb="0" eb="1">
      <t>リン</t>
    </rPh>
    <rPh sb="1" eb="2">
      <t>ミナト</t>
    </rPh>
    <rPh sb="2" eb="4">
      <t>チク</t>
    </rPh>
    <phoneticPr fontId="2"/>
  </si>
  <si>
    <t>伝統的建造物保群存地区</t>
    <rPh sb="0" eb="3">
      <t>デントウテキ</t>
    </rPh>
    <rPh sb="3" eb="6">
      <t>ケンゾウブツ</t>
    </rPh>
    <rPh sb="6" eb="7">
      <t>タモツ</t>
    </rPh>
    <rPh sb="7" eb="8">
      <t>グン</t>
    </rPh>
    <rPh sb="8" eb="9">
      <t>ゾン</t>
    </rPh>
    <rPh sb="9" eb="11">
      <t>チク</t>
    </rPh>
    <phoneticPr fontId="2"/>
  </si>
  <si>
    <t>資料：都市計画課</t>
    <rPh sb="0" eb="2">
      <t>シリョウ</t>
    </rPh>
    <rPh sb="3" eb="5">
      <t>トシ</t>
    </rPh>
    <rPh sb="5" eb="7">
      <t>ケイカク</t>
    </rPh>
    <rPh sb="7" eb="8">
      <t>カ</t>
    </rPh>
    <phoneticPr fontId="2"/>
  </si>
  <si>
    <t>09-01　在籍自動車数</t>
    <rPh sb="6" eb="8">
      <t>ザイセキ</t>
    </rPh>
    <rPh sb="8" eb="11">
      <t>ジドウシャ</t>
    </rPh>
    <rPh sb="11" eb="12">
      <t>スウ</t>
    </rPh>
    <phoneticPr fontId="2"/>
  </si>
  <si>
    <t>各年度末現在　単位：台</t>
    <rPh sb="0" eb="2">
      <t>カクネン</t>
    </rPh>
    <rPh sb="2" eb="3">
      <t>ド</t>
    </rPh>
    <rPh sb="3" eb="4">
      <t>マツ</t>
    </rPh>
    <rPh sb="4" eb="6">
      <t>ゲンザイ</t>
    </rPh>
    <rPh sb="6" eb="8">
      <t>ニチゲンザイ</t>
    </rPh>
    <rPh sb="7" eb="9">
      <t>タンイ</t>
    </rPh>
    <rPh sb="10" eb="11">
      <t>ダイ</t>
    </rPh>
    <phoneticPr fontId="2"/>
  </si>
  <si>
    <t>年度</t>
    <rPh sb="0" eb="1">
      <t>ネン</t>
    </rPh>
    <rPh sb="1" eb="2">
      <t>ド</t>
    </rPh>
    <phoneticPr fontId="2"/>
  </si>
  <si>
    <t>普通
貨物</t>
    <rPh sb="0" eb="2">
      <t>フツウ</t>
    </rPh>
    <rPh sb="3" eb="5">
      <t>カモツ</t>
    </rPh>
    <phoneticPr fontId="2"/>
  </si>
  <si>
    <t>小型
貨物</t>
    <rPh sb="0" eb="2">
      <t>コガタ</t>
    </rPh>
    <rPh sb="3" eb="5">
      <t>カモツ</t>
    </rPh>
    <phoneticPr fontId="2"/>
  </si>
  <si>
    <t>乗合</t>
    <rPh sb="0" eb="2">
      <t>ノリアイ</t>
    </rPh>
    <phoneticPr fontId="2"/>
  </si>
  <si>
    <t>普通
乗用</t>
    <rPh sb="0" eb="2">
      <t>フツウ</t>
    </rPh>
    <rPh sb="3" eb="5">
      <t>ジョウヨウ</t>
    </rPh>
    <phoneticPr fontId="2"/>
  </si>
  <si>
    <t>小型
乗用</t>
    <rPh sb="0" eb="2">
      <t>コガタ</t>
    </rPh>
    <rPh sb="3" eb="5">
      <t>ジョウヨウ</t>
    </rPh>
    <phoneticPr fontId="2"/>
  </si>
  <si>
    <t>特殊
用途</t>
    <rPh sb="0" eb="2">
      <t>トクシュ</t>
    </rPh>
    <rPh sb="3" eb="5">
      <t>ヨウト</t>
    </rPh>
    <phoneticPr fontId="2"/>
  </si>
  <si>
    <t>大型
特殊</t>
    <rPh sb="0" eb="2">
      <t>オオガタ</t>
    </rPh>
    <rPh sb="3" eb="5">
      <t>トクシュ</t>
    </rPh>
    <phoneticPr fontId="2"/>
  </si>
  <si>
    <t>軽自動車・自動二輪</t>
    <rPh sb="0" eb="4">
      <t>ケイジドウシャ</t>
    </rPh>
    <rPh sb="5" eb="7">
      <t>ジドウ</t>
    </rPh>
    <rPh sb="7" eb="9">
      <t>ニリン</t>
    </rPh>
    <phoneticPr fontId="2"/>
  </si>
  <si>
    <t>平成27年度</t>
  </si>
  <si>
    <t>※原付二種および一種除く</t>
    <rPh sb="1" eb="3">
      <t>ゲンツキ</t>
    </rPh>
    <rPh sb="3" eb="4">
      <t>ニ</t>
    </rPh>
    <rPh sb="4" eb="5">
      <t>シュ</t>
    </rPh>
    <rPh sb="8" eb="10">
      <t>イッシュ</t>
    </rPh>
    <rPh sb="10" eb="11">
      <t>ノゾ</t>
    </rPh>
    <phoneticPr fontId="2"/>
  </si>
  <si>
    <t>資料：北陸信越運輸局石川運輸支局</t>
    <rPh sb="0" eb="2">
      <t>シリョウ</t>
    </rPh>
    <rPh sb="3" eb="5">
      <t>ホクリク</t>
    </rPh>
    <rPh sb="5" eb="7">
      <t>シンエツ</t>
    </rPh>
    <rPh sb="7" eb="9">
      <t>ウンユ</t>
    </rPh>
    <rPh sb="9" eb="10">
      <t>キョク</t>
    </rPh>
    <rPh sb="10" eb="12">
      <t>イシカワ</t>
    </rPh>
    <rPh sb="12" eb="14">
      <t>ウンユ</t>
    </rPh>
    <rPh sb="14" eb="16">
      <t>シキョク</t>
    </rPh>
    <phoneticPr fontId="2"/>
  </si>
  <si>
    <t>09-02　インター利用台数</t>
    <rPh sb="10" eb="12">
      <t>リヨウ</t>
    </rPh>
    <rPh sb="12" eb="14">
      <t>ダイスウ</t>
    </rPh>
    <phoneticPr fontId="2"/>
  </si>
  <si>
    <t>各年度中　単位：台／日</t>
    <rPh sb="0" eb="4">
      <t>カクネンドチュウ</t>
    </rPh>
    <rPh sb="5" eb="7">
      <t>タンイ</t>
    </rPh>
    <rPh sb="8" eb="9">
      <t>ダイ</t>
    </rPh>
    <rPh sb="10" eb="11">
      <t>ヒ</t>
    </rPh>
    <phoneticPr fontId="2"/>
  </si>
  <si>
    <t>ＩＣ</t>
    <phoneticPr fontId="2"/>
  </si>
  <si>
    <t>加賀ＩＣ</t>
    <rPh sb="0" eb="2">
      <t>カガ</t>
    </rPh>
    <phoneticPr fontId="2"/>
  </si>
  <si>
    <t>片山津ＩＣ</t>
    <rPh sb="0" eb="3">
      <t>カタヤマヅ</t>
    </rPh>
    <phoneticPr fontId="2"/>
  </si>
  <si>
    <t>資料：中日本高速道路株式会社　金沢支社</t>
    <rPh sb="0" eb="2">
      <t>シリョウ</t>
    </rPh>
    <rPh sb="3" eb="6">
      <t>ナカニホン</t>
    </rPh>
    <rPh sb="6" eb="8">
      <t>コウソク</t>
    </rPh>
    <rPh sb="8" eb="10">
      <t>ドウロ</t>
    </rPh>
    <rPh sb="10" eb="14">
      <t>カブシキガイシャ</t>
    </rPh>
    <rPh sb="15" eb="17">
      <t>カナザワ</t>
    </rPh>
    <rPh sb="17" eb="19">
      <t>シシャ</t>
    </rPh>
    <phoneticPr fontId="2"/>
  </si>
  <si>
    <t>09-03　ＪＲ駅別乗車人員（１日平均）</t>
    <rPh sb="8" eb="9">
      <t>エキ</t>
    </rPh>
    <rPh sb="9" eb="10">
      <t>ベツ</t>
    </rPh>
    <rPh sb="10" eb="12">
      <t>ジョウシャ</t>
    </rPh>
    <rPh sb="12" eb="14">
      <t>ジンイン</t>
    </rPh>
    <rPh sb="16" eb="17">
      <t>ニチ</t>
    </rPh>
    <rPh sb="17" eb="19">
      <t>ヘイキン</t>
    </rPh>
    <phoneticPr fontId="2"/>
  </si>
  <si>
    <t>各年度中　単位：人</t>
    <rPh sb="0" eb="4">
      <t>カクネンドチュウ</t>
    </rPh>
    <rPh sb="5" eb="7">
      <t>タンイ</t>
    </rPh>
    <rPh sb="8" eb="9">
      <t>ヒト</t>
    </rPh>
    <phoneticPr fontId="2"/>
  </si>
  <si>
    <t>年度</t>
    <rPh sb="0" eb="2">
      <t>ネンド</t>
    </rPh>
    <phoneticPr fontId="7"/>
  </si>
  <si>
    <t>大聖寺駅</t>
    <rPh sb="0" eb="3">
      <t>ダイショウジ</t>
    </rPh>
    <rPh sb="3" eb="4">
      <t>エキ</t>
    </rPh>
    <phoneticPr fontId="2"/>
  </si>
  <si>
    <t>加賀温泉駅</t>
    <rPh sb="0" eb="5">
      <t>カガオンセンエキ</t>
    </rPh>
    <phoneticPr fontId="2"/>
  </si>
  <si>
    <t>動橋駅</t>
    <rPh sb="0" eb="2">
      <t>イブリバシ</t>
    </rPh>
    <rPh sb="2" eb="3">
      <t>エキ</t>
    </rPh>
    <phoneticPr fontId="2"/>
  </si>
  <si>
    <t>普通</t>
    <rPh sb="0" eb="2">
      <t>フツウ</t>
    </rPh>
    <phoneticPr fontId="2"/>
  </si>
  <si>
    <t>定期</t>
    <rPh sb="0" eb="2">
      <t>テイキ</t>
    </rPh>
    <phoneticPr fontId="2"/>
  </si>
  <si>
    <t>平成27年</t>
  </si>
  <si>
    <t>資料：西日本旅客鉄道株式会社金沢支社</t>
    <rPh sb="0" eb="2">
      <t>シリョウ</t>
    </rPh>
    <rPh sb="3" eb="6">
      <t>ニシニホン</t>
    </rPh>
    <rPh sb="6" eb="8">
      <t>リョキャク</t>
    </rPh>
    <rPh sb="8" eb="10">
      <t>テツドウ</t>
    </rPh>
    <rPh sb="10" eb="12">
      <t>カブシキ</t>
    </rPh>
    <rPh sb="12" eb="14">
      <t>カイシャ</t>
    </rPh>
    <rPh sb="14" eb="16">
      <t>カナザワ</t>
    </rPh>
    <rPh sb="16" eb="18">
      <t>シシャ</t>
    </rPh>
    <phoneticPr fontId="2"/>
  </si>
  <si>
    <t>09-04　バス乗客数</t>
    <rPh sb="8" eb="11">
      <t>ジョウキャクスウ</t>
    </rPh>
    <phoneticPr fontId="2"/>
  </si>
  <si>
    <t>加賀温泉バス</t>
    <rPh sb="0" eb="2">
      <t>カガ</t>
    </rPh>
    <rPh sb="2" eb="4">
      <t>オンセン</t>
    </rPh>
    <phoneticPr fontId="2"/>
  </si>
  <si>
    <t>ＣＡＮＢＵＳ</t>
    <phoneticPr fontId="2"/>
  </si>
  <si>
    <t>通勤</t>
    <rPh sb="0" eb="2">
      <t>ツウキン</t>
    </rPh>
    <phoneticPr fontId="2"/>
  </si>
  <si>
    <t>回数券</t>
    <rPh sb="0" eb="3">
      <t>カイスウケン</t>
    </rPh>
    <phoneticPr fontId="2"/>
  </si>
  <si>
    <t>周遊券</t>
    <phoneticPr fontId="2"/>
  </si>
  <si>
    <t>平成27</t>
  </si>
  <si>
    <t>資料：加賀温泉バス(株）・（株）まちづくり加賀</t>
    <rPh sb="0" eb="2">
      <t>シリョウ</t>
    </rPh>
    <rPh sb="3" eb="5">
      <t>カガ</t>
    </rPh>
    <rPh sb="5" eb="7">
      <t>オンセン</t>
    </rPh>
    <rPh sb="10" eb="11">
      <t>カブ</t>
    </rPh>
    <phoneticPr fontId="2"/>
  </si>
  <si>
    <t>09-05　電話の設置状況</t>
    <rPh sb="6" eb="8">
      <t>デンワ</t>
    </rPh>
    <rPh sb="9" eb="11">
      <t>セッチ</t>
    </rPh>
    <rPh sb="11" eb="13">
      <t>ジョウキョウ</t>
    </rPh>
    <phoneticPr fontId="2"/>
  </si>
  <si>
    <t>各年度末現在</t>
    <rPh sb="0" eb="3">
      <t>カクネンド</t>
    </rPh>
    <rPh sb="3" eb="4">
      <t>マツ</t>
    </rPh>
    <rPh sb="4" eb="6">
      <t>ゲンザイ</t>
    </rPh>
    <phoneticPr fontId="2"/>
  </si>
  <si>
    <t>加入電話（件）</t>
    <rPh sb="0" eb="2">
      <t>カニュウ</t>
    </rPh>
    <rPh sb="2" eb="4">
      <t>デンワ</t>
    </rPh>
    <rPh sb="5" eb="6">
      <t>ケン</t>
    </rPh>
    <phoneticPr fontId="2"/>
  </si>
  <si>
    <t>INSネットサービス
（回線）</t>
    <rPh sb="12" eb="14">
      <t>カイセン</t>
    </rPh>
    <phoneticPr fontId="2"/>
  </si>
  <si>
    <t>公衆電話（個）</t>
    <rPh sb="0" eb="2">
      <t>コウシュウ</t>
    </rPh>
    <rPh sb="2" eb="4">
      <t>デンワ</t>
    </rPh>
    <rPh sb="5" eb="6">
      <t>コ</t>
    </rPh>
    <phoneticPr fontId="2"/>
  </si>
  <si>
    <t>総  計</t>
    <rPh sb="0" eb="1">
      <t>ソウ</t>
    </rPh>
    <rPh sb="3" eb="4">
      <t>ケイ</t>
    </rPh>
    <phoneticPr fontId="2"/>
  </si>
  <si>
    <t>単独</t>
    <rPh sb="0" eb="2">
      <t>タンドク</t>
    </rPh>
    <phoneticPr fontId="2"/>
  </si>
  <si>
    <t>共同</t>
    <rPh sb="0" eb="2">
      <t>キョウドウ</t>
    </rPh>
    <phoneticPr fontId="2"/>
  </si>
  <si>
    <t>事務用</t>
    <rPh sb="0" eb="3">
      <t>ジムヨウ</t>
    </rPh>
    <phoneticPr fontId="2"/>
  </si>
  <si>
    <t>住宅用</t>
    <rPh sb="0" eb="3">
      <t>ジュウタクヨウ</t>
    </rPh>
    <phoneticPr fontId="2"/>
  </si>
  <si>
    <t>ボックス</t>
    <phoneticPr fontId="2"/>
  </si>
  <si>
    <t>卓上</t>
    <rPh sb="0" eb="2">
      <t>タクジョウ</t>
    </rPh>
    <phoneticPr fontId="2"/>
  </si>
  <si>
    <t>資料：NTT西日本金沢支店</t>
    <rPh sb="0" eb="2">
      <t>シリョウ</t>
    </rPh>
    <rPh sb="6" eb="7">
      <t>ニシ</t>
    </rPh>
    <rPh sb="7" eb="9">
      <t>ニホン</t>
    </rPh>
    <rPh sb="9" eb="11">
      <t>カナザワ</t>
    </rPh>
    <rPh sb="11" eb="13">
      <t>シテン</t>
    </rPh>
    <phoneticPr fontId="2"/>
  </si>
  <si>
    <t>※INSネットサービスはINSネット64、INSネット1500（INSネット64の10倍換算）の合計</t>
    <rPh sb="43" eb="44">
      <t>バイ</t>
    </rPh>
    <rPh sb="44" eb="46">
      <t>カンサン</t>
    </rPh>
    <rPh sb="48" eb="50">
      <t>ゴウケイ</t>
    </rPh>
    <phoneticPr fontId="2"/>
  </si>
  <si>
    <t>09-06　テレビの受信契約件数</t>
    <rPh sb="10" eb="12">
      <t>ジュシン</t>
    </rPh>
    <rPh sb="12" eb="14">
      <t>ケイヤク</t>
    </rPh>
    <rPh sb="14" eb="16">
      <t>ケンスウ</t>
    </rPh>
    <phoneticPr fontId="2"/>
  </si>
  <si>
    <t>地　上　契　約</t>
    <rPh sb="0" eb="1">
      <t>チ</t>
    </rPh>
    <rPh sb="2" eb="3">
      <t>ジョウ</t>
    </rPh>
    <rPh sb="4" eb="5">
      <t>チギリ</t>
    </rPh>
    <rPh sb="6" eb="7">
      <t>ヤク</t>
    </rPh>
    <phoneticPr fontId="2"/>
  </si>
  <si>
    <t>衛　星　契　約</t>
    <rPh sb="0" eb="1">
      <t>マモル</t>
    </rPh>
    <rPh sb="2" eb="3">
      <t>ホシ</t>
    </rPh>
    <rPh sb="4" eb="5">
      <t>チギリ</t>
    </rPh>
    <rPh sb="6" eb="7">
      <t>ヤク</t>
    </rPh>
    <phoneticPr fontId="2"/>
  </si>
  <si>
    <t>資料：ＮＨＫ金沢放送局</t>
    <rPh sb="0" eb="2">
      <t>シリョウ</t>
    </rPh>
    <rPh sb="6" eb="8">
      <t>カナザワ</t>
    </rPh>
    <rPh sb="8" eb="11">
      <t>ホウソウキョク</t>
    </rPh>
    <phoneticPr fontId="2"/>
  </si>
  <si>
    <t>10-01　上水道の状況</t>
    <rPh sb="6" eb="9">
      <t>ジョウスイドウ</t>
    </rPh>
    <rPh sb="10" eb="12">
      <t>ジョウキョウ</t>
    </rPh>
    <phoneticPr fontId="2"/>
  </si>
  <si>
    <t>各年度末現在</t>
    <rPh sb="0" eb="4">
      <t>カクネンドマツ</t>
    </rPh>
    <rPh sb="4" eb="6">
      <t>ゲンザイ</t>
    </rPh>
    <phoneticPr fontId="2"/>
  </si>
  <si>
    <t>行政区域内世帯数</t>
    <rPh sb="0" eb="2">
      <t>ギョウセイ</t>
    </rPh>
    <rPh sb="2" eb="5">
      <t>クイキナイ</t>
    </rPh>
    <rPh sb="5" eb="8">
      <t>セタイスウ</t>
    </rPh>
    <phoneticPr fontId="2"/>
  </si>
  <si>
    <t>世帯</t>
    <rPh sb="0" eb="2">
      <t>セタイ</t>
    </rPh>
    <phoneticPr fontId="2"/>
  </si>
  <si>
    <t>行政区域内人口</t>
    <rPh sb="0" eb="2">
      <t>ギョウセイ</t>
    </rPh>
    <rPh sb="2" eb="5">
      <t>クイキナイ</t>
    </rPh>
    <rPh sb="5" eb="7">
      <t>ジンコウ</t>
    </rPh>
    <phoneticPr fontId="2"/>
  </si>
  <si>
    <t>現在給水人口</t>
    <rPh sb="0" eb="2">
      <t>ゲンザイ</t>
    </rPh>
    <rPh sb="2" eb="4">
      <t>キュウスイ</t>
    </rPh>
    <rPh sb="4" eb="6">
      <t>ジンコウ</t>
    </rPh>
    <phoneticPr fontId="2"/>
  </si>
  <si>
    <t>普及率</t>
    <rPh sb="0" eb="2">
      <t>フキュウ</t>
    </rPh>
    <rPh sb="2" eb="3">
      <t>リツ</t>
    </rPh>
    <phoneticPr fontId="2"/>
  </si>
  <si>
    <t>B/A</t>
    <phoneticPr fontId="2"/>
  </si>
  <si>
    <t>％</t>
    <phoneticPr fontId="2"/>
  </si>
  <si>
    <t>栓数</t>
    <rPh sb="0" eb="1">
      <t>セン</t>
    </rPh>
    <rPh sb="1" eb="2">
      <t>スウ</t>
    </rPh>
    <phoneticPr fontId="2"/>
  </si>
  <si>
    <t>栓</t>
    <rPh sb="0" eb="1">
      <t>セン</t>
    </rPh>
    <phoneticPr fontId="2"/>
  </si>
  <si>
    <t>総配水量</t>
    <rPh sb="0" eb="1">
      <t>ソウ</t>
    </rPh>
    <rPh sb="1" eb="3">
      <t>ハイスイ</t>
    </rPh>
    <rPh sb="3" eb="4">
      <t>リョウ</t>
    </rPh>
    <phoneticPr fontId="2"/>
  </si>
  <si>
    <t>㎥</t>
    <phoneticPr fontId="2"/>
  </si>
  <si>
    <t>1日平均配水量</t>
    <rPh sb="1" eb="2">
      <t>ニチ</t>
    </rPh>
    <rPh sb="2" eb="4">
      <t>ヘイキン</t>
    </rPh>
    <rPh sb="4" eb="6">
      <t>ハイスイ</t>
    </rPh>
    <rPh sb="6" eb="7">
      <t>リョウ</t>
    </rPh>
    <phoneticPr fontId="2"/>
  </si>
  <si>
    <t>1日最大配水量</t>
    <rPh sb="1" eb="2">
      <t>ニチ</t>
    </rPh>
    <rPh sb="2" eb="4">
      <t>サイダイ</t>
    </rPh>
    <rPh sb="4" eb="6">
      <t>ハイスイ</t>
    </rPh>
    <rPh sb="6" eb="7">
      <t>リョウ</t>
    </rPh>
    <phoneticPr fontId="2"/>
  </si>
  <si>
    <t>総給水量</t>
    <rPh sb="0" eb="1">
      <t>ソウ</t>
    </rPh>
    <rPh sb="1" eb="3">
      <t>キュウスイ</t>
    </rPh>
    <rPh sb="3" eb="4">
      <t>リョウ</t>
    </rPh>
    <phoneticPr fontId="2"/>
  </si>
  <si>
    <t>1人1日平均給水量</t>
    <rPh sb="1" eb="2">
      <t>ニン</t>
    </rPh>
    <rPh sb="3" eb="4">
      <t>ニチ</t>
    </rPh>
    <rPh sb="4" eb="6">
      <t>ヘイキン</t>
    </rPh>
    <rPh sb="6" eb="8">
      <t>キュウスイ</t>
    </rPh>
    <rPh sb="8" eb="9">
      <t>リョウ</t>
    </rPh>
    <phoneticPr fontId="2"/>
  </si>
  <si>
    <t>ℓ</t>
    <phoneticPr fontId="2"/>
  </si>
  <si>
    <t>給水世帯</t>
    <rPh sb="0" eb="2">
      <t>キュウスイ</t>
    </rPh>
    <rPh sb="2" eb="4">
      <t>セタイ</t>
    </rPh>
    <phoneticPr fontId="2"/>
  </si>
  <si>
    <t>給水戸数</t>
    <rPh sb="0" eb="2">
      <t>キュウスイ</t>
    </rPh>
    <rPh sb="2" eb="4">
      <t>コスウ</t>
    </rPh>
    <phoneticPr fontId="2"/>
  </si>
  <si>
    <t>戸</t>
    <rPh sb="0" eb="1">
      <t>コ</t>
    </rPh>
    <phoneticPr fontId="2"/>
  </si>
  <si>
    <t>有収水量率</t>
    <rPh sb="0" eb="1">
      <t>ユウ</t>
    </rPh>
    <rPh sb="1" eb="2">
      <t>シュウ</t>
    </rPh>
    <rPh sb="2" eb="4">
      <t>スイリョウ</t>
    </rPh>
    <rPh sb="4" eb="5">
      <t>リツ</t>
    </rPh>
    <phoneticPr fontId="2"/>
  </si>
  <si>
    <t>E/C</t>
    <phoneticPr fontId="2"/>
  </si>
  <si>
    <t>供給単価</t>
    <rPh sb="0" eb="2">
      <t>キョウキュウ</t>
    </rPh>
    <rPh sb="2" eb="4">
      <t>タンカ</t>
    </rPh>
    <phoneticPr fontId="2"/>
  </si>
  <si>
    <t>円</t>
    <rPh sb="0" eb="1">
      <t>エン</t>
    </rPh>
    <phoneticPr fontId="2"/>
  </si>
  <si>
    <t>給水原価</t>
    <rPh sb="0" eb="2">
      <t>キュウスイ</t>
    </rPh>
    <rPh sb="2" eb="4">
      <t>ゲンカ</t>
    </rPh>
    <phoneticPr fontId="2"/>
  </si>
  <si>
    <t>導送配水管延長</t>
    <rPh sb="0" eb="1">
      <t>ミチビ</t>
    </rPh>
    <rPh sb="1" eb="2">
      <t>ソウ</t>
    </rPh>
    <rPh sb="2" eb="5">
      <t>ハイスイカン</t>
    </rPh>
    <rPh sb="5" eb="7">
      <t>エンチョウ</t>
    </rPh>
    <phoneticPr fontId="2"/>
  </si>
  <si>
    <t>km</t>
    <phoneticPr fontId="2"/>
  </si>
  <si>
    <t>消火栓数</t>
    <rPh sb="0" eb="3">
      <t>ショウカセン</t>
    </rPh>
    <rPh sb="3" eb="4">
      <t>スウ</t>
    </rPh>
    <phoneticPr fontId="2"/>
  </si>
  <si>
    <t>基</t>
    <rPh sb="0" eb="1">
      <t>キ</t>
    </rPh>
    <phoneticPr fontId="2"/>
  </si>
  <si>
    <t>※簡易水道含む</t>
    <phoneticPr fontId="2"/>
  </si>
  <si>
    <t>資料：水道課</t>
    <rPh sb="0" eb="2">
      <t>シリョウ</t>
    </rPh>
    <rPh sb="3" eb="5">
      <t>スイドウ</t>
    </rPh>
    <rPh sb="5" eb="6">
      <t>カ</t>
    </rPh>
    <phoneticPr fontId="2"/>
  </si>
  <si>
    <t>10-02　下水道の普及状況</t>
    <rPh sb="6" eb="9">
      <t>ゲスイドウ</t>
    </rPh>
    <rPh sb="10" eb="12">
      <t>フキュウ</t>
    </rPh>
    <rPh sb="12" eb="14">
      <t>ジョウキョウ</t>
    </rPh>
    <phoneticPr fontId="2"/>
  </si>
  <si>
    <t>市・町人口(人)(A)</t>
    <rPh sb="0" eb="1">
      <t>シ</t>
    </rPh>
    <rPh sb="2" eb="3">
      <t>マチ</t>
    </rPh>
    <rPh sb="3" eb="5">
      <t>ジンコウ</t>
    </rPh>
    <rPh sb="6" eb="7">
      <t>ヒト</t>
    </rPh>
    <phoneticPr fontId="2"/>
  </si>
  <si>
    <t>処理区内人口(人)(B)</t>
    <rPh sb="0" eb="2">
      <t>ショリ</t>
    </rPh>
    <rPh sb="2" eb="4">
      <t>クナイ</t>
    </rPh>
    <rPh sb="4" eb="6">
      <t>ジンコウ</t>
    </rPh>
    <rPh sb="7" eb="8">
      <t>ヒト</t>
    </rPh>
    <phoneticPr fontId="2"/>
  </si>
  <si>
    <t>水洗化戸数(戸）</t>
    <rPh sb="0" eb="3">
      <t>スイセンカ</t>
    </rPh>
    <rPh sb="3" eb="5">
      <t>コスウ</t>
    </rPh>
    <rPh sb="6" eb="7">
      <t>コ</t>
    </rPh>
    <phoneticPr fontId="2"/>
  </si>
  <si>
    <t>普及率(％)
(B)/(A)</t>
    <rPh sb="0" eb="2">
      <t>フキュウ</t>
    </rPh>
    <rPh sb="2" eb="3">
      <t>リツ</t>
    </rPh>
    <phoneticPr fontId="2"/>
  </si>
  <si>
    <t>平成27</t>
    <rPh sb="0" eb="2">
      <t>ヘイセイ</t>
    </rPh>
    <phoneticPr fontId="2"/>
  </si>
  <si>
    <t>※公共下水道、集落排水、地域下水道を含む</t>
    <rPh sb="1" eb="3">
      <t>コウキョウ</t>
    </rPh>
    <rPh sb="3" eb="6">
      <t>ゲスイドウ</t>
    </rPh>
    <rPh sb="7" eb="9">
      <t>シュウラク</t>
    </rPh>
    <rPh sb="9" eb="11">
      <t>ハイスイ</t>
    </rPh>
    <rPh sb="12" eb="14">
      <t>チイキ</t>
    </rPh>
    <rPh sb="14" eb="17">
      <t>ゲスイドウ</t>
    </rPh>
    <rPh sb="18" eb="19">
      <t>フク</t>
    </rPh>
    <phoneticPr fontId="2"/>
  </si>
  <si>
    <t>資料：下水道課</t>
    <rPh sb="3" eb="6">
      <t>ゲスイドウ</t>
    </rPh>
    <rPh sb="6" eb="7">
      <t>カ</t>
    </rPh>
    <phoneticPr fontId="2"/>
  </si>
  <si>
    <t>11-01　社会教育施設の状況</t>
    <phoneticPr fontId="2"/>
  </si>
  <si>
    <t>名　　　　　称</t>
  </si>
  <si>
    <t>構　　　造</t>
  </si>
  <si>
    <t>面積(㎡)</t>
  </si>
  <si>
    <t>設　置　年　月</t>
  </si>
  <si>
    <t>備　　　　　考</t>
  </si>
  <si>
    <t>セミナーハウスあいりす
(中央公園内)</t>
    <phoneticPr fontId="2"/>
  </si>
  <si>
    <t>鉄筋ｺﾝｸﾘｰﾄ造
2階建</t>
    <rPh sb="8" eb="9">
      <t>ツクリ</t>
    </rPh>
    <phoneticPr fontId="2"/>
  </si>
  <si>
    <t>平成11年6月</t>
  </si>
  <si>
    <t>宿泊定員62名、洋室(8室)、和室(3室)、浴室、ｱｲﾘｽﾎｰﾙ、研修室（5室）、工作室、調理室、音楽ｽﾀｼﾞｵ、ｷｯｽﾞﾙｰﾑ、団体事務室、ﾚｽﾄﾗﾝ</t>
  </si>
  <si>
    <t>中央図書館
(大聖寺地方町1の10番地4)</t>
    <phoneticPr fontId="2"/>
  </si>
  <si>
    <t>鉄筋ｺﾝｸﾘｰﾄ造
一部2階建</t>
    <rPh sb="8" eb="9">
      <t>ツクリ</t>
    </rPh>
    <phoneticPr fontId="2"/>
  </si>
  <si>
    <t>平成3年7月</t>
    <phoneticPr fontId="2"/>
  </si>
  <si>
    <t>視聴覚ホール(120席)、学習室(52席)、おはなし室、ＡＶコーナー、児童閲覧コーナー、市政･議会図書室</t>
    <rPh sb="44" eb="46">
      <t>シセイ</t>
    </rPh>
    <rPh sb="47" eb="49">
      <t>ギカイ</t>
    </rPh>
    <rPh sb="49" eb="52">
      <t>トショシツ</t>
    </rPh>
    <phoneticPr fontId="2"/>
  </si>
  <si>
    <t>鴨池観察館
(片野町子2番地1)</t>
  </si>
  <si>
    <t>昭和59年10月</t>
  </si>
  <si>
    <t>ラムサール条約湿地である片野鴨池を一望できる自然観察館。レンジャー(指導員)が常駐し、観察のアドバイスや鴨池の保全活動を行う。</t>
  </si>
  <si>
    <t>加賀市美術館
(作見町リ1番地4)</t>
    <rPh sb="2" eb="3">
      <t>シ</t>
    </rPh>
    <rPh sb="3" eb="6">
      <t>ビジュツカン</t>
    </rPh>
    <phoneticPr fontId="2"/>
  </si>
  <si>
    <t>鉄筋ｺﾝｸﾘｰﾄ造
一部中2階建</t>
    <rPh sb="8" eb="9">
      <t>ツクリ</t>
    </rPh>
    <phoneticPr fontId="2"/>
  </si>
  <si>
    <t>平成9年9月</t>
  </si>
  <si>
    <t>企画展示室
加賀市ゆかりの作家の作品を紹介する企画展や石川県を代表する展覧会の巡回展等を行う。</t>
    <rPh sb="6" eb="8">
      <t>カガ</t>
    </rPh>
    <rPh sb="8" eb="9">
      <t>シ</t>
    </rPh>
    <rPh sb="13" eb="15">
      <t>サッカ</t>
    </rPh>
    <rPh sb="16" eb="18">
      <t>サクヒン</t>
    </rPh>
    <rPh sb="19" eb="21">
      <t>ショウカイ</t>
    </rPh>
    <rPh sb="23" eb="26">
      <t>キカクテン</t>
    </rPh>
    <rPh sb="27" eb="30">
      <t>イシカワケン</t>
    </rPh>
    <rPh sb="31" eb="33">
      <t>ダイヒョウ</t>
    </rPh>
    <rPh sb="35" eb="38">
      <t>テンランカイ</t>
    </rPh>
    <rPh sb="39" eb="41">
      <t>ジュンカイ</t>
    </rPh>
    <rPh sb="41" eb="42">
      <t>テン</t>
    </rPh>
    <rPh sb="42" eb="43">
      <t>ナド</t>
    </rPh>
    <rPh sb="44" eb="45">
      <t>オコナ</t>
    </rPh>
    <phoneticPr fontId="2"/>
  </si>
  <si>
    <t>歴史民俗収蔵庫
(大聖寺東町二丁目4番地)</t>
    <rPh sb="4" eb="7">
      <t>シュウゾウコ</t>
    </rPh>
    <phoneticPr fontId="2"/>
  </si>
  <si>
    <t>鉄筋ｺﾝｸﾘｰﾄ造
3階建</t>
    <rPh sb="8" eb="9">
      <t>ツクリ</t>
    </rPh>
    <phoneticPr fontId="2"/>
  </si>
  <si>
    <t>昭和48年11月</t>
  </si>
  <si>
    <t>考古、藩政、民俗、郷土の資料を保管</t>
    <rPh sb="12" eb="14">
      <t>シリョウ</t>
    </rPh>
    <rPh sb="15" eb="17">
      <t>ホカン</t>
    </rPh>
    <phoneticPr fontId="2"/>
  </si>
  <si>
    <t>加賀市文化会館
(山代温泉北部2丁目68番地)</t>
    <phoneticPr fontId="2"/>
  </si>
  <si>
    <t>昭和54年7月</t>
  </si>
  <si>
    <t>ホール(1,426席)、楽屋(4室)、リハーサル室、会議室（8室）、茶室、シャワー室、ホワイエ、喫茶コーナー</t>
    <rPh sb="16" eb="17">
      <t>シツ</t>
    </rPh>
    <rPh sb="31" eb="32">
      <t>シツ</t>
    </rPh>
    <phoneticPr fontId="2"/>
  </si>
  <si>
    <t>白山麓の山村民家
(中央公園内)</t>
    <phoneticPr fontId="2"/>
  </si>
  <si>
    <t>木造かや葺き
平屋建</t>
    <rPh sb="9" eb="10">
      <t>ダテ</t>
    </rPh>
    <phoneticPr fontId="2"/>
  </si>
  <si>
    <t>昭和54年11月</t>
  </si>
  <si>
    <t>小松市新保町に所在していたものを白山麓の往時の生活様式や家屋構造を一般市民に広く理解してもらうために移築復元したもの。昭和55年4月24日、国の重要有形民俗文化財の指定を受ける。</t>
  </si>
  <si>
    <t>重要有形民俗文化財収蔵庫
(中央公園内)</t>
    <phoneticPr fontId="2"/>
  </si>
  <si>
    <t>鉄筋ｺﾝｸﾘｰﾄ造
高床式平屋建</t>
    <rPh sb="8" eb="9">
      <t>ツクリ</t>
    </rPh>
    <rPh sb="15" eb="16">
      <t>ダテ</t>
    </rPh>
    <phoneticPr fontId="2"/>
  </si>
  <si>
    <t>昭和56年4月</t>
  </si>
  <si>
    <t>国指定重要有形民俗文化財の白山麓の山村生産用具2,638点および積雪期用具2,236点を収蔵する施設</t>
  </si>
  <si>
    <t>法皇山収蔵庫
(勅使町イ53-1)</t>
    <rPh sb="3" eb="6">
      <t>シュウゾウコ</t>
    </rPh>
    <phoneticPr fontId="2"/>
  </si>
  <si>
    <t>鉄筋ｺﾝｸﾘｰﾄ造
平屋建</t>
    <rPh sb="8" eb="9">
      <t>ツクリ</t>
    </rPh>
    <rPh sb="12" eb="13">
      <t>ダテ</t>
    </rPh>
    <phoneticPr fontId="2"/>
  </si>
  <si>
    <t>昭和46年3月</t>
  </si>
  <si>
    <t>法皇山横穴古墳群より出土の資料約50点を展示・収蔵</t>
    <rPh sb="5" eb="7">
      <t>コフン</t>
    </rPh>
    <phoneticPr fontId="2"/>
  </si>
  <si>
    <t>水車小屋
(中央公園内)</t>
    <phoneticPr fontId="2"/>
  </si>
  <si>
    <r>
      <t xml:space="preserve">木造かや葺き
平屋建
</t>
    </r>
    <r>
      <rPr>
        <sz val="10"/>
        <rFont val="ＭＳ 明朝"/>
        <family val="1"/>
        <charset val="128"/>
      </rPr>
      <t>（ｺﾝｸﾘｰﾄ水槽循環ポンプ設置）</t>
    </r>
    <rPh sb="7" eb="9">
      <t>ヒラヤ</t>
    </rPh>
    <rPh sb="9" eb="10">
      <t>ダテ</t>
    </rPh>
    <phoneticPr fontId="2"/>
  </si>
  <si>
    <t>昭和56年10月</t>
  </si>
  <si>
    <t>白山麓で明治初期まで実際に使われていた4枚羽根回転式水車小屋を復元したもの</t>
  </si>
  <si>
    <t>大聖寺藩石倉
(中央公園内)</t>
    <phoneticPr fontId="2"/>
  </si>
  <si>
    <t>石造瓦葺き
2階建</t>
    <rPh sb="0" eb="1">
      <t>イシ</t>
    </rPh>
    <rPh sb="1" eb="2">
      <t>ツクリ</t>
    </rPh>
    <rPh sb="2" eb="4">
      <t>カワラブキ</t>
    </rPh>
    <rPh sb="7" eb="8">
      <t>カイ</t>
    </rPh>
    <rPh sb="8" eb="9">
      <t>ダテ</t>
    </rPh>
    <phoneticPr fontId="2"/>
  </si>
  <si>
    <t>昭和55年12月</t>
  </si>
  <si>
    <t>大聖寺藩の御文庫倉として使われたと伝えられている。屋根瓦の一部には棒梅鉢の紋が入り、また床下は特殊な構造になっている。</t>
  </si>
  <si>
    <t>埋蔵文化財収蔵庫
(中央公園内)</t>
    <phoneticPr fontId="2"/>
  </si>
  <si>
    <t>昭和55年4月</t>
  </si>
  <si>
    <t>市内各所から出土した埋蔵文化財資料を収蔵する施設。約60万点（土器破片を含む）を保管。</t>
  </si>
  <si>
    <t>第2埋蔵文化財収蔵庫
(中央公園内)</t>
    <phoneticPr fontId="2"/>
  </si>
  <si>
    <t>平成5年3月</t>
  </si>
  <si>
    <t>出土遺物の洗浄、注記、復元等を行う整理室、可動式収納棚を備えた収蔵庫</t>
  </si>
  <si>
    <t>炭焼き小屋
(中央公園内）</t>
    <phoneticPr fontId="2"/>
  </si>
  <si>
    <t>木造鉄板葺き
平屋建</t>
    <rPh sb="2" eb="4">
      <t>テッパン</t>
    </rPh>
    <rPh sb="9" eb="10">
      <t>ダテ</t>
    </rPh>
    <phoneticPr fontId="2"/>
  </si>
  <si>
    <t>昭和55年5月</t>
    <rPh sb="0" eb="2">
      <t>ショウワ</t>
    </rPh>
    <rPh sb="6" eb="7">
      <t>ガツ</t>
    </rPh>
    <phoneticPr fontId="2"/>
  </si>
  <si>
    <t>白山麓で行われていた製炭窯を復元</t>
  </si>
  <si>
    <t>北前船の里資料館
(橋立町イ乙1番地の1)</t>
  </si>
  <si>
    <t>母屋:
木造瓦葺き2階建
土蔵(6棟):
土蔵造平屋建</t>
    <rPh sb="0" eb="2">
      <t>オモヤ</t>
    </rPh>
    <rPh sb="13" eb="15">
      <t>ドゾウ</t>
    </rPh>
    <rPh sb="17" eb="18">
      <t>トウ</t>
    </rPh>
    <rPh sb="21" eb="23">
      <t>ドゾウ</t>
    </rPh>
    <rPh sb="23" eb="24">
      <t>ツク</t>
    </rPh>
    <rPh sb="24" eb="26">
      <t>ヒラヤ</t>
    </rPh>
    <rPh sb="26" eb="27">
      <t>ダ</t>
    </rPh>
    <phoneticPr fontId="2"/>
  </si>
  <si>
    <t xml:space="preserve">
694.68
293.28</t>
  </si>
  <si>
    <t>昭和58年10月</t>
  </si>
  <si>
    <t>明治9年建築の旧北前船主酒谷長兵衛宅を譲り受け北前船の専門資料館として一般に公開。北前船に関する資料を展示。</t>
    <rPh sb="14" eb="17">
      <t>チョウベイ</t>
    </rPh>
    <phoneticPr fontId="2"/>
  </si>
  <si>
    <t>中谷宇吉郎雪の科学館
(潮津町イ106番地)</t>
  </si>
  <si>
    <t>鉄筋ｺﾝｸﾘｰﾄ造
一部木造2階建</t>
    <rPh sb="8" eb="9">
      <t>ツクリ</t>
    </rPh>
    <phoneticPr fontId="2"/>
  </si>
  <si>
    <t>平成6年11月</t>
  </si>
  <si>
    <t>「雪は天から送られた手紙である」の言葉で知られる加賀市出身の雪博士・中谷宇吉郎の人間像と雪の科学を、実験も交えて紹介。</t>
    <rPh sb="1" eb="2">
      <t>ユキ</t>
    </rPh>
    <rPh sb="3" eb="4">
      <t>テン</t>
    </rPh>
    <rPh sb="6" eb="7">
      <t>オク</t>
    </rPh>
    <rPh sb="10" eb="12">
      <t>テガミ</t>
    </rPh>
    <rPh sb="17" eb="19">
      <t>コトバ</t>
    </rPh>
    <rPh sb="20" eb="21">
      <t>シ</t>
    </rPh>
    <rPh sb="24" eb="27">
      <t>カガシ</t>
    </rPh>
    <rPh sb="27" eb="29">
      <t>シュッシン</t>
    </rPh>
    <rPh sb="30" eb="31">
      <t>ユキ</t>
    </rPh>
    <rPh sb="31" eb="33">
      <t>ハカセ</t>
    </rPh>
    <rPh sb="34" eb="36">
      <t>ナカヤ</t>
    </rPh>
    <rPh sb="36" eb="39">
      <t>ウキチロウ</t>
    </rPh>
    <rPh sb="40" eb="42">
      <t>ニンゲン</t>
    </rPh>
    <rPh sb="42" eb="43">
      <t>ゾウ</t>
    </rPh>
    <rPh sb="44" eb="45">
      <t>ユキ</t>
    </rPh>
    <rPh sb="46" eb="48">
      <t>カガク</t>
    </rPh>
    <rPh sb="50" eb="52">
      <t>ジッケン</t>
    </rPh>
    <rPh sb="53" eb="54">
      <t>マジ</t>
    </rPh>
    <rPh sb="56" eb="58">
      <t>ショウカイ</t>
    </rPh>
    <phoneticPr fontId="2"/>
  </si>
  <si>
    <t>石川県九谷焼美術館
(大聖寺地方町1の10番地13)</t>
  </si>
  <si>
    <t>平成13年9月
平成14年4月(開館)</t>
  </si>
  <si>
    <t>九谷焼をテーマとした専門美術館。九谷焼を青手、色絵、赤絵の3つの様式に分けて展示。</t>
  </si>
  <si>
    <t>魯山人寓居跡いろは草庵
(山代温泉18の5番地)</t>
  </si>
  <si>
    <t>母屋:
木造瓦葺き2階建
土蔵:
土蔵造2階建</t>
    <rPh sb="0" eb="2">
      <t>オモヤ</t>
    </rPh>
    <rPh sb="13" eb="15">
      <t>ドゾウ</t>
    </rPh>
    <rPh sb="17" eb="19">
      <t>ドゾウ</t>
    </rPh>
    <rPh sb="19" eb="20">
      <t>ツク</t>
    </rPh>
    <rPh sb="21" eb="23">
      <t>カイダ</t>
    </rPh>
    <phoneticPr fontId="2"/>
  </si>
  <si>
    <t xml:space="preserve">
225.68
52.88</t>
  </si>
  <si>
    <t>平成14年10月</t>
  </si>
  <si>
    <t>大正4年10月から北大路魯山人が刻字看板製作のため半年間滞在した建物を当時のまま公開。土蔵はミニギャラリーとして魯山人の作品を展示。</t>
  </si>
  <si>
    <t>九谷焼窯跡展示館
(山代温泉19の101番地9)</t>
  </si>
  <si>
    <t>展示館工房:
木造瓦葺き2階建
                  便所棟：　　　　　　　　　　　　　　　　　　　　　　　　　　　　　　　登り窯覆屋:
鉄骨平屋建
磁器焼成窯小屋:
木造瓦葺き平屋建</t>
  </si>
  <si>
    <t>　　271.37
　　　27.00　　　　　　
　　　　238.00
79.32</t>
  </si>
  <si>
    <t>吉田屋窯以来の再興九谷の名品を焼成した窯跡と、昭和15年築造の九谷焼窯としては現存最古の窯が残る窯小屋、工房として使われてきた旧母屋を公開。</t>
  </si>
  <si>
    <t>深田久弥山の文化館
(大聖寺番場町18番地2)</t>
  </si>
  <si>
    <t>主屋:
木造2階建
展示棟:
石蔵造2階建
聴山房:
木造2階建
資料文献室：
木造1階建</t>
    <rPh sb="0" eb="1">
      <t>オモ</t>
    </rPh>
    <rPh sb="1" eb="2">
      <t>ヤ</t>
    </rPh>
    <rPh sb="4" eb="6">
      <t>モクゾウ</t>
    </rPh>
    <rPh sb="7" eb="8">
      <t>カイ</t>
    </rPh>
    <rPh sb="8" eb="9">
      <t>ダテ</t>
    </rPh>
    <rPh sb="10" eb="12">
      <t>テンジ</t>
    </rPh>
    <rPh sb="12" eb="13">
      <t>トウ</t>
    </rPh>
    <rPh sb="15" eb="16">
      <t>イシ</t>
    </rPh>
    <rPh sb="16" eb="17">
      <t>クラ</t>
    </rPh>
    <rPh sb="17" eb="18">
      <t>ツク</t>
    </rPh>
    <rPh sb="19" eb="21">
      <t>カイダテ</t>
    </rPh>
    <rPh sb="22" eb="23">
      <t>キ</t>
    </rPh>
    <rPh sb="23" eb="24">
      <t>ヤマ</t>
    </rPh>
    <rPh sb="24" eb="25">
      <t>ボウ</t>
    </rPh>
    <rPh sb="27" eb="29">
      <t>モクゾウ</t>
    </rPh>
    <rPh sb="30" eb="32">
      <t>カイダテ</t>
    </rPh>
    <rPh sb="33" eb="35">
      <t>シリョウ</t>
    </rPh>
    <rPh sb="35" eb="37">
      <t>ブンケン</t>
    </rPh>
    <rPh sb="37" eb="38">
      <t>シツ</t>
    </rPh>
    <rPh sb="40" eb="42">
      <t>モクゾウ</t>
    </rPh>
    <rPh sb="43" eb="45">
      <t>カイダ</t>
    </rPh>
    <phoneticPr fontId="2"/>
  </si>
  <si>
    <t xml:space="preserve">
251.94
102.66
124.79
83.09</t>
    <phoneticPr fontId="2"/>
  </si>
  <si>
    <t>平成14年12月</t>
  </si>
  <si>
    <t>『日本百名山』を著した山の文学者であり登山家である深田久弥の資料や山の資料を展示。平成30年3月に別棟の資料文献室が竣工し、深田久弥及び山に関する文献資料を公開。</t>
    <phoneticPr fontId="2"/>
  </si>
  <si>
    <t>山中座
(山中温泉薬師町ム1）</t>
    <phoneticPr fontId="2"/>
  </si>
  <si>
    <t xml:space="preserve">鉄筋ｺﾝｸﾘｰﾄ造
瓦葺き一部2階建
</t>
    <rPh sb="8" eb="9">
      <t>ツクリ</t>
    </rPh>
    <rPh sb="10" eb="12">
      <t>カワラブ</t>
    </rPh>
    <rPh sb="13" eb="15">
      <t>イチブ</t>
    </rPh>
    <phoneticPr fontId="2"/>
  </si>
  <si>
    <t>平成14年11月</t>
  </si>
  <si>
    <t>定員180人収容のホールは伝統芸能にふさわしい檜舞台と松羽目を備え、山中漆器の技を極めた格調高い造りで、和室、茶室、応接室を備えている。毎週土・日・祝日には芸妓衆による山中節四季の舞が上演されている。</t>
    <phoneticPr fontId="2"/>
  </si>
  <si>
    <t>山中温泉芭蕉の館
(山中温泉本町2丁目
　ニ86番地1）</t>
    <phoneticPr fontId="2"/>
  </si>
  <si>
    <t>木造一部土蔵造り瓦葺き2階建</t>
    <rPh sb="8" eb="10">
      <t>カワラブ</t>
    </rPh>
    <phoneticPr fontId="2"/>
  </si>
  <si>
    <t>平成16年11月</t>
  </si>
  <si>
    <t>芭蕉が逗留した泉屋に隣接した扇屋の別荘を再整備した資料館。明治38年建築で鉄扉を配した白壁土蔵造りの耐火構造。伝統的工芸品・山中漆器も展示されている。</t>
  </si>
  <si>
    <t>山中温泉文化会館
(山中温泉西桂木町ト5－1）</t>
    <phoneticPr fontId="2"/>
  </si>
  <si>
    <t>鉄筋ｺﾝｸﾘｰﾄ造
半地下1階
地上2階建</t>
    <rPh sb="8" eb="9">
      <t>ツクリ</t>
    </rPh>
    <rPh sb="20" eb="21">
      <t>ダテ</t>
    </rPh>
    <phoneticPr fontId="2"/>
  </si>
  <si>
    <t>昭和48年4月</t>
  </si>
  <si>
    <t>ホール（1,158人収容）、会議室（6室）、和室（2室）、視聴覚室</t>
    <rPh sb="19" eb="20">
      <t>シツ</t>
    </rPh>
    <rPh sb="26" eb="27">
      <t>シツ</t>
    </rPh>
    <phoneticPr fontId="2"/>
  </si>
  <si>
    <t>山中図書館
(山中温泉西桂木町ト19－1）</t>
    <phoneticPr fontId="2"/>
  </si>
  <si>
    <t>平成6年6月</t>
  </si>
  <si>
    <t>一般閲覧ｺｰﾅｰ、児童ｺｰﾅｰ、ﾌﾞﾗｳｼﾞﾝｸﾞｺｰﾅｰ、郷土資料ｺｰﾅｰ、ＡＶｺｰﾅｰ、対面朗読室、会議室</t>
    <rPh sb="52" eb="55">
      <t>カイギシツ</t>
    </rPh>
    <phoneticPr fontId="2"/>
  </si>
  <si>
    <t>11-02　体育施設の状況</t>
    <phoneticPr fontId="2"/>
  </si>
  <si>
    <t>構　　　　　造</t>
  </si>
  <si>
    <t>設置年月</t>
    <phoneticPr fontId="2"/>
  </si>
  <si>
    <t>加賀体育館
(大聖寺東町2丁目3番地1)</t>
  </si>
  <si>
    <t>鉄筋ｺﾝｸﾘｰﾄ造　</t>
    <rPh sb="8" eb="9">
      <t>ツク</t>
    </rPh>
    <phoneticPr fontId="2"/>
  </si>
  <si>
    <t>3,083.90</t>
    <phoneticPr fontId="2"/>
  </si>
  <si>
    <t>昭和47年7月</t>
    <phoneticPr fontId="2"/>
  </si>
  <si>
    <t>ﾊﾞﾚｰﾎﾞｰﾙｺｰﾄ　2面</t>
    <phoneticPr fontId="2"/>
  </si>
  <si>
    <t>一部鉄骨造一部2階建</t>
    <phoneticPr fontId="2"/>
  </si>
  <si>
    <t>ﾊﾞｽｹｯﾄﾎﾞｰﾙｺｰﾄ　2面</t>
    <phoneticPr fontId="2"/>
  </si>
  <si>
    <t>増築部　鉄骨造　平屋建</t>
    <rPh sb="0" eb="2">
      <t>ゾウチク</t>
    </rPh>
    <rPh sb="2" eb="3">
      <t>ブ</t>
    </rPh>
    <rPh sb="4" eb="6">
      <t>テッコツ</t>
    </rPh>
    <rPh sb="6" eb="7">
      <t>ツク</t>
    </rPh>
    <rPh sb="8" eb="10">
      <t>ヒラヤ</t>
    </rPh>
    <rPh sb="10" eb="11">
      <t>ダ</t>
    </rPh>
    <phoneticPr fontId="2"/>
  </si>
  <si>
    <t>ﾊﾞﾄﾞﾐﾝﾄﾝｺｰﾄ　8面</t>
    <phoneticPr fontId="2"/>
  </si>
  <si>
    <t>ﾃﾆｽｺｰﾄ　2面</t>
    <phoneticPr fontId="2"/>
  </si>
  <si>
    <t>卓球場　4面</t>
    <phoneticPr fontId="2"/>
  </si>
  <si>
    <t>体操全種目</t>
    <phoneticPr fontId="2"/>
  </si>
  <si>
    <t>加賀市武道館
(大聖寺東町2丁目3番地2)</t>
    <phoneticPr fontId="2"/>
  </si>
  <si>
    <t>鉄筋鉄骨ｺﾝｸﾘｰﾄ造</t>
    <rPh sb="10" eb="11">
      <t>ツク</t>
    </rPh>
    <phoneticPr fontId="2"/>
  </si>
  <si>
    <t>2,261.29</t>
    <phoneticPr fontId="2"/>
  </si>
  <si>
    <t>昭和54年4月</t>
    <phoneticPr fontId="2"/>
  </si>
  <si>
    <t>1階 柔道場 (180畳)</t>
    <rPh sb="1" eb="2">
      <t>カイ</t>
    </rPh>
    <phoneticPr fontId="2"/>
  </si>
  <si>
    <t>3階建</t>
    <phoneticPr fontId="2"/>
  </si>
  <si>
    <t>2階 剣道場 (2面)</t>
    <phoneticPr fontId="2"/>
  </si>
  <si>
    <t>遠的場：鉄骨造平屋建</t>
    <rPh sb="0" eb="1">
      <t>トオ</t>
    </rPh>
    <rPh sb="1" eb="2">
      <t>マト</t>
    </rPh>
    <rPh sb="2" eb="3">
      <t>バ</t>
    </rPh>
    <rPh sb="4" eb="6">
      <t>テッコツ</t>
    </rPh>
    <rPh sb="6" eb="7">
      <t>ツク</t>
    </rPh>
    <rPh sb="7" eb="9">
      <t>ヒラヤ</t>
    </rPh>
    <rPh sb="9" eb="10">
      <t>タ</t>
    </rPh>
    <phoneticPr fontId="2"/>
  </si>
  <si>
    <t>3階 弓道場 (6人立)</t>
    <phoneticPr fontId="2"/>
  </si>
  <si>
    <t>屋外遠的場</t>
    <phoneticPr fontId="2"/>
  </si>
  <si>
    <t>加賀市片山津野球場
（潮津町ソ１番地）</t>
  </si>
  <si>
    <t>本塁より両翼90m</t>
    <phoneticPr fontId="2"/>
  </si>
  <si>
    <t>グラウンド</t>
    <phoneticPr fontId="2"/>
  </si>
  <si>
    <t>昭和54年4月</t>
  </si>
  <si>
    <t>夜間照明施設(H5.9完成)</t>
    <phoneticPr fontId="2"/>
  </si>
  <si>
    <t>センター110m</t>
    <phoneticPr fontId="2"/>
  </si>
  <si>
    <t>11,322.00</t>
    <phoneticPr fontId="2"/>
  </si>
  <si>
    <t>98KW　平均照度200ﾙｯｸｽ</t>
    <phoneticPr fontId="2"/>
  </si>
  <si>
    <t>管理棟</t>
    <phoneticPr fontId="2"/>
  </si>
  <si>
    <t>用具庫、更衣室、便所</t>
    <phoneticPr fontId="2"/>
  </si>
  <si>
    <t xml:space="preserve">木造瓦棒　平屋建
</t>
    <phoneticPr fontId="2"/>
  </si>
  <si>
    <t>用具庫</t>
    <rPh sb="0" eb="2">
      <t>ヨウグ</t>
    </rPh>
    <rPh sb="2" eb="3">
      <t>コ</t>
    </rPh>
    <phoneticPr fontId="2"/>
  </si>
  <si>
    <t>用具庫等</t>
    <phoneticPr fontId="2"/>
  </si>
  <si>
    <t>CB造　平屋建</t>
    <phoneticPr fontId="2"/>
  </si>
  <si>
    <t>42.12</t>
    <phoneticPr fontId="2"/>
  </si>
  <si>
    <t>駐車場</t>
    <phoneticPr fontId="2"/>
  </si>
  <si>
    <t>1,000</t>
    <phoneticPr fontId="2"/>
  </si>
  <si>
    <t>動橋グラウンド
(動橋町ナ14番地1)</t>
    <phoneticPr fontId="2"/>
  </si>
  <si>
    <t>バックネット　1基</t>
    <phoneticPr fontId="2"/>
  </si>
  <si>
    <t>昭和53年10月</t>
    <phoneticPr fontId="2"/>
  </si>
  <si>
    <t xml:space="preserve">夜間照明施設(S54.9完成)
</t>
    <rPh sb="12" eb="14">
      <t>カンセイ</t>
    </rPh>
    <phoneticPr fontId="2"/>
  </si>
  <si>
    <t>フェンス　H=2m L=98m</t>
    <phoneticPr fontId="2"/>
  </si>
  <si>
    <t>10,595.00</t>
    <phoneticPr fontId="2"/>
  </si>
  <si>
    <t>48KW　平均照度300ﾙｯｸｽ</t>
    <phoneticPr fontId="2"/>
  </si>
  <si>
    <t xml:space="preserve">      　H=1.5m L=185m</t>
    <phoneticPr fontId="2"/>
  </si>
  <si>
    <t>用具庫･便所</t>
    <phoneticPr fontId="2"/>
  </si>
  <si>
    <t>ソフトボール　1面</t>
    <rPh sb="8" eb="9">
      <t>メン</t>
    </rPh>
    <phoneticPr fontId="2"/>
  </si>
  <si>
    <t>用具庫・便所</t>
    <rPh sb="0" eb="3">
      <t>ヨウグコ</t>
    </rPh>
    <rPh sb="4" eb="6">
      <t>ベンジョ</t>
    </rPh>
    <phoneticPr fontId="2"/>
  </si>
  <si>
    <t>16.80</t>
    <phoneticPr fontId="2"/>
  </si>
  <si>
    <t>野球　1面</t>
    <phoneticPr fontId="2"/>
  </si>
  <si>
    <t>木造瓦棒造　平屋建</t>
    <rPh sb="4" eb="5">
      <t>ゾウ</t>
    </rPh>
    <phoneticPr fontId="2"/>
  </si>
  <si>
    <t>用具庫、便所</t>
    <phoneticPr fontId="2"/>
  </si>
  <si>
    <t>1,404.00</t>
    <phoneticPr fontId="2"/>
  </si>
  <si>
    <t>加賀市中央公園ﾃﾆｽｺｰﾄ
（山田町リ245番地2　中央公園内）</t>
    <phoneticPr fontId="2"/>
  </si>
  <si>
    <t>砂入り人工芝　10面</t>
    <rPh sb="0" eb="1">
      <t>スナ</t>
    </rPh>
    <rPh sb="1" eb="2">
      <t>イ</t>
    </rPh>
    <rPh sb="3" eb="5">
      <t>ジンコウ</t>
    </rPh>
    <rPh sb="5" eb="6">
      <t>シバ</t>
    </rPh>
    <rPh sb="9" eb="10">
      <t>メン</t>
    </rPh>
    <phoneticPr fontId="2"/>
  </si>
  <si>
    <t>7,518.00</t>
    <phoneticPr fontId="2"/>
  </si>
  <si>
    <t>昭和62年8月</t>
  </si>
  <si>
    <t>観覧席　1,080人</t>
    <phoneticPr fontId="2"/>
  </si>
  <si>
    <t>壁打練習ボード　1面</t>
    <rPh sb="0" eb="1">
      <t>カベ</t>
    </rPh>
    <rPh sb="1" eb="2">
      <t>ウ</t>
    </rPh>
    <rPh sb="2" eb="4">
      <t>レンシュウ</t>
    </rPh>
    <rPh sb="9" eb="10">
      <t>メン</t>
    </rPh>
    <phoneticPr fontId="2"/>
  </si>
  <si>
    <t>加賀市大聖寺ﾃﾆｽｺｰﾄ
（大聖寺八間道30番地2）</t>
    <phoneticPr fontId="2"/>
  </si>
  <si>
    <t>オムニコート　　４面</t>
    <rPh sb="9" eb="10">
      <t>メン</t>
    </rPh>
    <phoneticPr fontId="2"/>
  </si>
  <si>
    <t>4,402.98</t>
    <phoneticPr fontId="2"/>
  </si>
  <si>
    <t>昭和56年5月</t>
    <rPh sb="0" eb="2">
      <t>ショウワ</t>
    </rPh>
    <rPh sb="4" eb="5">
      <t>ネン</t>
    </rPh>
    <rPh sb="6" eb="7">
      <t>ガツ</t>
    </rPh>
    <phoneticPr fontId="2"/>
  </si>
  <si>
    <t>夜間照明付　4面</t>
    <phoneticPr fontId="2"/>
  </si>
  <si>
    <t>クレーコート　　１面</t>
    <rPh sb="9" eb="10">
      <t>メン</t>
    </rPh>
    <phoneticPr fontId="2"/>
  </si>
  <si>
    <t>クラブハウス　　１棟</t>
    <rPh sb="9" eb="10">
      <t>トウ</t>
    </rPh>
    <phoneticPr fontId="2"/>
  </si>
  <si>
    <t>山代グラウンド
（山代温泉16の60番地）</t>
    <phoneticPr fontId="2"/>
  </si>
  <si>
    <t>バックネット</t>
    <phoneticPr fontId="2"/>
  </si>
  <si>
    <t>9,200.00</t>
    <phoneticPr fontId="2"/>
  </si>
  <si>
    <t>昭和61年7月</t>
  </si>
  <si>
    <t>夜間照明施設(S58完成)</t>
    <phoneticPr fontId="2"/>
  </si>
  <si>
    <t xml:space="preserve">用具庫 </t>
    <rPh sb="0" eb="2">
      <t>ヨウグ</t>
    </rPh>
    <rPh sb="2" eb="3">
      <t>コ</t>
    </rPh>
    <phoneticPr fontId="2"/>
  </si>
  <si>
    <t>鉄筋ｺﾝｸﾘｰﾄ造平屋建</t>
    <rPh sb="9" eb="11">
      <t>ヒラヤ</t>
    </rPh>
    <rPh sb="11" eb="12">
      <t>ダ</t>
    </rPh>
    <phoneticPr fontId="2"/>
  </si>
  <si>
    <t>ｿﾌﾄﾎﾞｰﾙ　1面、野球　1面</t>
    <rPh sb="9" eb="10">
      <t>メン</t>
    </rPh>
    <phoneticPr fontId="2"/>
  </si>
  <si>
    <t>便所</t>
    <rPh sb="0" eb="2">
      <t>ベンジョ</t>
    </rPh>
    <phoneticPr fontId="2"/>
  </si>
  <si>
    <t>サッカー　1面</t>
    <phoneticPr fontId="2"/>
  </si>
  <si>
    <t>加賀市中央公園野球場
（山田町リ245番地2　中央公園内）</t>
    <phoneticPr fontId="2"/>
  </si>
  <si>
    <t>本塁より両翼　98m</t>
    <phoneticPr fontId="2"/>
  </si>
  <si>
    <t>敷地面積</t>
    <rPh sb="0" eb="2">
      <t>シキチ</t>
    </rPh>
    <phoneticPr fontId="2"/>
  </si>
  <si>
    <t>平成4年10月</t>
    <phoneticPr fontId="2"/>
  </si>
  <si>
    <t>屋内練習場　2ヶ所</t>
    <rPh sb="8" eb="9">
      <t>ショ</t>
    </rPh>
    <phoneticPr fontId="2"/>
  </si>
  <si>
    <t>センター　　122m</t>
    <phoneticPr fontId="2"/>
  </si>
  <si>
    <t>19,950.00</t>
    <phoneticPr fontId="2"/>
  </si>
  <si>
    <t>放送記録室</t>
    <phoneticPr fontId="2"/>
  </si>
  <si>
    <t>内野=黒土、外野=芝生</t>
    <phoneticPr fontId="2"/>
  </si>
  <si>
    <t>ｸﾞﾗｳﾝﾄﾞ面積</t>
    <phoneticPr fontId="2"/>
  </si>
  <si>
    <t>審判員室</t>
    <phoneticPr fontId="2"/>
  </si>
  <si>
    <t>建物施設</t>
    <phoneticPr fontId="2"/>
  </si>
  <si>
    <t>13,943.00</t>
    <phoneticPr fontId="2"/>
  </si>
  <si>
    <t>会議室</t>
    <phoneticPr fontId="2"/>
  </si>
  <si>
    <t>メインスタンド</t>
    <phoneticPr fontId="2"/>
  </si>
  <si>
    <t>建物面積</t>
    <phoneticPr fontId="2"/>
  </si>
  <si>
    <t>観客収容人員</t>
    <phoneticPr fontId="2"/>
  </si>
  <si>
    <t>鉄筋ｺﾝｸﾘｰﾄ造　2階建</t>
    <phoneticPr fontId="2"/>
  </si>
  <si>
    <t>2,441.49</t>
    <phoneticPr fontId="2"/>
  </si>
  <si>
    <t>メインスタンド　2,690人</t>
    <phoneticPr fontId="2"/>
  </si>
  <si>
    <t>内野スタンド</t>
    <rPh sb="0" eb="2">
      <t>ナイヤ</t>
    </rPh>
    <phoneticPr fontId="2"/>
  </si>
  <si>
    <t>内野スタンド　  1,040人</t>
    <phoneticPr fontId="2"/>
  </si>
  <si>
    <t>鉄筋ｺﾝｸﾘｰﾄ造　1階建</t>
    <phoneticPr fontId="2"/>
  </si>
  <si>
    <t>外野スタンド　  2,800人</t>
    <phoneticPr fontId="2"/>
  </si>
  <si>
    <t>スコアボード</t>
    <phoneticPr fontId="2"/>
  </si>
  <si>
    <t>鉄骨造　3階建</t>
    <rPh sb="0" eb="2">
      <t>テッコツ</t>
    </rPh>
    <phoneticPr fontId="2"/>
  </si>
  <si>
    <t>大聖寺グラウンド
(大聖寺八間道30番地１)</t>
    <phoneticPr fontId="2"/>
  </si>
  <si>
    <t>サッカーゴール　1対</t>
    <phoneticPr fontId="2"/>
  </si>
  <si>
    <t>7,341.12</t>
    <phoneticPr fontId="2"/>
  </si>
  <si>
    <t>昭和56年8月</t>
  </si>
  <si>
    <t>夜間照明施設</t>
    <phoneticPr fontId="2"/>
  </si>
  <si>
    <t>多目的グラウンド</t>
  </si>
  <si>
    <t>ﾌｪﾝｽ (H=1.5m) 178m</t>
    <phoneticPr fontId="2"/>
  </si>
  <si>
    <t>少年野球　1面</t>
    <rPh sb="0" eb="2">
      <t>ショウネン</t>
    </rPh>
    <rPh sb="2" eb="4">
      <t>ヤキュウ</t>
    </rPh>
    <rPh sb="6" eb="7">
      <t>メン</t>
    </rPh>
    <phoneticPr fontId="2"/>
  </si>
  <si>
    <t>ソフトボール　1面</t>
    <phoneticPr fontId="2"/>
  </si>
  <si>
    <t>加賀市相撲場
（山田町リ245番地2　中央公園内）</t>
    <phoneticPr fontId="2"/>
  </si>
  <si>
    <t>鉄骨造　平屋建</t>
    <phoneticPr fontId="2"/>
  </si>
  <si>
    <t>造成面積</t>
    <phoneticPr fontId="2"/>
  </si>
  <si>
    <t xml:space="preserve">3方をｼｬｯﾀｰにて開閉
</t>
    <phoneticPr fontId="2"/>
  </si>
  <si>
    <t>1,820.00</t>
    <phoneticPr fontId="2"/>
  </si>
  <si>
    <t>冬期、雨天時も使用可能</t>
    <phoneticPr fontId="2"/>
  </si>
  <si>
    <t>延床面積</t>
    <phoneticPr fontId="2"/>
  </si>
  <si>
    <t>土俵　1面</t>
    <phoneticPr fontId="2"/>
  </si>
  <si>
    <t>209.58</t>
    <phoneticPr fontId="2"/>
  </si>
  <si>
    <t>シャワー、便所</t>
    <phoneticPr fontId="2"/>
  </si>
  <si>
    <t>観覧席（芝）　1,500人</t>
    <phoneticPr fontId="2"/>
  </si>
  <si>
    <t>加賀市屋内水泳プール
（山田町リ245番地2　中央公園内）</t>
    <phoneticPr fontId="2"/>
  </si>
  <si>
    <t>日本水泳連盟公認</t>
  </si>
  <si>
    <t>1階</t>
    <phoneticPr fontId="2"/>
  </si>
  <si>
    <t>昭和59年4月</t>
  </si>
  <si>
    <t xml:space="preserve">可動型ｿｰﾗｰｼｽﾃﾑ
</t>
    <phoneticPr fontId="2"/>
  </si>
  <si>
    <t>鉄筋ｺﾝｸﾘｰﾄ平屋建</t>
  </si>
  <si>
    <t>1,610.76</t>
    <phoneticPr fontId="2"/>
  </si>
  <si>
    <t>（ｶﾞﾗｽ張り）</t>
    <phoneticPr fontId="2"/>
  </si>
  <si>
    <t>一部2階建</t>
    <phoneticPr fontId="2"/>
  </si>
  <si>
    <t>2階</t>
    <phoneticPr fontId="2"/>
  </si>
  <si>
    <t>ロッカー室</t>
    <phoneticPr fontId="2"/>
  </si>
  <si>
    <t>25ｍ　7コース</t>
  </si>
  <si>
    <t>98.00</t>
    <phoneticPr fontId="2"/>
  </si>
  <si>
    <t>採暖室</t>
    <phoneticPr fontId="2"/>
  </si>
  <si>
    <t>(25×15m、</t>
    <phoneticPr fontId="2"/>
  </si>
  <si>
    <t>駐車場</t>
    <rPh sb="0" eb="3">
      <t>チュウシャジョウ</t>
    </rPh>
    <phoneticPr fontId="2"/>
  </si>
  <si>
    <t>ギャラリー</t>
    <phoneticPr fontId="2"/>
  </si>
  <si>
    <t>　H=1.1～1.3m)</t>
    <phoneticPr fontId="2"/>
  </si>
  <si>
    <t>1,220.00</t>
    <phoneticPr fontId="2"/>
  </si>
  <si>
    <t>幼児プール</t>
  </si>
  <si>
    <t>(6m×13m、H=0.3～0.6m)</t>
    <phoneticPr fontId="2"/>
  </si>
  <si>
    <t>加賀市屋外水泳プール
（山田町リ245番地2　中央公園内）</t>
    <phoneticPr fontId="2"/>
  </si>
  <si>
    <t>4,455.55</t>
    <phoneticPr fontId="2"/>
  </si>
  <si>
    <t>昭和61年6月</t>
  </si>
  <si>
    <t>50m　8コース</t>
    <phoneticPr fontId="2"/>
  </si>
  <si>
    <t>シャワー室</t>
    <phoneticPr fontId="2"/>
  </si>
  <si>
    <t>(50×21.4m、</t>
    <phoneticPr fontId="2"/>
  </si>
  <si>
    <t>435.55</t>
    <phoneticPr fontId="2"/>
  </si>
  <si>
    <t>観覧席　1,895人</t>
    <phoneticPr fontId="2"/>
  </si>
  <si>
    <t>　H=1.4～1.7m)</t>
    <phoneticPr fontId="2"/>
  </si>
  <si>
    <t>鉄筋ｺﾝｸﾘｰﾄ造　平屋建</t>
    <rPh sb="0" eb="2">
      <t>テッキン</t>
    </rPh>
    <rPh sb="8" eb="9">
      <t>ツク</t>
    </rPh>
    <rPh sb="10" eb="12">
      <t>ヒラヤ</t>
    </rPh>
    <rPh sb="12" eb="13">
      <t>ダ</t>
    </rPh>
    <phoneticPr fontId="2"/>
  </si>
  <si>
    <t>加賀市飛び込みプール
（山田町リ245番地2　中央公園内）</t>
    <phoneticPr fontId="2"/>
  </si>
  <si>
    <t>1,219.50</t>
    <phoneticPr fontId="2"/>
  </si>
  <si>
    <t>観覧席(芝）　500人</t>
    <phoneticPr fontId="2"/>
  </si>
  <si>
    <t>22m×22m</t>
    <phoneticPr fontId="2"/>
  </si>
  <si>
    <t>機械棟</t>
    <phoneticPr fontId="2"/>
  </si>
  <si>
    <t>H=2.76～5.05m</t>
    <phoneticPr fontId="2"/>
  </si>
  <si>
    <t>159.15</t>
    <phoneticPr fontId="2"/>
  </si>
  <si>
    <t>飛び込み台</t>
    <rPh sb="0" eb="1">
      <t>ト</t>
    </rPh>
    <rPh sb="2" eb="3">
      <t>コ</t>
    </rPh>
    <rPh sb="4" eb="5">
      <t>ダイ</t>
    </rPh>
    <phoneticPr fontId="2"/>
  </si>
  <si>
    <t xml:space="preserve">H=10m・7.5m・5m </t>
    <phoneticPr fontId="2"/>
  </si>
  <si>
    <t>　各1基</t>
    <phoneticPr fontId="2"/>
  </si>
  <si>
    <t xml:space="preserve">  3m・1m 各2基</t>
    <phoneticPr fontId="2"/>
  </si>
  <si>
    <t>練習用1m　2基</t>
    <phoneticPr fontId="2"/>
  </si>
  <si>
    <t>加賀市陸上競技場
（山田町リ245番地2　中央公園内）</t>
    <phoneticPr fontId="2"/>
  </si>
  <si>
    <t>日本陸上競技連盟</t>
    <phoneticPr fontId="2"/>
  </si>
  <si>
    <t>26,100.00</t>
    <phoneticPr fontId="2"/>
  </si>
  <si>
    <t>スタンド収容人員5,360人</t>
  </si>
  <si>
    <t>(第3種)公認</t>
    <phoneticPr fontId="2"/>
  </si>
  <si>
    <t>トラック</t>
    <phoneticPr fontId="2"/>
  </si>
  <si>
    <t>事務室、会議室、救護室、</t>
    <rPh sb="0" eb="3">
      <t>ジムシツ</t>
    </rPh>
    <rPh sb="4" eb="7">
      <t>カイギシツ</t>
    </rPh>
    <rPh sb="8" eb="11">
      <t>キュウゴシツ</t>
    </rPh>
    <phoneticPr fontId="2"/>
  </si>
  <si>
    <t>ﾄﾗｯｸ-ｳﾚﾀﾝ系全天候舗装</t>
    <phoneticPr fontId="2"/>
  </si>
  <si>
    <t>4,865.00</t>
    <phoneticPr fontId="2"/>
  </si>
  <si>
    <t>記録役員室、放送室、</t>
    <rPh sb="0" eb="2">
      <t>キロク</t>
    </rPh>
    <rPh sb="2" eb="4">
      <t>ヤクイン</t>
    </rPh>
    <rPh sb="4" eb="5">
      <t>シツ</t>
    </rPh>
    <rPh sb="6" eb="9">
      <t>ホウソウシツ</t>
    </rPh>
    <phoneticPr fontId="2"/>
  </si>
  <si>
    <t>１周400m　8コース</t>
    <phoneticPr fontId="2"/>
  </si>
  <si>
    <t>ﾌｨﾙﾄﾞ(天然芝)</t>
    <rPh sb="6" eb="9">
      <t>テンネンシバ</t>
    </rPh>
    <phoneticPr fontId="2"/>
  </si>
  <si>
    <t>ロッカー室、シャワー室、</t>
    <rPh sb="10" eb="11">
      <t>シツ</t>
    </rPh>
    <phoneticPr fontId="2"/>
  </si>
  <si>
    <t>3,000m障害ｺｰｽ、走り幅跳び、三段跳び(2)、棒高跳び、槍投げ(2)、砲丸投げ(2)、円盤投げ(2)、ハンマー投げ(2)</t>
    <rPh sb="6" eb="8">
      <t>ショウガイ</t>
    </rPh>
    <rPh sb="12" eb="13">
      <t>ハシ</t>
    </rPh>
    <rPh sb="14" eb="16">
      <t>ハバト</t>
    </rPh>
    <rPh sb="18" eb="21">
      <t>サンダント</t>
    </rPh>
    <rPh sb="26" eb="27">
      <t>ボウ</t>
    </rPh>
    <rPh sb="27" eb="29">
      <t>タカト</t>
    </rPh>
    <rPh sb="31" eb="33">
      <t>ヤリナ</t>
    </rPh>
    <rPh sb="38" eb="41">
      <t>ホウガンナ</t>
    </rPh>
    <rPh sb="46" eb="49">
      <t>エンバンナ</t>
    </rPh>
    <rPh sb="58" eb="59">
      <t>ナ</t>
    </rPh>
    <phoneticPr fontId="2"/>
  </si>
  <si>
    <t>10,574.00</t>
    <phoneticPr fontId="2"/>
  </si>
  <si>
    <t>トレーニング室、便所、</t>
    <rPh sb="6" eb="7">
      <t>シツ</t>
    </rPh>
    <rPh sb="8" eb="10">
      <t>ベンジョ</t>
    </rPh>
    <phoneticPr fontId="2"/>
  </si>
  <si>
    <t>駐車場（第4）</t>
    <rPh sb="0" eb="3">
      <t>チュウシャジョウ</t>
    </rPh>
    <rPh sb="4" eb="5">
      <t>ダイ</t>
    </rPh>
    <phoneticPr fontId="2"/>
  </si>
  <si>
    <t>器具庫</t>
    <rPh sb="0" eb="2">
      <t>キグ</t>
    </rPh>
    <rPh sb="2" eb="3">
      <t>コ</t>
    </rPh>
    <phoneticPr fontId="2"/>
  </si>
  <si>
    <t>5,750.00</t>
    <phoneticPr fontId="2"/>
  </si>
  <si>
    <t>グリーンスポーツ施設
（中央公園内）</t>
  </si>
  <si>
    <t>運動広場</t>
  </si>
  <si>
    <t>17,200.00</t>
  </si>
  <si>
    <t>昭和54年10月</t>
  </si>
  <si>
    <t>ちびっ子広場</t>
  </si>
  <si>
    <t>　4,200.00</t>
  </si>
  <si>
    <t>冒険の丘</t>
  </si>
  <si>
    <t>　8,600.00</t>
  </si>
  <si>
    <t>駐車場</t>
  </si>
  <si>
    <t>5,300.00</t>
  </si>
  <si>
    <t>加賀市スポーツセンター
（山田町リ245番地2　中央公園内）</t>
    <phoneticPr fontId="2"/>
  </si>
  <si>
    <t>5,974.33</t>
    <phoneticPr fontId="2"/>
  </si>
  <si>
    <t>平成元年5月</t>
    <phoneticPr fontId="2"/>
  </si>
  <si>
    <t>メインアリーナ　　　　　　　　　　　　　　　　　　　　　　　　　　　　　　　　　　　　　　　　　　　　　　　　　　　　　　　　　　　　　　　　　　　　　　　　　　　　　　　　　　　　　　　　　 　　　　　　　　　　　　　　　　　　　　　　　　　　　　　　　　　　　　　　　　　　　　　　　　　　　　　　　　　　　　　　　　　　　　　　　　　　　　　　　　　　　　　　　　　　　　　　　　　　　　　　　　　　　　　　　　　　　　　　　　　　　　　　　　　　　　　　　　　　　　　　　　　　　　　　　　　　　　　　</t>
  </si>
  <si>
    <t>(一部鉄骨鉄筋ｺﾝｸﾘｰﾄ)</t>
    <phoneticPr fontId="2"/>
  </si>
  <si>
    <t>（ﾊﾞﾚｰﾎﾞｰﾙｺｰﾄ 3面）</t>
    <phoneticPr fontId="2"/>
  </si>
  <si>
    <t>（ﾊﾞｽｹｯﾄﾎﾞｰﾙｺｰﾄ 2面）</t>
    <phoneticPr fontId="2"/>
  </si>
  <si>
    <t>（ﾊﾞﾄﾞﾐﾝﾄﾝｺｰﾄ 10面）</t>
    <phoneticPr fontId="2"/>
  </si>
  <si>
    <t>（ﾊﾝﾄﾞﾎﾞｰﾙ 1面）</t>
    <phoneticPr fontId="2"/>
  </si>
  <si>
    <t xml:space="preserve"> (ﾗﾝﾆﾝｸﾞｺｰｽ　200ｍ)</t>
    <phoneticPr fontId="2"/>
  </si>
  <si>
    <t xml:space="preserve"> 観覧席　1,524席</t>
    <phoneticPr fontId="2"/>
  </si>
  <si>
    <t>サブアリーナ、事務室、</t>
    <rPh sb="7" eb="10">
      <t>ジムシツ</t>
    </rPh>
    <phoneticPr fontId="2"/>
  </si>
  <si>
    <t>多目的ルーム、本部室、</t>
    <rPh sb="0" eb="3">
      <t>タモクテキ</t>
    </rPh>
    <rPh sb="7" eb="9">
      <t>ホンブ</t>
    </rPh>
    <rPh sb="9" eb="10">
      <t>シツ</t>
    </rPh>
    <phoneticPr fontId="2"/>
  </si>
  <si>
    <t>放送室、医務室、会議室、</t>
    <rPh sb="0" eb="3">
      <t>ホウソウシツ</t>
    </rPh>
    <rPh sb="4" eb="7">
      <t>イムシツ</t>
    </rPh>
    <rPh sb="8" eb="11">
      <t>カイギシツ</t>
    </rPh>
    <phoneticPr fontId="2"/>
  </si>
  <si>
    <t>身体障害者観覧室、</t>
    <rPh sb="0" eb="2">
      <t>シンタイ</t>
    </rPh>
    <rPh sb="2" eb="5">
      <t>ショウガイシャ</t>
    </rPh>
    <rPh sb="5" eb="7">
      <t>カンラン</t>
    </rPh>
    <rPh sb="7" eb="8">
      <t>シツ</t>
    </rPh>
    <phoneticPr fontId="2"/>
  </si>
  <si>
    <t>男女更衣室（シャワー室）</t>
    <rPh sb="0" eb="2">
      <t>ダンジョ</t>
    </rPh>
    <rPh sb="2" eb="5">
      <t>コウイシツ</t>
    </rPh>
    <rPh sb="10" eb="11">
      <t>シツ</t>
    </rPh>
    <phoneticPr fontId="2"/>
  </si>
  <si>
    <t>いきいきランドかが
（ＡＩＭＢＳ）
(熊坂町乙1番地1)</t>
    <phoneticPr fontId="2"/>
  </si>
  <si>
    <t>グラウンドゴルフ場　</t>
  </si>
  <si>
    <t>4,800.00</t>
    <phoneticPr fontId="2"/>
  </si>
  <si>
    <t>平成9年7月</t>
  </si>
  <si>
    <t>ｸﾞﾗｳﾝﾄﾞｺﾞﾙﾌ　16ホール</t>
    <phoneticPr fontId="2"/>
  </si>
  <si>
    <t>（天然芝）</t>
    <phoneticPr fontId="2"/>
  </si>
  <si>
    <t>屋内グラウンド</t>
    <phoneticPr fontId="2"/>
  </si>
  <si>
    <t>1,025.10</t>
    <phoneticPr fontId="2"/>
  </si>
  <si>
    <t>平成10年10月</t>
  </si>
  <si>
    <t>ﾃﾆｽｺｰﾄ1面</t>
    <phoneticPr fontId="2"/>
  </si>
  <si>
    <t>（人工芝）</t>
    <phoneticPr fontId="2"/>
  </si>
  <si>
    <t>ｹﾞｰﾄﾎﾞｰﾙ2面</t>
    <phoneticPr fontId="2"/>
  </si>
  <si>
    <t>　鉄骨造平屋建　</t>
    <phoneticPr fontId="2"/>
  </si>
  <si>
    <t>屋外グラウンド</t>
    <phoneticPr fontId="2"/>
  </si>
  <si>
    <t>6,150.00</t>
    <phoneticPr fontId="2"/>
  </si>
  <si>
    <t>平成11年7月</t>
    <phoneticPr fontId="2"/>
  </si>
  <si>
    <t>公式少年ｻｯｶｰ1面</t>
    <phoneticPr fontId="2"/>
  </si>
  <si>
    <t>ｹﾞｰﾄﾎﾞｰﾙ6面</t>
    <phoneticPr fontId="2"/>
  </si>
  <si>
    <t>山中健民体育館
（山中温泉加美谷台二丁目2番地）</t>
    <phoneticPr fontId="2"/>
  </si>
  <si>
    <t>鉄筋ｺﾝｸﾘｰﾄ造</t>
    <rPh sb="8" eb="9">
      <t>ゾウ</t>
    </rPh>
    <phoneticPr fontId="2"/>
  </si>
  <si>
    <t>敷地面積</t>
    <phoneticPr fontId="2"/>
  </si>
  <si>
    <t>昭和59年7月</t>
  </si>
  <si>
    <t>ﾊﾞﾚｰﾎﾞｰﾙｺｰﾄ　3面</t>
    <phoneticPr fontId="2"/>
  </si>
  <si>
    <t>一部鉄骨造2階建</t>
    <phoneticPr fontId="2"/>
  </si>
  <si>
    <t>7,431.04</t>
    <phoneticPr fontId="2"/>
  </si>
  <si>
    <t>亜鉛メッキ鋼板板葺</t>
    <phoneticPr fontId="2"/>
  </si>
  <si>
    <t>1階　</t>
    <phoneticPr fontId="2"/>
  </si>
  <si>
    <t>　</t>
    <phoneticPr fontId="2"/>
  </si>
  <si>
    <t>2,047.68</t>
    <phoneticPr fontId="2"/>
  </si>
  <si>
    <t>ﾗﾝﾆﾝｸﾞｺｰｽ　150m</t>
    <phoneticPr fontId="2"/>
  </si>
  <si>
    <t xml:space="preserve">2階　　 </t>
    <phoneticPr fontId="2"/>
  </si>
  <si>
    <t>ﾃﾆｽｺｰﾄ　1面</t>
    <rPh sb="8" eb="9">
      <t>メン</t>
    </rPh>
    <phoneticPr fontId="2"/>
  </si>
  <si>
    <t>514.48</t>
    <phoneticPr fontId="2"/>
  </si>
  <si>
    <t>事務室、会議室</t>
    <rPh sb="0" eb="3">
      <t>ジムシツ</t>
    </rPh>
    <rPh sb="4" eb="7">
      <t>カイギシツ</t>
    </rPh>
    <phoneticPr fontId="2"/>
  </si>
  <si>
    <t>2,970.04</t>
    <phoneticPr fontId="2"/>
  </si>
  <si>
    <t>山中武道館
（山中温泉東桂木町ヌ11番地1）</t>
  </si>
  <si>
    <t>鉄骨鉄筋ｺﾝｸﾘｰﾄ造</t>
    <phoneticPr fontId="2"/>
  </si>
  <si>
    <t>昭和57年3月</t>
  </si>
  <si>
    <t xml:space="preserve">1階 柔道場 409.68㎡ </t>
    <phoneticPr fontId="2"/>
  </si>
  <si>
    <t>2階建</t>
    <phoneticPr fontId="2"/>
  </si>
  <si>
    <t>1,762.28</t>
    <phoneticPr fontId="2"/>
  </si>
  <si>
    <t>（2面）</t>
    <phoneticPr fontId="2"/>
  </si>
  <si>
    <t>2階 剣道場 409.68㎡</t>
    <phoneticPr fontId="2"/>
  </si>
  <si>
    <t>665.64</t>
    <phoneticPr fontId="2"/>
  </si>
  <si>
    <t xml:space="preserve">2階   </t>
    <phoneticPr fontId="2"/>
  </si>
  <si>
    <t>事務室、用具室、休憩室、</t>
    <rPh sb="0" eb="3">
      <t>ジムシツ</t>
    </rPh>
    <rPh sb="4" eb="7">
      <t>ヨウグシツ</t>
    </rPh>
    <rPh sb="8" eb="11">
      <t>キュウケイシツ</t>
    </rPh>
    <phoneticPr fontId="2"/>
  </si>
  <si>
    <t>671.04</t>
    <phoneticPr fontId="2"/>
  </si>
  <si>
    <t>会議室、更衣室、便所</t>
    <rPh sb="0" eb="3">
      <t>カイギシツ</t>
    </rPh>
    <rPh sb="4" eb="7">
      <t>コウイシツ</t>
    </rPh>
    <rPh sb="8" eb="10">
      <t>ベンジョ</t>
    </rPh>
    <phoneticPr fontId="2"/>
  </si>
  <si>
    <t>山中弓道場
（山中温泉塚谷町ト87番地3）</t>
  </si>
  <si>
    <t>鉄骨造 平屋建</t>
  </si>
  <si>
    <t xml:space="preserve">敷地面積           </t>
    <rPh sb="0" eb="2">
      <t>シキチ</t>
    </rPh>
    <rPh sb="2" eb="4">
      <t>メンセキ</t>
    </rPh>
    <phoneticPr fontId="2"/>
  </si>
  <si>
    <t>平成5年3月</t>
    <phoneticPr fontId="2"/>
  </si>
  <si>
    <t>近的射場（9人立）</t>
  </si>
  <si>
    <t>2,759.00</t>
    <phoneticPr fontId="2"/>
  </si>
  <si>
    <t>審判室、控室、巻藁室、</t>
    <rPh sb="0" eb="2">
      <t>シンパン</t>
    </rPh>
    <rPh sb="2" eb="3">
      <t>シツ</t>
    </rPh>
    <rPh sb="4" eb="5">
      <t>ヒカ</t>
    </rPh>
    <rPh sb="5" eb="6">
      <t>シツ</t>
    </rPh>
    <rPh sb="7" eb="8">
      <t>マ</t>
    </rPh>
    <rPh sb="8" eb="9">
      <t>ワラ</t>
    </rPh>
    <rPh sb="9" eb="10">
      <t>シツ</t>
    </rPh>
    <phoneticPr fontId="2"/>
  </si>
  <si>
    <t>更衣室、事務室、会議室、</t>
    <rPh sb="0" eb="3">
      <t>コウイシツ</t>
    </rPh>
    <rPh sb="4" eb="7">
      <t>ジムシツ</t>
    </rPh>
    <rPh sb="8" eb="11">
      <t>カイギシツ</t>
    </rPh>
    <phoneticPr fontId="2"/>
  </si>
  <si>
    <t>614.90</t>
    <phoneticPr fontId="2"/>
  </si>
  <si>
    <t>山中球場
（山中温泉東桂木町ヌ11番地2）</t>
    <phoneticPr fontId="2"/>
  </si>
  <si>
    <t>両翼　90.0m</t>
    <phoneticPr fontId="2"/>
  </si>
  <si>
    <t xml:space="preserve">総面積
     </t>
    <phoneticPr fontId="2"/>
  </si>
  <si>
    <t>平成17年5月</t>
  </si>
  <si>
    <t>センター　110.0m</t>
    <phoneticPr fontId="2"/>
  </si>
  <si>
    <t>11,765.88</t>
    <phoneticPr fontId="2"/>
  </si>
  <si>
    <t>　放送室兼記録室</t>
    <rPh sb="4" eb="5">
      <t>ケン</t>
    </rPh>
    <rPh sb="5" eb="8">
      <t>キロクシツ</t>
    </rPh>
    <phoneticPr fontId="2"/>
  </si>
  <si>
    <t>ﾊﾞｯｸﾈｯﾄ(W=15.0m H=8.0m)</t>
    <phoneticPr fontId="2"/>
  </si>
  <si>
    <t>　男女トイレ</t>
    <phoneticPr fontId="2"/>
  </si>
  <si>
    <t>ﾌｪﾝｽ(W=3.0m H=8.0m L=324m)</t>
    <phoneticPr fontId="2"/>
  </si>
  <si>
    <t>62.10</t>
    <phoneticPr fontId="2"/>
  </si>
  <si>
    <t>　ミーティングルーム</t>
    <phoneticPr fontId="2"/>
  </si>
  <si>
    <t>天然芝</t>
    <rPh sb="0" eb="2">
      <t>テンネン</t>
    </rPh>
    <rPh sb="2" eb="3">
      <t>シバ</t>
    </rPh>
    <phoneticPr fontId="2"/>
  </si>
  <si>
    <t>　倉庫　2棟</t>
    <phoneticPr fontId="2"/>
  </si>
  <si>
    <t>管理棟　木造　2階建</t>
    <phoneticPr fontId="2"/>
  </si>
  <si>
    <t>橋立自然公園運動広場
（橋立町南1番地）</t>
    <phoneticPr fontId="2"/>
  </si>
  <si>
    <t>芝生グラウンド</t>
    <rPh sb="0" eb="2">
      <t>シバフ</t>
    </rPh>
    <phoneticPr fontId="2"/>
  </si>
  <si>
    <t>平成23年7月</t>
    <rPh sb="0" eb="2">
      <t>ヘイセイ</t>
    </rPh>
    <rPh sb="4" eb="5">
      <t>ネン</t>
    </rPh>
    <rPh sb="6" eb="7">
      <t>ガツ</t>
    </rPh>
    <phoneticPr fontId="2"/>
  </si>
  <si>
    <r>
      <t>（高麗芝）7,700m</t>
    </r>
    <r>
      <rPr>
        <vertAlign val="superscript"/>
        <sz val="11"/>
        <rFont val="ＭＳ Ｐ明朝"/>
        <family val="1"/>
        <charset val="128"/>
      </rPr>
      <t>2</t>
    </r>
    <rPh sb="1" eb="3">
      <t>コウライ</t>
    </rPh>
    <rPh sb="3" eb="4">
      <t>シバ</t>
    </rPh>
    <phoneticPr fontId="2"/>
  </si>
  <si>
    <t>7,700</t>
    <phoneticPr fontId="2"/>
  </si>
  <si>
    <t>黒崎多目的広場
（黒崎町め23番地）</t>
    <rPh sb="0" eb="2">
      <t>クロサキ</t>
    </rPh>
    <rPh sb="2" eb="5">
      <t>タモクテキ</t>
    </rPh>
    <rPh sb="5" eb="7">
      <t>ヒロバ</t>
    </rPh>
    <rPh sb="9" eb="12">
      <t>クロサキマチ</t>
    </rPh>
    <rPh sb="15" eb="17">
      <t>バンチ</t>
    </rPh>
    <phoneticPr fontId="2"/>
  </si>
  <si>
    <t>芝生グランド</t>
    <rPh sb="0" eb="2">
      <t>シバフ</t>
    </rPh>
    <phoneticPr fontId="2"/>
  </si>
  <si>
    <t>敷地面積</t>
    <rPh sb="0" eb="2">
      <t>シキチ</t>
    </rPh>
    <rPh sb="2" eb="4">
      <t>メンセキ</t>
    </rPh>
    <phoneticPr fontId="2"/>
  </si>
  <si>
    <t>平成30年4月</t>
    <rPh sb="0" eb="2">
      <t>ヘイセイ</t>
    </rPh>
    <rPh sb="4" eb="5">
      <t>ネン</t>
    </rPh>
    <rPh sb="6" eb="7">
      <t>ガツ</t>
    </rPh>
    <phoneticPr fontId="2"/>
  </si>
  <si>
    <r>
      <t>（高麗芝）7,341.30m</t>
    </r>
    <r>
      <rPr>
        <vertAlign val="superscript"/>
        <sz val="11"/>
        <rFont val="ＭＳ Ｐ明朝"/>
        <family val="1"/>
        <charset val="128"/>
      </rPr>
      <t>2</t>
    </r>
    <phoneticPr fontId="2"/>
  </si>
  <si>
    <t>7341.30</t>
    <phoneticPr fontId="2"/>
  </si>
  <si>
    <t xml:space="preserve">かが健康グリーンパーク
</t>
    <rPh sb="2" eb="4">
      <t>ケンコウ</t>
    </rPh>
    <phoneticPr fontId="2"/>
  </si>
  <si>
    <t>休憩棟　鉄筋コンクリート平屋</t>
    <rPh sb="0" eb="2">
      <t>キュウケイ</t>
    </rPh>
    <rPh sb="2" eb="3">
      <t>トウ</t>
    </rPh>
    <rPh sb="4" eb="6">
      <t>テッキン</t>
    </rPh>
    <rPh sb="12" eb="14">
      <t>ヒラヤ</t>
    </rPh>
    <phoneticPr fontId="2"/>
  </si>
  <si>
    <t>令和元年10月</t>
    <rPh sb="0" eb="2">
      <t>レイワ</t>
    </rPh>
    <rPh sb="2" eb="4">
      <t>ガンネン</t>
    </rPh>
    <rPh sb="6" eb="7">
      <t>ガツ</t>
    </rPh>
    <phoneticPr fontId="2"/>
  </si>
  <si>
    <t>パークゴルフ場</t>
    <rPh sb="6" eb="7">
      <t>ジョウ</t>
    </rPh>
    <phoneticPr fontId="2"/>
  </si>
  <si>
    <t>（橋立町南1番地）</t>
  </si>
  <si>
    <t>事務棟　木造平屋</t>
    <rPh sb="0" eb="2">
      <t>ジム</t>
    </rPh>
    <rPh sb="2" eb="3">
      <t>トウ</t>
    </rPh>
    <rPh sb="4" eb="6">
      <t>モクゾウ</t>
    </rPh>
    <rPh sb="6" eb="8">
      <t>ヒラヤ</t>
    </rPh>
    <phoneticPr fontId="2"/>
  </si>
  <si>
    <t>25882.67</t>
    <phoneticPr fontId="2"/>
  </si>
  <si>
    <t>グランドゴルフ場</t>
    <rPh sb="7" eb="8">
      <t>ジョウ</t>
    </rPh>
    <phoneticPr fontId="2"/>
  </si>
  <si>
    <t>芝生広場</t>
    <rPh sb="0" eb="2">
      <t>シバフ</t>
    </rPh>
    <rPh sb="2" eb="4">
      <t>ヒロバ</t>
    </rPh>
    <phoneticPr fontId="2"/>
  </si>
  <si>
    <t>マレットゴルフ場</t>
    <rPh sb="7" eb="8">
      <t>ジョウ</t>
    </rPh>
    <phoneticPr fontId="2"/>
  </si>
  <si>
    <t>４コース36ホール</t>
  </si>
  <si>
    <t>資料：スポーツ推進課</t>
  </si>
  <si>
    <t>11-03　市立小学校の状況</t>
    <rPh sb="6" eb="8">
      <t>シリツ</t>
    </rPh>
    <rPh sb="8" eb="11">
      <t>ショウガッコウ</t>
    </rPh>
    <rPh sb="12" eb="14">
      <t>ジョウキョウ</t>
    </rPh>
    <phoneticPr fontId="2"/>
  </si>
  <si>
    <t>令和2年5月1日現在</t>
    <rPh sb="0" eb="2">
      <t>レイワ</t>
    </rPh>
    <rPh sb="3" eb="4">
      <t>ネン</t>
    </rPh>
    <rPh sb="4" eb="5">
      <t>ヘイネン</t>
    </rPh>
    <rPh sb="5" eb="6">
      <t>ツキ</t>
    </rPh>
    <rPh sb="7" eb="8">
      <t>ニチ</t>
    </rPh>
    <rPh sb="8" eb="10">
      <t>ゲンザイ</t>
    </rPh>
    <phoneticPr fontId="2"/>
  </si>
  <si>
    <t>学校名</t>
    <rPh sb="0" eb="2">
      <t>ガッコウ</t>
    </rPh>
    <rPh sb="2" eb="3">
      <t>メイ</t>
    </rPh>
    <phoneticPr fontId="2"/>
  </si>
  <si>
    <t>教職員数(人)</t>
    <rPh sb="0" eb="1">
      <t>キョウ</t>
    </rPh>
    <rPh sb="1" eb="4">
      <t>ショクインスウ</t>
    </rPh>
    <rPh sb="5" eb="6">
      <t>ニン</t>
    </rPh>
    <phoneticPr fontId="2"/>
  </si>
  <si>
    <t>学級数</t>
    <rPh sb="0" eb="2">
      <t>ガッキュウ</t>
    </rPh>
    <rPh sb="2" eb="3">
      <t>スウ</t>
    </rPh>
    <phoneticPr fontId="2"/>
  </si>
  <si>
    <t>児　童　数　（人）</t>
    <rPh sb="0" eb="1">
      <t>ジ</t>
    </rPh>
    <rPh sb="2" eb="3">
      <t>ワラベ</t>
    </rPh>
    <rPh sb="4" eb="5">
      <t>スウ</t>
    </rPh>
    <rPh sb="7" eb="8">
      <t>ニン</t>
    </rPh>
    <phoneticPr fontId="2"/>
  </si>
  <si>
    <t>校舎構造</t>
    <rPh sb="0" eb="2">
      <t>コウシャ</t>
    </rPh>
    <rPh sb="2" eb="4">
      <t>コウゾウ</t>
    </rPh>
    <phoneticPr fontId="2"/>
  </si>
  <si>
    <t>校舎面積
(㎡）</t>
    <rPh sb="0" eb="2">
      <t>コウシャ</t>
    </rPh>
    <rPh sb="2" eb="4">
      <t>メンセキ</t>
    </rPh>
    <phoneticPr fontId="2"/>
  </si>
  <si>
    <t>教員</t>
    <rPh sb="0" eb="2">
      <t>キョウイン</t>
    </rPh>
    <phoneticPr fontId="2"/>
  </si>
  <si>
    <t>職員</t>
    <rPh sb="0" eb="2">
      <t>ショクイン</t>
    </rPh>
    <phoneticPr fontId="2"/>
  </si>
  <si>
    <t>合計</t>
    <rPh sb="0" eb="2">
      <t>ゴウケイ</t>
    </rPh>
    <phoneticPr fontId="2"/>
  </si>
  <si>
    <t>錦城小</t>
    <rPh sb="0" eb="2">
      <t>キンジョウ</t>
    </rPh>
    <rPh sb="2" eb="3">
      <t>ショウ</t>
    </rPh>
    <phoneticPr fontId="2"/>
  </si>
  <si>
    <t>鉄筋3階</t>
    <rPh sb="0" eb="2">
      <t>テッキン</t>
    </rPh>
    <rPh sb="3" eb="4">
      <t>カイ</t>
    </rPh>
    <phoneticPr fontId="2"/>
  </si>
  <si>
    <t>錦城東小</t>
    <rPh sb="0" eb="2">
      <t>キンジョウ</t>
    </rPh>
    <rPh sb="2" eb="3">
      <t>ヒガシ</t>
    </rPh>
    <rPh sb="3" eb="4">
      <t>ショウ</t>
    </rPh>
    <phoneticPr fontId="2"/>
  </si>
  <si>
    <t>三木小</t>
    <rPh sb="0" eb="2">
      <t>ミキ</t>
    </rPh>
    <rPh sb="2" eb="3">
      <t>ショウ</t>
    </rPh>
    <phoneticPr fontId="2"/>
  </si>
  <si>
    <t>鉄筋2階</t>
    <rPh sb="0" eb="2">
      <t>テッキン</t>
    </rPh>
    <rPh sb="3" eb="4">
      <t>カイ</t>
    </rPh>
    <phoneticPr fontId="2"/>
  </si>
  <si>
    <t>三谷小</t>
    <rPh sb="0" eb="2">
      <t>ミタニ</t>
    </rPh>
    <rPh sb="2" eb="3">
      <t>ショウ</t>
    </rPh>
    <phoneticPr fontId="2"/>
  </si>
  <si>
    <t>南郷小</t>
    <rPh sb="0" eb="2">
      <t>ナンゴウ</t>
    </rPh>
    <rPh sb="2" eb="3">
      <t>ショウ</t>
    </rPh>
    <phoneticPr fontId="2"/>
  </si>
  <si>
    <t>橋立小</t>
    <rPh sb="0" eb="1">
      <t>ハシ</t>
    </rPh>
    <rPh sb="1" eb="2">
      <t>タテ</t>
    </rPh>
    <rPh sb="2" eb="3">
      <t>ショウ</t>
    </rPh>
    <phoneticPr fontId="2"/>
  </si>
  <si>
    <t>片山津小</t>
    <rPh sb="0" eb="3">
      <t>カタヤマヅ</t>
    </rPh>
    <rPh sb="3" eb="4">
      <t>ショウ</t>
    </rPh>
    <phoneticPr fontId="2"/>
  </si>
  <si>
    <t>金明小</t>
    <rPh sb="0" eb="1">
      <t>キン</t>
    </rPh>
    <rPh sb="1" eb="2">
      <t>メイ</t>
    </rPh>
    <rPh sb="2" eb="3">
      <t>ショウ</t>
    </rPh>
    <phoneticPr fontId="2"/>
  </si>
  <si>
    <t>湖北小</t>
    <rPh sb="0" eb="2">
      <t>コホク</t>
    </rPh>
    <rPh sb="2" eb="3">
      <t>ショウ</t>
    </rPh>
    <phoneticPr fontId="2"/>
  </si>
  <si>
    <t>動橋小</t>
    <rPh sb="0" eb="2">
      <t>イブリハシ</t>
    </rPh>
    <rPh sb="2" eb="3">
      <t>ショウ</t>
    </rPh>
    <phoneticPr fontId="2"/>
  </si>
  <si>
    <t>分校小</t>
    <rPh sb="0" eb="2">
      <t>ブンギョウ</t>
    </rPh>
    <rPh sb="2" eb="3">
      <t>ショウ</t>
    </rPh>
    <phoneticPr fontId="2"/>
  </si>
  <si>
    <t>作見小</t>
    <rPh sb="0" eb="1">
      <t>サク</t>
    </rPh>
    <rPh sb="1" eb="2">
      <t>ミ</t>
    </rPh>
    <rPh sb="2" eb="3">
      <t>ショウ</t>
    </rPh>
    <phoneticPr fontId="2"/>
  </si>
  <si>
    <t>山代小</t>
    <rPh sb="0" eb="2">
      <t>ヤマシロ</t>
    </rPh>
    <rPh sb="2" eb="3">
      <t>ショウ</t>
    </rPh>
    <phoneticPr fontId="2"/>
  </si>
  <si>
    <t>庄小</t>
    <rPh sb="0" eb="1">
      <t>ショウ</t>
    </rPh>
    <rPh sb="1" eb="2">
      <t>ショウ</t>
    </rPh>
    <phoneticPr fontId="2"/>
  </si>
  <si>
    <t>東谷口小</t>
    <rPh sb="0" eb="2">
      <t>ヒガシタニ</t>
    </rPh>
    <rPh sb="2" eb="3">
      <t>クチ</t>
    </rPh>
    <rPh sb="3" eb="4">
      <t>ショウ</t>
    </rPh>
    <phoneticPr fontId="2"/>
  </si>
  <si>
    <t>勅使小</t>
    <rPh sb="0" eb="2">
      <t>チョクシ</t>
    </rPh>
    <rPh sb="2" eb="3">
      <t>ショウ</t>
    </rPh>
    <phoneticPr fontId="2"/>
  </si>
  <si>
    <t>山中小</t>
    <rPh sb="0" eb="2">
      <t>ヤマナカ</t>
    </rPh>
    <rPh sb="2" eb="3">
      <t>ショウ</t>
    </rPh>
    <phoneticPr fontId="2"/>
  </si>
  <si>
    <t>河南小</t>
    <rPh sb="0" eb="3">
      <t>カワミナミ</t>
    </rPh>
    <phoneticPr fontId="2"/>
  </si>
  <si>
    <t>資料：学校指導課　学校基本調査</t>
    <rPh sb="0" eb="2">
      <t>シリョウ</t>
    </rPh>
    <rPh sb="3" eb="5">
      <t>ガッコウ</t>
    </rPh>
    <rPh sb="5" eb="7">
      <t>シドウ</t>
    </rPh>
    <rPh sb="7" eb="8">
      <t>カ</t>
    </rPh>
    <rPh sb="9" eb="11">
      <t>ガッコウ</t>
    </rPh>
    <rPh sb="11" eb="13">
      <t>キホン</t>
    </rPh>
    <rPh sb="13" eb="15">
      <t>チョウサ</t>
    </rPh>
    <phoneticPr fontId="2"/>
  </si>
  <si>
    <t>11-04　市立中学校の状況</t>
    <rPh sb="6" eb="8">
      <t>シリツ</t>
    </rPh>
    <rPh sb="8" eb="11">
      <t>チュウガッコウ</t>
    </rPh>
    <rPh sb="12" eb="14">
      <t>ジョウキョウ</t>
    </rPh>
    <phoneticPr fontId="2"/>
  </si>
  <si>
    <t>令和2年5月1日現在</t>
    <rPh sb="0" eb="2">
      <t>レイワ</t>
    </rPh>
    <rPh sb="3" eb="4">
      <t>ネン</t>
    </rPh>
    <rPh sb="5" eb="6">
      <t>ツキ</t>
    </rPh>
    <rPh sb="7" eb="8">
      <t>ニチ</t>
    </rPh>
    <rPh sb="8" eb="10">
      <t>ゲンザイ</t>
    </rPh>
    <phoneticPr fontId="2"/>
  </si>
  <si>
    <t>生　徒　数　　（人）</t>
    <rPh sb="0" eb="1">
      <t>ショウ</t>
    </rPh>
    <rPh sb="2" eb="3">
      <t>タダ</t>
    </rPh>
    <rPh sb="4" eb="5">
      <t>スウ</t>
    </rPh>
    <rPh sb="8" eb="9">
      <t>ニン</t>
    </rPh>
    <phoneticPr fontId="2"/>
  </si>
  <si>
    <t>錦城中</t>
    <rPh sb="0" eb="2">
      <t>キンジョウ</t>
    </rPh>
    <rPh sb="2" eb="3">
      <t>チュウ</t>
    </rPh>
    <phoneticPr fontId="2"/>
  </si>
  <si>
    <t>鉄骨2階</t>
    <rPh sb="0" eb="2">
      <t>テッコツ</t>
    </rPh>
    <rPh sb="3" eb="4">
      <t>カイ</t>
    </rPh>
    <phoneticPr fontId="2"/>
  </si>
  <si>
    <t>橋立中</t>
    <rPh sb="0" eb="1">
      <t>ハシ</t>
    </rPh>
    <rPh sb="1" eb="2">
      <t>タテ</t>
    </rPh>
    <rPh sb="2" eb="3">
      <t>チュウ</t>
    </rPh>
    <phoneticPr fontId="2"/>
  </si>
  <si>
    <t>片山津中</t>
    <rPh sb="0" eb="3">
      <t>カタヤマヅ</t>
    </rPh>
    <rPh sb="3" eb="4">
      <t>チュウ</t>
    </rPh>
    <phoneticPr fontId="2"/>
  </si>
  <si>
    <t>鉄筋4階</t>
    <rPh sb="0" eb="2">
      <t>テッキン</t>
    </rPh>
    <rPh sb="3" eb="4">
      <t>カイ</t>
    </rPh>
    <phoneticPr fontId="2"/>
  </si>
  <si>
    <t>東和中</t>
    <rPh sb="0" eb="2">
      <t>トウワ</t>
    </rPh>
    <rPh sb="2" eb="3">
      <t>チュウ</t>
    </rPh>
    <phoneticPr fontId="2"/>
  </si>
  <si>
    <t>山代中</t>
    <rPh sb="0" eb="2">
      <t>ヤマシロ</t>
    </rPh>
    <rPh sb="2" eb="3">
      <t>チュウ</t>
    </rPh>
    <phoneticPr fontId="2"/>
  </si>
  <si>
    <t>山中中</t>
    <rPh sb="0" eb="2">
      <t>サンチュウ</t>
    </rPh>
    <rPh sb="2" eb="3">
      <t>チュウ</t>
    </rPh>
    <phoneticPr fontId="2"/>
  </si>
  <si>
    <t>11-05　県立高等学校の状況</t>
    <rPh sb="6" eb="8">
      <t>ケンリツ</t>
    </rPh>
    <rPh sb="8" eb="10">
      <t>コウトウ</t>
    </rPh>
    <rPh sb="10" eb="12">
      <t>ガッコウ</t>
    </rPh>
    <rPh sb="13" eb="15">
      <t>ジョウキョウ</t>
    </rPh>
    <phoneticPr fontId="2"/>
  </si>
  <si>
    <t>生　徒　数　（人）</t>
    <rPh sb="0" eb="1">
      <t>ショウ</t>
    </rPh>
    <rPh sb="2" eb="3">
      <t>タダ</t>
    </rPh>
    <rPh sb="4" eb="5">
      <t>スウ</t>
    </rPh>
    <rPh sb="7" eb="8">
      <t>ニン</t>
    </rPh>
    <phoneticPr fontId="2"/>
  </si>
  <si>
    <t>建物構造</t>
    <rPh sb="0" eb="2">
      <t>タテモノ</t>
    </rPh>
    <rPh sb="2" eb="4">
      <t>コウゾウ</t>
    </rPh>
    <phoneticPr fontId="2"/>
  </si>
  <si>
    <t>建物面積
(㎡）</t>
    <rPh sb="0" eb="2">
      <t>タテモノ</t>
    </rPh>
    <rPh sb="2" eb="4">
      <t>メンセキ</t>
    </rPh>
    <phoneticPr fontId="2"/>
  </si>
  <si>
    <t>大聖寺</t>
    <rPh sb="0" eb="3">
      <t>ダイショウジ</t>
    </rPh>
    <phoneticPr fontId="61"/>
  </si>
  <si>
    <t>鉄筋コンクリート他</t>
    <rPh sb="0" eb="2">
      <t>テッキン</t>
    </rPh>
    <rPh sb="8" eb="9">
      <t>タ</t>
    </rPh>
    <phoneticPr fontId="2"/>
  </si>
  <si>
    <t>大聖寺実業</t>
    <rPh sb="0" eb="3">
      <t>ダイショウジ</t>
    </rPh>
    <rPh sb="3" eb="5">
      <t>ジツギョウ</t>
    </rPh>
    <phoneticPr fontId="61"/>
  </si>
  <si>
    <t>鉄筋４階</t>
    <rPh sb="0" eb="2">
      <t>テッキン</t>
    </rPh>
    <rPh sb="3" eb="4">
      <t>カイ</t>
    </rPh>
    <phoneticPr fontId="2"/>
  </si>
  <si>
    <t>加賀</t>
    <rPh sb="0" eb="2">
      <t>カガ</t>
    </rPh>
    <phoneticPr fontId="61"/>
  </si>
  <si>
    <t>鉄筋コンクリート造</t>
    <rPh sb="0" eb="2">
      <t>テッキン</t>
    </rPh>
    <rPh sb="8" eb="9">
      <t>ゾウ</t>
    </rPh>
    <phoneticPr fontId="2"/>
  </si>
  <si>
    <t>加賀聖城</t>
    <rPh sb="0" eb="2">
      <t>カガ</t>
    </rPh>
    <rPh sb="2" eb="3">
      <t>ヒジリ</t>
    </rPh>
    <rPh sb="3" eb="4">
      <t>シロ</t>
    </rPh>
    <phoneticPr fontId="61"/>
  </si>
  <si>
    <t>鉄筋コンクリート造</t>
    <phoneticPr fontId="2"/>
  </si>
  <si>
    <t>資料：各高等学校</t>
    <rPh sb="0" eb="2">
      <t>シリョウ</t>
    </rPh>
    <rPh sb="3" eb="4">
      <t>カク</t>
    </rPh>
    <rPh sb="4" eb="6">
      <t>コウトウ</t>
    </rPh>
    <rPh sb="6" eb="8">
      <t>ガッコウ</t>
    </rPh>
    <phoneticPr fontId="2"/>
  </si>
  <si>
    <t>11-06　錦城特別支援学校の状況</t>
    <rPh sb="6" eb="8">
      <t>キンジョウ</t>
    </rPh>
    <rPh sb="8" eb="10">
      <t>トクベツ</t>
    </rPh>
    <rPh sb="10" eb="12">
      <t>シエン</t>
    </rPh>
    <rPh sb="12" eb="14">
      <t>ガッコウ</t>
    </rPh>
    <rPh sb="15" eb="17">
      <t>ジョウキョウ</t>
    </rPh>
    <phoneticPr fontId="2"/>
  </si>
  <si>
    <t>県立錦城特別支援学校</t>
    <rPh sb="0" eb="2">
      <t>ケンリツ</t>
    </rPh>
    <rPh sb="2" eb="4">
      <t>ニシキジョウ</t>
    </rPh>
    <rPh sb="4" eb="6">
      <t>トクベツ</t>
    </rPh>
    <rPh sb="6" eb="8">
      <t>シエン</t>
    </rPh>
    <rPh sb="8" eb="10">
      <t>ガッコウ</t>
    </rPh>
    <phoneticPr fontId="2"/>
  </si>
  <si>
    <t>鉄筋2階</t>
    <rPh sb="0" eb="2">
      <t>テッキン</t>
    </rPh>
    <rPh sb="3" eb="4">
      <t>カイ</t>
    </rPh>
    <phoneticPr fontId="61"/>
  </si>
  <si>
    <t>資料：県立錦城特別支援学校</t>
    <rPh sb="0" eb="2">
      <t>シリョウ</t>
    </rPh>
    <rPh sb="7" eb="11">
      <t>トクベツシエン</t>
    </rPh>
    <rPh sb="11" eb="13">
      <t>ガッコウ</t>
    </rPh>
    <phoneticPr fontId="2"/>
  </si>
  <si>
    <t>11-07　加賀看護学校の状況</t>
    <rPh sb="6" eb="8">
      <t>カガ</t>
    </rPh>
    <rPh sb="8" eb="10">
      <t>カンゴ</t>
    </rPh>
    <rPh sb="10" eb="12">
      <t>ガッコウ</t>
    </rPh>
    <rPh sb="13" eb="15">
      <t>ジョウキョウ</t>
    </rPh>
    <phoneticPr fontId="2"/>
  </si>
  <si>
    <t>令和3年1月1日現在</t>
    <rPh sb="0" eb="2">
      <t>レイワ</t>
    </rPh>
    <rPh sb="3" eb="4">
      <t>ネン</t>
    </rPh>
    <rPh sb="4" eb="5">
      <t>ヘイネン</t>
    </rPh>
    <rPh sb="5" eb="6">
      <t>ツキ</t>
    </rPh>
    <rPh sb="7" eb="8">
      <t>ニチ</t>
    </rPh>
    <rPh sb="8" eb="10">
      <t>ゲンザイ</t>
    </rPh>
    <phoneticPr fontId="2"/>
  </si>
  <si>
    <t>課　程　等</t>
    <rPh sb="0" eb="1">
      <t>カ</t>
    </rPh>
    <rPh sb="2" eb="3">
      <t>ホド</t>
    </rPh>
    <rPh sb="4" eb="5">
      <t>トウ</t>
    </rPh>
    <phoneticPr fontId="2"/>
  </si>
  <si>
    <t>学　生　数　（人）</t>
    <rPh sb="0" eb="1">
      <t>ガク</t>
    </rPh>
    <rPh sb="2" eb="3">
      <t>ショウ</t>
    </rPh>
    <rPh sb="4" eb="5">
      <t>スウ</t>
    </rPh>
    <rPh sb="7" eb="8">
      <t>ニン</t>
    </rPh>
    <phoneticPr fontId="2"/>
  </si>
  <si>
    <t>看護師
３年課程
（全日制）</t>
    <rPh sb="10" eb="11">
      <t>ゼン</t>
    </rPh>
    <rPh sb="11" eb="12">
      <t>ヒ</t>
    </rPh>
    <rPh sb="12" eb="13">
      <t>セイ</t>
    </rPh>
    <phoneticPr fontId="2"/>
  </si>
  <si>
    <t>鉄筋
コンクリート４階建</t>
  </si>
  <si>
    <t>資料：加賀看護学校</t>
    <rPh sb="0" eb="2">
      <t>シリョウ</t>
    </rPh>
    <rPh sb="3" eb="5">
      <t>カガ</t>
    </rPh>
    <rPh sb="5" eb="7">
      <t>カンゴ</t>
    </rPh>
    <phoneticPr fontId="2"/>
  </si>
  <si>
    <t>11-08　県内高等学校都道府県別就職者数</t>
    <rPh sb="6" eb="8">
      <t>ケンナイ</t>
    </rPh>
    <rPh sb="8" eb="10">
      <t>コウトウ</t>
    </rPh>
    <rPh sb="10" eb="12">
      <t>ガッコウ</t>
    </rPh>
    <rPh sb="12" eb="16">
      <t>トドウフケン</t>
    </rPh>
    <rPh sb="16" eb="17">
      <t>ベツ</t>
    </rPh>
    <rPh sb="17" eb="20">
      <t>シュウショクシャ</t>
    </rPh>
    <rPh sb="20" eb="21">
      <t>スウ</t>
    </rPh>
    <phoneticPr fontId="2"/>
  </si>
  <si>
    <t>単位：人</t>
    <phoneticPr fontId="2"/>
  </si>
  <si>
    <t>都道府県</t>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</si>
  <si>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</si>
  <si>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</si>
  <si>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</si>
  <si>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</si>
  <si>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</si>
  <si>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</si>
  <si>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</si>
  <si>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</si>
  <si>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</si>
  <si>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</si>
  <si>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</si>
  <si>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</si>
  <si>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</si>
  <si>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</si>
  <si>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</si>
  <si>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(各年3月)</t>
    <rPh sb="1" eb="3">
      <t>カクネン</t>
    </rPh>
    <rPh sb="4" eb="5">
      <t>ガツ</t>
    </rPh>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</si>
  <si>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</si>
  <si>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</si>
  <si>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</si>
  <si>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</si>
  <si>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</si>
  <si>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</si>
  <si>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</si>
  <si>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</si>
  <si>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</si>
  <si>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</si>
  <si>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</si>
  <si>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</si>
  <si>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</si>
  <si>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</si>
  <si>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</si>
  <si>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</si>
  <si>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</si>
  <si>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</si>
  <si>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</si>
  <si>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</si>
  <si>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</si>
  <si>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</si>
  <si>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</si>
  <si>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</si>
  <si>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</si>
  <si>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</si>
  <si>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</si>
  <si>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</si>
  <si>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</si>
  <si>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</si>
  <si>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</si>
  <si>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県外
就職率
(％)</t>
    <phoneticPr fontId="2"/>
  </si>
  <si>
    <t>資料：学校基本調査</t>
    <phoneticPr fontId="2"/>
  </si>
  <si>
    <t>11-09　市内中学校県内就職者数</t>
    <rPh sb="6" eb="8">
      <t>シナイ</t>
    </rPh>
    <rPh sb="8" eb="11">
      <t>チュウガッコウ</t>
    </rPh>
    <rPh sb="11" eb="13">
      <t>ケンナイ</t>
    </rPh>
    <rPh sb="13" eb="16">
      <t>シュウショクシャ</t>
    </rPh>
    <rPh sb="16" eb="17">
      <t>スウ</t>
    </rPh>
    <phoneticPr fontId="2"/>
  </si>
  <si>
    <t>就職先</t>
    <rPh sb="0" eb="3">
      <t>シュウショクサキ</t>
    </rPh>
    <phoneticPr fontId="2"/>
  </si>
  <si>
    <t>金沢市</t>
    <phoneticPr fontId="2"/>
  </si>
  <si>
    <t>七尾市</t>
    <phoneticPr fontId="2"/>
  </si>
  <si>
    <t>小松市</t>
    <phoneticPr fontId="2"/>
  </si>
  <si>
    <t>輪島市</t>
    <phoneticPr fontId="2"/>
  </si>
  <si>
    <t>珠洲市</t>
    <phoneticPr fontId="2"/>
  </si>
  <si>
    <t>加賀市</t>
    <phoneticPr fontId="2"/>
  </si>
  <si>
    <t>羽咋市</t>
    <phoneticPr fontId="2"/>
  </si>
  <si>
    <t>かほく市</t>
    <phoneticPr fontId="2"/>
  </si>
  <si>
    <t>1</t>
    <phoneticPr fontId="2"/>
  </si>
  <si>
    <t>4</t>
    <phoneticPr fontId="2"/>
  </si>
  <si>
    <t>白山市</t>
    <phoneticPr fontId="2"/>
  </si>
  <si>
    <t>能美市</t>
    <phoneticPr fontId="2"/>
  </si>
  <si>
    <t>川北町</t>
    <phoneticPr fontId="2"/>
  </si>
  <si>
    <t>野々市町</t>
    <phoneticPr fontId="2"/>
  </si>
  <si>
    <t>河北郡</t>
    <phoneticPr fontId="2"/>
  </si>
  <si>
    <t>羽咋郡</t>
    <phoneticPr fontId="2"/>
  </si>
  <si>
    <t>中能登町</t>
    <phoneticPr fontId="2"/>
  </si>
  <si>
    <t>鳳珠郡</t>
    <phoneticPr fontId="2"/>
  </si>
  <si>
    <t>11-10　市内高等学校県内就職者数</t>
    <rPh sb="6" eb="8">
      <t>シナイ</t>
    </rPh>
    <rPh sb="8" eb="10">
      <t>コウトウ</t>
    </rPh>
    <rPh sb="10" eb="12">
      <t>ガッコウ</t>
    </rPh>
    <rPh sb="12" eb="14">
      <t>ケンナイ</t>
    </rPh>
    <rPh sb="14" eb="17">
      <t>シュウショクシャ</t>
    </rPh>
    <rPh sb="17" eb="18">
      <t>スウ</t>
    </rPh>
    <phoneticPr fontId="2"/>
  </si>
  <si>
    <t>就職先</t>
    <rPh sb="0" eb="2">
      <t>シュウショク</t>
    </rPh>
    <rPh sb="2" eb="3">
      <t>サキ</t>
    </rPh>
    <phoneticPr fontId="2"/>
  </si>
  <si>
    <t>金沢市</t>
    <rPh sb="0" eb="3">
      <t>カナザワシ</t>
    </rPh>
    <phoneticPr fontId="2"/>
  </si>
  <si>
    <t>七尾市</t>
    <rPh sb="0" eb="3">
      <t>ナナオシ</t>
    </rPh>
    <phoneticPr fontId="2"/>
  </si>
  <si>
    <t>小松市</t>
    <rPh sb="0" eb="3">
      <t>コマツシ</t>
    </rPh>
    <phoneticPr fontId="2"/>
  </si>
  <si>
    <t>輪島市</t>
    <rPh sb="0" eb="3">
      <t>ワジマシ</t>
    </rPh>
    <phoneticPr fontId="2"/>
  </si>
  <si>
    <t>珠洲市</t>
    <rPh sb="0" eb="3">
      <t>スズシ</t>
    </rPh>
    <phoneticPr fontId="2"/>
  </si>
  <si>
    <t>羽咋市</t>
    <rPh sb="0" eb="3">
      <t>ハクイシ</t>
    </rPh>
    <phoneticPr fontId="2"/>
  </si>
  <si>
    <t>27年度</t>
    <rPh sb="2" eb="4">
      <t>ネンド</t>
    </rPh>
    <phoneticPr fontId="2"/>
  </si>
  <si>
    <t>かほく市</t>
    <rPh sb="3" eb="4">
      <t>シ</t>
    </rPh>
    <phoneticPr fontId="2"/>
  </si>
  <si>
    <t>白山市</t>
    <rPh sb="0" eb="2">
      <t>ハクサン</t>
    </rPh>
    <rPh sb="2" eb="3">
      <t>シ</t>
    </rPh>
    <phoneticPr fontId="2"/>
  </si>
  <si>
    <t>能美市</t>
    <rPh sb="0" eb="2">
      <t>ノミ</t>
    </rPh>
    <rPh sb="2" eb="3">
      <t>シ</t>
    </rPh>
    <phoneticPr fontId="2"/>
  </si>
  <si>
    <t>野々市市</t>
    <rPh sb="0" eb="3">
      <t>ノノイチ</t>
    </rPh>
    <rPh sb="3" eb="4">
      <t>シ</t>
    </rPh>
    <phoneticPr fontId="2"/>
  </si>
  <si>
    <t>川北町</t>
    <rPh sb="0" eb="3">
      <t>カワキタマチ</t>
    </rPh>
    <phoneticPr fontId="2"/>
  </si>
  <si>
    <t>河北郡</t>
    <rPh sb="0" eb="2">
      <t>カホク</t>
    </rPh>
    <rPh sb="2" eb="3">
      <t>グン</t>
    </rPh>
    <phoneticPr fontId="2"/>
  </si>
  <si>
    <t>羽咋郡</t>
    <rPh sb="0" eb="3">
      <t>ハクイグン</t>
    </rPh>
    <phoneticPr fontId="2"/>
  </si>
  <si>
    <t>中能登町</t>
    <rPh sb="0" eb="3">
      <t>ナカノト</t>
    </rPh>
    <rPh sb="3" eb="4">
      <t>マチ</t>
    </rPh>
    <phoneticPr fontId="2"/>
  </si>
  <si>
    <t>鳳珠郡</t>
    <rPh sb="0" eb="1">
      <t>オオトリ</t>
    </rPh>
    <rPh sb="1" eb="2">
      <t>タマ</t>
    </rPh>
    <rPh sb="2" eb="3">
      <t>グン</t>
    </rPh>
    <phoneticPr fontId="2"/>
  </si>
  <si>
    <t>平成１７年度より、現在の市町区域に変更</t>
    <rPh sb="0" eb="2">
      <t>ヘイセイ</t>
    </rPh>
    <rPh sb="4" eb="6">
      <t>ネンド</t>
    </rPh>
    <rPh sb="9" eb="11">
      <t>ゲンザイ</t>
    </rPh>
    <rPh sb="12" eb="14">
      <t>シチョウ</t>
    </rPh>
    <rPh sb="14" eb="16">
      <t>クイキ</t>
    </rPh>
    <rPh sb="17" eb="19">
      <t>ヘンコウ</t>
    </rPh>
    <phoneticPr fontId="2"/>
  </si>
  <si>
    <t>資料：市内各高等学校</t>
    <rPh sb="0" eb="2">
      <t>シリョウ</t>
    </rPh>
    <rPh sb="3" eb="5">
      <t>シナイ</t>
    </rPh>
    <rPh sb="5" eb="6">
      <t>カク</t>
    </rPh>
    <rPh sb="6" eb="8">
      <t>コウトウ</t>
    </rPh>
    <rPh sb="8" eb="10">
      <t>ガッコウ</t>
    </rPh>
    <phoneticPr fontId="2"/>
  </si>
  <si>
    <t>11-11　市内中学校進路別卒業者数</t>
    <rPh sb="6" eb="8">
      <t>シナイ</t>
    </rPh>
    <rPh sb="8" eb="11">
      <t>チュウガッコウ</t>
    </rPh>
    <rPh sb="11" eb="13">
      <t>シンロ</t>
    </rPh>
    <rPh sb="13" eb="14">
      <t>ベツ</t>
    </rPh>
    <rPh sb="14" eb="15">
      <t>ソツ</t>
    </rPh>
    <rPh sb="15" eb="18">
      <t>ギョウシャスウ</t>
    </rPh>
    <phoneticPr fontId="2"/>
  </si>
  <si>
    <t>年
（３月）</t>
    <rPh sb="0" eb="1">
      <t>ネン</t>
    </rPh>
    <rPh sb="4" eb="5">
      <t>ガツ</t>
    </rPh>
    <phoneticPr fontId="2"/>
  </si>
  <si>
    <t>卒業者合計</t>
    <rPh sb="0" eb="3">
      <t>ソツギョウシャ</t>
    </rPh>
    <rPh sb="3" eb="5">
      <t>ゴウケイ</t>
    </rPh>
    <phoneticPr fontId="62"/>
  </si>
  <si>
    <t>Ａ　高等学校等進学者(就職進学者を含む)</t>
  </si>
  <si>
    <r>
      <t xml:space="preserve">Ｂ専修学校
</t>
    </r>
    <r>
      <rPr>
        <sz val="8"/>
        <rFont val="ＭＳ ゴシック"/>
        <family val="3"/>
        <charset val="128"/>
      </rPr>
      <t>（高等課程）</t>
    </r>
    <r>
      <rPr>
        <sz val="9"/>
        <rFont val="ＭＳ ゴシック"/>
        <family val="3"/>
        <charset val="128"/>
      </rPr>
      <t xml:space="preserve">
進学者</t>
    </r>
    <phoneticPr fontId="62"/>
  </si>
  <si>
    <t>Ｃ 専修学校(一般課程)等入学者
(就職して入学した者を含む)</t>
    <phoneticPr fontId="62"/>
  </si>
  <si>
    <t>Ｄ
公共職業
能力開発
施設等
入学者</t>
    <rPh sb="7" eb="9">
      <t>ノウリョク</t>
    </rPh>
    <rPh sb="9" eb="11">
      <t>カイハツ</t>
    </rPh>
    <rPh sb="16" eb="19">
      <t>ニュウガクシャ</t>
    </rPh>
    <phoneticPr fontId="62"/>
  </si>
  <si>
    <t>就職者
(左記Ａ
Ｂ、Ｃ、Ｄ
を除く)</t>
    <phoneticPr fontId="62"/>
  </si>
  <si>
    <t>左  記
以  外</t>
    <rPh sb="0" eb="4">
      <t>サキ</t>
    </rPh>
    <rPh sb="5" eb="9">
      <t>イガイ</t>
    </rPh>
    <phoneticPr fontId="62"/>
  </si>
  <si>
    <t>死  亡
不  詳</t>
    <phoneticPr fontId="62"/>
  </si>
  <si>
    <t>左記Ａ
のうち
他県への
進学者
(再掲)</t>
    <phoneticPr fontId="62"/>
  </si>
  <si>
    <t>高等
学校等
進学率
（％）</t>
    <phoneticPr fontId="62"/>
  </si>
  <si>
    <t>就職率
（％）</t>
    <phoneticPr fontId="2"/>
  </si>
  <si>
    <t>計</t>
  </si>
  <si>
    <t>高等学校本科</t>
  </si>
  <si>
    <t>高等
専門学校</t>
    <phoneticPr fontId="62"/>
  </si>
  <si>
    <t>盲・ろう
養護学校
高等部
本科</t>
    <phoneticPr fontId="62"/>
  </si>
  <si>
    <t>盲・ろう
養護学校
高等部
別科</t>
    <rPh sb="14" eb="15">
      <t>ベツ</t>
    </rPh>
    <phoneticPr fontId="62"/>
  </si>
  <si>
    <t>専修学校
一般課程</t>
    <phoneticPr fontId="62"/>
  </si>
  <si>
    <t>各種学校</t>
  </si>
  <si>
    <t>全日制</t>
  </si>
  <si>
    <t>定時制</t>
  </si>
  <si>
    <t>通信制</t>
  </si>
  <si>
    <t>2年</t>
    <rPh sb="1" eb="2">
      <t>ネン</t>
    </rPh>
    <phoneticPr fontId="2"/>
  </si>
  <si>
    <t>資料：学校基本調査</t>
    <rPh sb="0" eb="2">
      <t>シリョウ</t>
    </rPh>
    <rPh sb="3" eb="5">
      <t>ガッコウ</t>
    </rPh>
    <rPh sb="5" eb="7">
      <t>キホン</t>
    </rPh>
    <rPh sb="7" eb="9">
      <t>チョウサ</t>
    </rPh>
    <phoneticPr fontId="2"/>
  </si>
  <si>
    <t>11-12　市内高等学校進路別卒業者数</t>
    <rPh sb="6" eb="8">
      <t>シナイ</t>
    </rPh>
    <rPh sb="8" eb="10">
      <t>コウトウ</t>
    </rPh>
    <rPh sb="10" eb="12">
      <t>ガッコウ</t>
    </rPh>
    <rPh sb="12" eb="14">
      <t>シンロ</t>
    </rPh>
    <rPh sb="14" eb="15">
      <t>ベツ</t>
    </rPh>
    <rPh sb="15" eb="16">
      <t>ソツ</t>
    </rPh>
    <rPh sb="16" eb="19">
      <t>ギョウシャスウ</t>
    </rPh>
    <phoneticPr fontId="2"/>
  </si>
  <si>
    <t>年
（３月）</t>
    <rPh sb="0" eb="1">
      <t>ネン</t>
    </rPh>
    <rPh sb="4" eb="5">
      <t>ガツ</t>
    </rPh>
    <phoneticPr fontId="62"/>
  </si>
  <si>
    <t>Ａ　大学等進学者(就職進学者を含む)</t>
  </si>
  <si>
    <t>Ｂ
専修学校
（専門課程）
進学者</t>
    <phoneticPr fontId="62"/>
  </si>
  <si>
    <t>Ｅ　就職者等</t>
    <rPh sb="5" eb="6">
      <t>トウ</t>
    </rPh>
    <phoneticPr fontId="62"/>
  </si>
  <si>
    <t>一時的な仕事に就いた者</t>
    <rPh sb="0" eb="3">
      <t>イチジテキ</t>
    </rPh>
    <rPh sb="4" eb="6">
      <t>シゴト</t>
    </rPh>
    <rPh sb="7" eb="8">
      <t>ツ</t>
    </rPh>
    <rPh sb="10" eb="11">
      <t>モノ</t>
    </rPh>
    <phoneticPr fontId="62"/>
  </si>
  <si>
    <t>左 記
以 外</t>
    <rPh sb="0" eb="1">
      <t>ヒダリ</t>
    </rPh>
    <rPh sb="2" eb="3">
      <t>キ</t>
    </rPh>
    <rPh sb="4" eb="5">
      <t>イ</t>
    </rPh>
    <rPh sb="6" eb="7">
      <t>ソト</t>
    </rPh>
    <phoneticPr fontId="62"/>
  </si>
  <si>
    <t>死 亡
不 詳</t>
    <phoneticPr fontId="62"/>
  </si>
  <si>
    <t>(再掲)</t>
    <phoneticPr fontId="62"/>
  </si>
  <si>
    <t>大学等
進学率
（％）</t>
    <phoneticPr fontId="62"/>
  </si>
  <si>
    <t>常用労働者</t>
    <rPh sb="0" eb="2">
      <t>ジョウヨウ</t>
    </rPh>
    <rPh sb="2" eb="5">
      <t>ロウドウシャ</t>
    </rPh>
    <phoneticPr fontId="2"/>
  </si>
  <si>
    <t>左記Ａ,Ｂ,Ｃ,Ｄのうち就職している者</t>
    <phoneticPr fontId="2"/>
  </si>
  <si>
    <t>左記E有期雇用労働者のうち雇用契約期間が一年以上,かつフルタイム勤務相当の者</t>
    <rPh sb="0" eb="2">
      <t>サキ</t>
    </rPh>
    <rPh sb="3" eb="10">
      <t>ユウキコヨウロウドウシャ</t>
    </rPh>
    <rPh sb="13" eb="17">
      <t>コヨウケイヤク</t>
    </rPh>
    <rPh sb="17" eb="19">
      <t>キカン</t>
    </rPh>
    <rPh sb="20" eb="24">
      <t>イチネンイジョウ</t>
    </rPh>
    <rPh sb="32" eb="34">
      <t>キンム</t>
    </rPh>
    <rPh sb="34" eb="36">
      <t>ソウトウ</t>
    </rPh>
    <rPh sb="37" eb="38">
      <t>モノ</t>
    </rPh>
    <phoneticPr fontId="2"/>
  </si>
  <si>
    <t>大学学部</t>
    <phoneticPr fontId="62"/>
  </si>
  <si>
    <t>短期大学
本科</t>
    <rPh sb="5" eb="7">
      <t>ホンカ</t>
    </rPh>
    <phoneticPr fontId="62"/>
  </si>
  <si>
    <t>大学・短
期大学の
通信教育</t>
    <phoneticPr fontId="62"/>
  </si>
  <si>
    <t>大学・短
期大学の
別科</t>
    <phoneticPr fontId="62"/>
  </si>
  <si>
    <t>高等学校
専攻科</t>
    <phoneticPr fontId="62"/>
  </si>
  <si>
    <t>盲・ろう
養護学校
高等部
専攻科</t>
    <phoneticPr fontId="62"/>
  </si>
  <si>
    <t>自営業主等</t>
    <rPh sb="0" eb="4">
      <t>ジエイギョウヌシ</t>
    </rPh>
    <rPh sb="4" eb="5">
      <t>ナド</t>
    </rPh>
    <phoneticPr fontId="2"/>
  </si>
  <si>
    <t>無期雇用労働者</t>
    <rPh sb="0" eb="2">
      <t>ムキ</t>
    </rPh>
    <rPh sb="2" eb="4">
      <t>コヨウ</t>
    </rPh>
    <rPh sb="4" eb="7">
      <t>ロウドウシャ</t>
    </rPh>
    <phoneticPr fontId="2"/>
  </si>
  <si>
    <t>有期雇用労働者</t>
    <rPh sb="0" eb="2">
      <t>ユウキ</t>
    </rPh>
    <rPh sb="2" eb="4">
      <t>コヨウ</t>
    </rPh>
    <rPh sb="4" eb="7">
      <t>ロウドウシャ</t>
    </rPh>
    <phoneticPr fontId="2"/>
  </si>
  <si>
    <t>臨時労働者</t>
    <rPh sb="0" eb="2">
      <t>リンジ</t>
    </rPh>
    <rPh sb="2" eb="5">
      <t>ロウドウシャ</t>
    </rPh>
    <phoneticPr fontId="2"/>
  </si>
  <si>
    <t>自営業主等・無期雇用労働者</t>
    <rPh sb="0" eb="3">
      <t>ジエイギョウ</t>
    </rPh>
    <rPh sb="3" eb="5">
      <t>ヌシトウ</t>
    </rPh>
    <rPh sb="6" eb="10">
      <t>ムキコヨウ</t>
    </rPh>
    <rPh sb="10" eb="13">
      <t>ロウドウシャ</t>
    </rPh>
    <phoneticPr fontId="2"/>
  </si>
  <si>
    <t>雇用期間が一年以上かつ,フルタイム勤務相当の者</t>
    <rPh sb="0" eb="4">
      <t>コヨウキカン</t>
    </rPh>
    <rPh sb="5" eb="9">
      <t>イチネンイジョウ</t>
    </rPh>
    <rPh sb="17" eb="21">
      <t>キンムソウトウ</t>
    </rPh>
    <rPh sb="22" eb="23">
      <t>モノ</t>
    </rPh>
    <phoneticPr fontId="2"/>
  </si>
  <si>
    <t>令和2年調査から就職者の内訳を追加している。</t>
    <rPh sb="0" eb="2">
      <t>レイワ</t>
    </rPh>
    <rPh sb="3" eb="4">
      <t>ネン</t>
    </rPh>
    <rPh sb="4" eb="6">
      <t>チョウサ</t>
    </rPh>
    <rPh sb="8" eb="11">
      <t>シュウショクシャ</t>
    </rPh>
    <rPh sb="12" eb="14">
      <t>ウチワケ</t>
    </rPh>
    <rPh sb="15" eb="17">
      <t>ツイカ</t>
    </rPh>
    <phoneticPr fontId="2"/>
  </si>
  <si>
    <t>令和2年調査から就職者の
内訳を追加している。</t>
    <rPh sb="0" eb="2">
      <t>レイワ</t>
    </rPh>
    <rPh sb="3" eb="4">
      <t>ネン</t>
    </rPh>
    <rPh sb="4" eb="6">
      <t>チョウサ</t>
    </rPh>
    <rPh sb="8" eb="11">
      <t>シュウショクシャ</t>
    </rPh>
    <rPh sb="13" eb="15">
      <t>ウチワケ</t>
    </rPh>
    <rPh sb="16" eb="18">
      <t>ツイカ</t>
    </rPh>
    <phoneticPr fontId="2"/>
  </si>
  <si>
    <t>資料：学校基本調査</t>
  </si>
  <si>
    <t>11-13　市立図書館の状況 （1）貸出登録者数</t>
    <rPh sb="6" eb="8">
      <t>シリツ</t>
    </rPh>
    <rPh sb="8" eb="11">
      <t>トショカン</t>
    </rPh>
    <rPh sb="12" eb="14">
      <t>ジョウキョウ</t>
    </rPh>
    <rPh sb="18" eb="20">
      <t>カシダシ</t>
    </rPh>
    <rPh sb="20" eb="22">
      <t>トウロク</t>
    </rPh>
    <rPh sb="22" eb="23">
      <t>シャ</t>
    </rPh>
    <rPh sb="23" eb="24">
      <t>スウ</t>
    </rPh>
    <phoneticPr fontId="2"/>
  </si>
  <si>
    <t>各年度末現在　単位：人</t>
    <rPh sb="0" eb="4">
      <t>カクネンドマツ</t>
    </rPh>
    <rPh sb="4" eb="6">
      <t>ゲンザイ</t>
    </rPh>
    <rPh sb="7" eb="9">
      <t>タンイ</t>
    </rPh>
    <rPh sb="10" eb="11">
      <t>ヒト</t>
    </rPh>
    <phoneticPr fontId="2"/>
  </si>
  <si>
    <t>一般</t>
    <rPh sb="0" eb="2">
      <t>イッパン</t>
    </rPh>
    <phoneticPr fontId="2"/>
  </si>
  <si>
    <t>中学</t>
    <rPh sb="0" eb="2">
      <t>チュウガク</t>
    </rPh>
    <phoneticPr fontId="2"/>
  </si>
  <si>
    <t>児童</t>
    <rPh sb="0" eb="2">
      <t>ジドウ</t>
    </rPh>
    <phoneticPr fontId="2"/>
  </si>
  <si>
    <t>幼児</t>
    <rPh sb="0" eb="2">
      <t>ヨウジ</t>
    </rPh>
    <phoneticPr fontId="2"/>
  </si>
  <si>
    <t>平成27年度</t>
    <rPh sb="0" eb="2">
      <t>ヘイセイ</t>
    </rPh>
    <phoneticPr fontId="2"/>
  </si>
  <si>
    <t>令和元　　</t>
    <rPh sb="0" eb="2">
      <t>レイワ</t>
    </rPh>
    <phoneticPr fontId="2"/>
  </si>
  <si>
    <t>資料：中央図書館・山中図書館</t>
    <rPh sb="0" eb="2">
      <t>シリョウ</t>
    </rPh>
    <rPh sb="3" eb="5">
      <t>チュウオウ</t>
    </rPh>
    <rPh sb="5" eb="8">
      <t>トショカン</t>
    </rPh>
    <rPh sb="9" eb="11">
      <t>ヤマナカ</t>
    </rPh>
    <rPh sb="11" eb="14">
      <t>トショカン</t>
    </rPh>
    <phoneticPr fontId="2"/>
  </si>
  <si>
    <t>11-14　市立図書館の状況 （2）年齢別貸出利用者数</t>
    <rPh sb="18" eb="20">
      <t>ネンレイ</t>
    </rPh>
    <rPh sb="20" eb="21">
      <t>ベツ</t>
    </rPh>
    <rPh sb="21" eb="23">
      <t>カシダシ</t>
    </rPh>
    <rPh sb="23" eb="25">
      <t>リヨウ</t>
    </rPh>
    <rPh sb="25" eb="26">
      <t>シャ</t>
    </rPh>
    <rPh sb="26" eb="27">
      <t>スウ</t>
    </rPh>
    <phoneticPr fontId="2"/>
  </si>
  <si>
    <t>0～6歳</t>
    <rPh sb="3" eb="4">
      <t>サイ</t>
    </rPh>
    <phoneticPr fontId="2"/>
  </si>
  <si>
    <t>7～12歳</t>
    <rPh sb="4" eb="5">
      <t>サイ</t>
    </rPh>
    <phoneticPr fontId="2"/>
  </si>
  <si>
    <t>13～15歳</t>
    <rPh sb="5" eb="6">
      <t>サイ</t>
    </rPh>
    <phoneticPr fontId="2"/>
  </si>
  <si>
    <t>16～18歳</t>
    <rPh sb="5" eb="6">
      <t>サイ</t>
    </rPh>
    <phoneticPr fontId="2"/>
  </si>
  <si>
    <t>19～30歳</t>
    <rPh sb="5" eb="6">
      <t>サイ</t>
    </rPh>
    <phoneticPr fontId="2"/>
  </si>
  <si>
    <t>31～40歳</t>
    <rPh sb="5" eb="6">
      <t>サイ</t>
    </rPh>
    <phoneticPr fontId="2"/>
  </si>
  <si>
    <t>41～60歳</t>
    <rPh sb="5" eb="6">
      <t>サイ</t>
    </rPh>
    <phoneticPr fontId="2"/>
  </si>
  <si>
    <t>61歳～</t>
    <rPh sb="2" eb="3">
      <t>サイ</t>
    </rPh>
    <phoneticPr fontId="2"/>
  </si>
  <si>
    <t>(中央図書館)</t>
    <rPh sb="1" eb="6">
      <t>チュウオウトショカン</t>
    </rPh>
    <phoneticPr fontId="2"/>
  </si>
  <si>
    <t>(山中図書館)</t>
    <rPh sb="1" eb="3">
      <t>ヤマナカ</t>
    </rPh>
    <rPh sb="3" eb="6">
      <t>トショカン</t>
    </rPh>
    <phoneticPr fontId="2"/>
  </si>
  <si>
    <t>合計</t>
  </si>
  <si>
    <t>11-15　市立図書館の状況 （3）年別貸出冊数</t>
    <rPh sb="18" eb="19">
      <t>ネン</t>
    </rPh>
    <rPh sb="19" eb="20">
      <t>ベツ</t>
    </rPh>
    <rPh sb="20" eb="22">
      <t>カシダシ</t>
    </rPh>
    <rPh sb="22" eb="23">
      <t>サツ</t>
    </rPh>
    <rPh sb="23" eb="24">
      <t>スウ</t>
    </rPh>
    <phoneticPr fontId="2"/>
  </si>
  <si>
    <t>　単位：冊</t>
    <rPh sb="1" eb="3">
      <t>タンイ</t>
    </rPh>
    <rPh sb="4" eb="5">
      <t>サツ</t>
    </rPh>
    <phoneticPr fontId="2"/>
  </si>
  <si>
    <t>一般書</t>
    <rPh sb="2" eb="3">
      <t>ショ</t>
    </rPh>
    <phoneticPr fontId="2"/>
  </si>
  <si>
    <t>児童書</t>
    <rPh sb="0" eb="3">
      <t>ジドウショ</t>
    </rPh>
    <phoneticPr fontId="2"/>
  </si>
  <si>
    <t>雑誌</t>
    <rPh sb="0" eb="2">
      <t>ザッシ</t>
    </rPh>
    <phoneticPr fontId="2"/>
  </si>
  <si>
    <t>AV
（視聴覚）</t>
    <phoneticPr fontId="2"/>
  </si>
  <si>
    <t>（中央図書館計）</t>
    <rPh sb="1" eb="3">
      <t>チュウオウ</t>
    </rPh>
    <rPh sb="3" eb="6">
      <t>トショカン</t>
    </rPh>
    <rPh sb="6" eb="7">
      <t>ケイ</t>
    </rPh>
    <phoneticPr fontId="2"/>
  </si>
  <si>
    <t>（山中図書館計）</t>
    <rPh sb="1" eb="3">
      <t>ヤマナカ</t>
    </rPh>
    <rPh sb="3" eb="6">
      <t>トショカン</t>
    </rPh>
    <rPh sb="6" eb="7">
      <t>ケイ</t>
    </rPh>
    <phoneticPr fontId="2"/>
  </si>
  <si>
    <t>令和元　　</t>
    <rPh sb="0" eb="2">
      <t>レイワ</t>
    </rPh>
    <rPh sb="2" eb="3">
      <t>ガン</t>
    </rPh>
    <phoneticPr fontId="2"/>
  </si>
  <si>
    <t>※一般、児童、雑誌、AV（視聴覚）の項目について、</t>
    <rPh sb="1" eb="3">
      <t>イッパン</t>
    </rPh>
    <rPh sb="4" eb="6">
      <t>ジドウ</t>
    </rPh>
    <rPh sb="7" eb="9">
      <t>ザッシ</t>
    </rPh>
    <rPh sb="13" eb="16">
      <t>シチョウカク</t>
    </rPh>
    <rPh sb="18" eb="20">
      <t>コウモク</t>
    </rPh>
    <phoneticPr fontId="2"/>
  </si>
  <si>
    <t>　上段に中央図書館、下段に山中図書館の数値を記載</t>
    <rPh sb="1" eb="3">
      <t>ジョウダン</t>
    </rPh>
    <rPh sb="4" eb="9">
      <t>チュウオウトショカン</t>
    </rPh>
    <phoneticPr fontId="2"/>
  </si>
  <si>
    <t>11-16　市立図書館の状況 （4）自動車文庫貸出冊数</t>
    <rPh sb="18" eb="21">
      <t>ジドウシャ</t>
    </rPh>
    <rPh sb="21" eb="23">
      <t>ブンコ</t>
    </rPh>
    <rPh sb="23" eb="25">
      <t>カシダシ</t>
    </rPh>
    <rPh sb="25" eb="27">
      <t>サツスウ</t>
    </rPh>
    <phoneticPr fontId="2"/>
  </si>
  <si>
    <t>単位：冊</t>
    <phoneticPr fontId="2"/>
  </si>
  <si>
    <t>一般書</t>
    <rPh sb="0" eb="3">
      <t>イッパンショ</t>
    </rPh>
    <phoneticPr fontId="2"/>
  </si>
  <si>
    <t>11-17　市立図書館の状況 （5）図書受入状況</t>
    <rPh sb="18" eb="20">
      <t>トショ</t>
    </rPh>
    <rPh sb="20" eb="22">
      <t>ウケイレ</t>
    </rPh>
    <rPh sb="22" eb="24">
      <t>ジョウキョウ</t>
    </rPh>
    <phoneticPr fontId="2"/>
  </si>
  <si>
    <t>単位：冊</t>
    <rPh sb="0" eb="2">
      <t>タンイ</t>
    </rPh>
    <rPh sb="3" eb="4">
      <t>サツ</t>
    </rPh>
    <phoneticPr fontId="2"/>
  </si>
  <si>
    <t>　　　　年度
分類</t>
    <rPh sb="4" eb="6">
      <t>ネンド</t>
    </rPh>
    <rPh sb="7" eb="9">
      <t>ブンルイ</t>
    </rPh>
    <phoneticPr fontId="2"/>
  </si>
  <si>
    <t>寄贈</t>
  </si>
  <si>
    <t>購入</t>
  </si>
  <si>
    <t>総記・雑著</t>
    <rPh sb="0" eb="2">
      <t>ソウキ</t>
    </rPh>
    <rPh sb="3" eb="4">
      <t>ザツ</t>
    </rPh>
    <rPh sb="4" eb="5">
      <t>チョ</t>
    </rPh>
    <phoneticPr fontId="2"/>
  </si>
  <si>
    <t>哲学・宗教</t>
    <rPh sb="0" eb="2">
      <t>テツガク</t>
    </rPh>
    <rPh sb="3" eb="5">
      <t>シュウキョウ</t>
    </rPh>
    <phoneticPr fontId="2"/>
  </si>
  <si>
    <t>歴史･地理</t>
    <rPh sb="0" eb="2">
      <t>レキシ</t>
    </rPh>
    <rPh sb="3" eb="5">
      <t>チリ</t>
    </rPh>
    <phoneticPr fontId="2"/>
  </si>
  <si>
    <t>社会科学・民族</t>
    <rPh sb="0" eb="2">
      <t>シャカイ</t>
    </rPh>
    <rPh sb="2" eb="4">
      <t>カガク</t>
    </rPh>
    <rPh sb="5" eb="7">
      <t>ミンゾク</t>
    </rPh>
    <phoneticPr fontId="2"/>
  </si>
  <si>
    <t>自然科学・医学</t>
    <rPh sb="0" eb="2">
      <t>シゼン</t>
    </rPh>
    <rPh sb="2" eb="4">
      <t>カガク</t>
    </rPh>
    <rPh sb="5" eb="7">
      <t>イガク</t>
    </rPh>
    <phoneticPr fontId="2"/>
  </si>
  <si>
    <t>工学・生活</t>
    <rPh sb="0" eb="2">
      <t>コウガク</t>
    </rPh>
    <rPh sb="3" eb="5">
      <t>セイカツ</t>
    </rPh>
    <phoneticPr fontId="2"/>
  </si>
  <si>
    <t>産業･交通</t>
    <rPh sb="0" eb="2">
      <t>サンギョウ</t>
    </rPh>
    <rPh sb="3" eb="5">
      <t>コウツウ</t>
    </rPh>
    <phoneticPr fontId="2"/>
  </si>
  <si>
    <t>芸術・スポーツ</t>
    <rPh sb="0" eb="2">
      <t>ゲイジュツ</t>
    </rPh>
    <phoneticPr fontId="2"/>
  </si>
  <si>
    <t>語学</t>
    <rPh sb="0" eb="2">
      <t>ゴガク</t>
    </rPh>
    <phoneticPr fontId="2"/>
  </si>
  <si>
    <t>文学</t>
    <rPh sb="0" eb="2">
      <t>ブンガク</t>
    </rPh>
    <phoneticPr fontId="2"/>
  </si>
  <si>
    <t>寄贈</t>
    <rPh sb="0" eb="2">
      <t>キゾウ</t>
    </rPh>
    <phoneticPr fontId="2"/>
  </si>
  <si>
    <t>購入</t>
    <rPh sb="0" eb="2">
      <t>コウニュウ</t>
    </rPh>
    <phoneticPr fontId="2"/>
  </si>
  <si>
    <t>※は左欄に中央図書館、右欄に山中図書館の数値を記載</t>
    <rPh sb="2" eb="3">
      <t>ヒダリ</t>
    </rPh>
    <rPh sb="3" eb="4">
      <t>ラン</t>
    </rPh>
    <rPh sb="5" eb="7">
      <t>チュウオウ</t>
    </rPh>
    <rPh sb="7" eb="10">
      <t>トショカン</t>
    </rPh>
    <rPh sb="11" eb="12">
      <t>ミギ</t>
    </rPh>
    <rPh sb="12" eb="13">
      <t>ラン</t>
    </rPh>
    <rPh sb="16" eb="19">
      <t>トショカン</t>
    </rPh>
    <phoneticPr fontId="2"/>
  </si>
  <si>
    <t>資料：市立中央図書館・山中図書館</t>
  </si>
  <si>
    <t>11-18　市立図書館の状況 （6）蔵書数</t>
    <rPh sb="18" eb="20">
      <t>ゾウショ</t>
    </rPh>
    <rPh sb="20" eb="21">
      <t>スウ</t>
    </rPh>
    <phoneticPr fontId="2"/>
  </si>
  <si>
    <t>分類</t>
    <rPh sb="0" eb="1">
      <t>ブン</t>
    </rPh>
    <rPh sb="1" eb="2">
      <t>ルイ</t>
    </rPh>
    <phoneticPr fontId="2"/>
  </si>
  <si>
    <t>中央図書館</t>
    <rPh sb="0" eb="5">
      <t>チュウオウトショカン</t>
    </rPh>
    <phoneticPr fontId="2"/>
  </si>
  <si>
    <t>山中図書館</t>
    <rPh sb="0" eb="2">
      <t>ヤマナカ</t>
    </rPh>
    <rPh sb="2" eb="5">
      <t>トショカン</t>
    </rPh>
    <phoneticPr fontId="2"/>
  </si>
  <si>
    <t>語　　　学</t>
    <rPh sb="0" eb="1">
      <t>ゴ</t>
    </rPh>
    <rPh sb="4" eb="5">
      <t>ガク</t>
    </rPh>
    <phoneticPr fontId="2"/>
  </si>
  <si>
    <t>文　　　学</t>
    <rPh sb="0" eb="1">
      <t>ブン</t>
    </rPh>
    <rPh sb="4" eb="5">
      <t>ガク</t>
    </rPh>
    <phoneticPr fontId="2"/>
  </si>
  <si>
    <t>聖藩文庫</t>
    <rPh sb="0" eb="1">
      <t>セイ</t>
    </rPh>
    <rPh sb="1" eb="2">
      <t>ハン</t>
    </rPh>
    <rPh sb="2" eb="4">
      <t>ブンコ</t>
    </rPh>
    <phoneticPr fontId="2"/>
  </si>
  <si>
    <t>※左欄に中央図書館、右欄に山中図書館の数値を記載</t>
    <rPh sb="1" eb="2">
      <t>ヒダリ</t>
    </rPh>
    <rPh sb="2" eb="3">
      <t>ラン</t>
    </rPh>
    <rPh sb="10" eb="11">
      <t>ミギ</t>
    </rPh>
    <rPh sb="11" eb="12">
      <t>ラン</t>
    </rPh>
    <phoneticPr fontId="2"/>
  </si>
  <si>
    <t>資料：中央図書館・山中図書館</t>
    <phoneticPr fontId="2"/>
  </si>
  <si>
    <t>11-19　市立図書館の状況 （7）ＡＶコーナー利用実績</t>
    <rPh sb="24" eb="26">
      <t>リヨウ</t>
    </rPh>
    <rPh sb="26" eb="28">
      <t>ジッセキ</t>
    </rPh>
    <phoneticPr fontId="2"/>
  </si>
  <si>
    <t>単位：件</t>
    <rPh sb="0" eb="2">
      <t>タンイ</t>
    </rPh>
    <rPh sb="3" eb="4">
      <t>ケン</t>
    </rPh>
    <phoneticPr fontId="2"/>
  </si>
  <si>
    <t>ビデオ
テープ・
ＤＶＤ</t>
    <phoneticPr fontId="2"/>
  </si>
  <si>
    <t>ＣＤ・
カセットテープ</t>
    <phoneticPr fontId="2"/>
  </si>
  <si>
    <t>※上段に中央図書館、下段に山中図書館の数値を記載</t>
    <phoneticPr fontId="2"/>
  </si>
  <si>
    <t>11-20　市立図書館の状況 （8）１6ミリフィルム貸出状況（市所有分）</t>
    <rPh sb="26" eb="28">
      <t>カシダシ</t>
    </rPh>
    <rPh sb="28" eb="30">
      <t>ジョウキョウ</t>
    </rPh>
    <rPh sb="31" eb="32">
      <t>シ</t>
    </rPh>
    <rPh sb="32" eb="34">
      <t>ショユウ</t>
    </rPh>
    <rPh sb="34" eb="35">
      <t>ブン</t>
    </rPh>
    <phoneticPr fontId="2"/>
  </si>
  <si>
    <t>各年度中</t>
    <rPh sb="0" eb="4">
      <t>カクネンドチュウ</t>
    </rPh>
    <phoneticPr fontId="2"/>
  </si>
  <si>
    <t>保有数</t>
    <rPh sb="0" eb="2">
      <t>ホユウ</t>
    </rPh>
    <rPh sb="2" eb="3">
      <t>スウ</t>
    </rPh>
    <phoneticPr fontId="2"/>
  </si>
  <si>
    <t>貸出
件数</t>
    <rPh sb="0" eb="2">
      <t>カシダシ</t>
    </rPh>
    <rPh sb="3" eb="5">
      <t>ケンスウ</t>
    </rPh>
    <phoneticPr fontId="2"/>
  </si>
  <si>
    <t>貸出
本数</t>
    <rPh sb="0" eb="2">
      <t>カシダシ</t>
    </rPh>
    <rPh sb="3" eb="5">
      <t>ホンスウ</t>
    </rPh>
    <phoneticPr fontId="2"/>
  </si>
  <si>
    <t>使用
回数</t>
    <rPh sb="0" eb="2">
      <t>シヨウ</t>
    </rPh>
    <rPh sb="3" eb="5">
      <t>カイスウ</t>
    </rPh>
    <phoneticPr fontId="2"/>
  </si>
  <si>
    <t>観覧
者数</t>
    <rPh sb="0" eb="2">
      <t>カンラン</t>
    </rPh>
    <rPh sb="3" eb="4">
      <t>シャ</t>
    </rPh>
    <rPh sb="4" eb="5">
      <t>スウ</t>
    </rPh>
    <phoneticPr fontId="2"/>
  </si>
  <si>
    <t>資料：視聴覚ライブラリー</t>
    <rPh sb="0" eb="2">
      <t>シリョウ</t>
    </rPh>
    <rPh sb="3" eb="6">
      <t>シチョウカク</t>
    </rPh>
    <phoneticPr fontId="2"/>
  </si>
  <si>
    <t>11-21　セミナーハウスあいりす利用状況</t>
    <rPh sb="17" eb="19">
      <t>リヨウ</t>
    </rPh>
    <rPh sb="19" eb="21">
      <t>ジョウキョウ</t>
    </rPh>
    <phoneticPr fontId="2"/>
  </si>
  <si>
    <t>ホール</t>
    <phoneticPr fontId="2"/>
  </si>
  <si>
    <t>研修室</t>
    <rPh sb="0" eb="3">
      <t>ケンシュウシツ</t>
    </rPh>
    <phoneticPr fontId="2"/>
  </si>
  <si>
    <t>工作室</t>
    <rPh sb="0" eb="2">
      <t>コウサク</t>
    </rPh>
    <rPh sb="2" eb="3">
      <t>シツ</t>
    </rPh>
    <phoneticPr fontId="2"/>
  </si>
  <si>
    <t>音楽スタジオ</t>
    <rPh sb="0" eb="2">
      <t>オンガク</t>
    </rPh>
    <phoneticPr fontId="2"/>
  </si>
  <si>
    <t>調理室</t>
    <rPh sb="0" eb="3">
      <t>チョウリシツ</t>
    </rPh>
    <phoneticPr fontId="2"/>
  </si>
  <si>
    <t>平成</t>
    <phoneticPr fontId="2"/>
  </si>
  <si>
    <t>資料：生涯学習課</t>
    <rPh sb="0" eb="2">
      <t>シリョウ</t>
    </rPh>
    <rPh sb="3" eb="8">
      <t>ショウガイガクシュウカ</t>
    </rPh>
    <phoneticPr fontId="2"/>
  </si>
  <si>
    <t>11-22　加賀市美術館利用状況</t>
    <rPh sb="6" eb="8">
      <t>カガ</t>
    </rPh>
    <rPh sb="8" eb="9">
      <t>シ</t>
    </rPh>
    <rPh sb="9" eb="12">
      <t>ビジュツカン</t>
    </rPh>
    <rPh sb="12" eb="14">
      <t>リヨウ</t>
    </rPh>
    <rPh sb="14" eb="16">
      <t>ジョウキョウ</t>
    </rPh>
    <phoneticPr fontId="2"/>
  </si>
  <si>
    <t>総 　 数</t>
    <rPh sb="0" eb="1">
      <t>フサ</t>
    </rPh>
    <rPh sb="4" eb="5">
      <t>カズ</t>
    </rPh>
    <phoneticPr fontId="2"/>
  </si>
  <si>
    <t>企　画　展　示　室</t>
    <rPh sb="0" eb="1">
      <t>クワダ</t>
    </rPh>
    <rPh sb="2" eb="3">
      <t>ガ</t>
    </rPh>
    <rPh sb="4" eb="5">
      <t>テン</t>
    </rPh>
    <rPh sb="6" eb="7">
      <t>シメス</t>
    </rPh>
    <rPh sb="8" eb="9">
      <t>シツ</t>
    </rPh>
    <phoneticPr fontId="2"/>
  </si>
  <si>
    <t>個人・一般</t>
    <rPh sb="0" eb="1">
      <t>コ</t>
    </rPh>
    <rPh sb="1" eb="2">
      <t>ジン</t>
    </rPh>
    <rPh sb="3" eb="4">
      <t>イッ</t>
    </rPh>
    <rPh sb="4" eb="5">
      <t>ハン</t>
    </rPh>
    <phoneticPr fontId="2"/>
  </si>
  <si>
    <t>団体</t>
    <rPh sb="0" eb="2">
      <t>ダンタイ</t>
    </rPh>
    <phoneticPr fontId="2"/>
  </si>
  <si>
    <t>※平成9年9月開館</t>
    <phoneticPr fontId="2"/>
  </si>
  <si>
    <t>資料：加賀市美術館</t>
    <rPh sb="0" eb="2">
      <t>シリョウ</t>
    </rPh>
    <rPh sb="3" eb="5">
      <t>カガ</t>
    </rPh>
    <rPh sb="5" eb="6">
      <t>シ</t>
    </rPh>
    <rPh sb="6" eb="9">
      <t>ビジュツカン</t>
    </rPh>
    <phoneticPr fontId="2"/>
  </si>
  <si>
    <t>※平成24年4月から加賀アートギャラリー改め加賀市美術館に名称変更</t>
    <rPh sb="5" eb="6">
      <t>ネン</t>
    </rPh>
    <rPh sb="7" eb="8">
      <t>ガツ</t>
    </rPh>
    <rPh sb="10" eb="12">
      <t>カガ</t>
    </rPh>
    <rPh sb="20" eb="21">
      <t>アラタ</t>
    </rPh>
    <rPh sb="22" eb="25">
      <t>カガシ</t>
    </rPh>
    <rPh sb="25" eb="28">
      <t>ビジュツカン</t>
    </rPh>
    <rPh sb="29" eb="31">
      <t>メイショウ</t>
    </rPh>
    <rPh sb="31" eb="33">
      <t>ヘンコウ</t>
    </rPh>
    <phoneticPr fontId="2"/>
  </si>
  <si>
    <t>11-23　中谷宇吉郎雪の科学館利用状況</t>
    <rPh sb="6" eb="8">
      <t>ナカヤ</t>
    </rPh>
    <rPh sb="8" eb="11">
      <t>ウキチロウ</t>
    </rPh>
    <rPh sb="11" eb="12">
      <t>ユキ</t>
    </rPh>
    <rPh sb="13" eb="16">
      <t>カガクカン</t>
    </rPh>
    <rPh sb="16" eb="18">
      <t>リヨウ</t>
    </rPh>
    <rPh sb="18" eb="20">
      <t>ジョウキョウ</t>
    </rPh>
    <phoneticPr fontId="2"/>
  </si>
  <si>
    <t>各年度中　単位：人</t>
    <phoneticPr fontId="2"/>
  </si>
  <si>
    <t>小中高</t>
    <rPh sb="0" eb="3">
      <t>ショウチュウコウ</t>
    </rPh>
    <phoneticPr fontId="2"/>
  </si>
  <si>
    <t>小計</t>
    <rPh sb="0" eb="2">
      <t>ショウケイ</t>
    </rPh>
    <phoneticPr fontId="2"/>
  </si>
  <si>
    <t>※平成6年11月開館</t>
    <rPh sb="1" eb="3">
      <t>ヘイセイ</t>
    </rPh>
    <rPh sb="4" eb="5">
      <t>ネン</t>
    </rPh>
    <rPh sb="7" eb="8">
      <t>ガツ</t>
    </rPh>
    <rPh sb="8" eb="10">
      <t>カイカン</t>
    </rPh>
    <phoneticPr fontId="2"/>
  </si>
  <si>
    <t>資料：中谷宇吉郎雪の科学館</t>
    <phoneticPr fontId="2"/>
  </si>
  <si>
    <t>※平成29年度より一般に高齢者を含む。平成28年度までは小中高に高齢者を含む。</t>
    <phoneticPr fontId="2"/>
  </si>
  <si>
    <t>11-24　北前船の里資料館利用状況</t>
    <rPh sb="6" eb="7">
      <t>キタ</t>
    </rPh>
    <rPh sb="7" eb="8">
      <t>マエ</t>
    </rPh>
    <rPh sb="8" eb="9">
      <t>ブネ</t>
    </rPh>
    <rPh sb="10" eb="11">
      <t>サト</t>
    </rPh>
    <rPh sb="11" eb="14">
      <t>シリョウカン</t>
    </rPh>
    <rPh sb="14" eb="16">
      <t>リヨウ</t>
    </rPh>
    <rPh sb="16" eb="18">
      <t>ジョウキョウ</t>
    </rPh>
    <phoneticPr fontId="2"/>
  </si>
  <si>
    <t>※昭和58年11月開館</t>
    <rPh sb="1" eb="3">
      <t>ショウワ</t>
    </rPh>
    <rPh sb="5" eb="6">
      <t>ネン</t>
    </rPh>
    <rPh sb="8" eb="9">
      <t>ガツ</t>
    </rPh>
    <rPh sb="9" eb="11">
      <t>カイカン</t>
    </rPh>
    <phoneticPr fontId="2"/>
  </si>
  <si>
    <t>資料：北前船の里資料館</t>
    <phoneticPr fontId="2"/>
  </si>
  <si>
    <t>11-25　石川県九谷焼美術館利用状況</t>
    <rPh sb="6" eb="9">
      <t>イシカワケン</t>
    </rPh>
    <rPh sb="9" eb="12">
      <t>クタニヤキ</t>
    </rPh>
    <rPh sb="12" eb="15">
      <t>ビジュツカン</t>
    </rPh>
    <rPh sb="15" eb="17">
      <t>リヨウ</t>
    </rPh>
    <rPh sb="17" eb="19">
      <t>ジョウキョウ</t>
    </rPh>
    <phoneticPr fontId="2"/>
  </si>
  <si>
    <t>団体</t>
    <rPh sb="0" eb="1">
      <t>ダン</t>
    </rPh>
    <rPh sb="1" eb="2">
      <t>カラダ</t>
    </rPh>
    <phoneticPr fontId="2"/>
  </si>
  <si>
    <t>小中高</t>
    <rPh sb="0" eb="1">
      <t>ショウ</t>
    </rPh>
    <rPh sb="1" eb="2">
      <t>チュウ</t>
    </rPh>
    <rPh sb="2" eb="3">
      <t>コウ</t>
    </rPh>
    <phoneticPr fontId="2"/>
  </si>
  <si>
    <t>※平成14年4月開館</t>
    <rPh sb="1" eb="3">
      <t>ヘイセイ</t>
    </rPh>
    <rPh sb="5" eb="6">
      <t>ネン</t>
    </rPh>
    <rPh sb="7" eb="8">
      <t>ガツ</t>
    </rPh>
    <rPh sb="8" eb="10">
      <t>カイカン</t>
    </rPh>
    <phoneticPr fontId="2"/>
  </si>
  <si>
    <t>資料：石川県九谷焼美術館</t>
    <phoneticPr fontId="2"/>
  </si>
  <si>
    <t>11-26　魯山人寓居跡いろは草庵利用状況</t>
    <phoneticPr fontId="2"/>
  </si>
  <si>
    <t>年度</t>
    <phoneticPr fontId="2"/>
  </si>
  <si>
    <t>総数</t>
  </si>
  <si>
    <t>一般</t>
    <phoneticPr fontId="2"/>
  </si>
  <si>
    <t>小中高</t>
    <phoneticPr fontId="2"/>
  </si>
  <si>
    <t>小計</t>
    <phoneticPr fontId="2"/>
  </si>
  <si>
    <t>※平成14年10月開館</t>
    <rPh sb="1" eb="3">
      <t>ヘイセイ</t>
    </rPh>
    <rPh sb="5" eb="6">
      <t>ネン</t>
    </rPh>
    <rPh sb="8" eb="9">
      <t>ガツ</t>
    </rPh>
    <rPh sb="9" eb="11">
      <t>カイカン</t>
    </rPh>
    <phoneticPr fontId="2"/>
  </si>
  <si>
    <t>資料：魯山人寓居跡いろは草庵</t>
    <rPh sb="3" eb="4">
      <t>ロ</t>
    </rPh>
    <rPh sb="4" eb="6">
      <t>サンジン</t>
    </rPh>
    <rPh sb="6" eb="8">
      <t>グウキョ</t>
    </rPh>
    <rPh sb="8" eb="9">
      <t>アト</t>
    </rPh>
    <rPh sb="12" eb="14">
      <t>ソウアン</t>
    </rPh>
    <phoneticPr fontId="2"/>
  </si>
  <si>
    <t>11-27　九谷焼窯跡展示館利用状況</t>
    <rPh sb="6" eb="9">
      <t>クタニヤキ</t>
    </rPh>
    <rPh sb="9" eb="10">
      <t>カマ</t>
    </rPh>
    <rPh sb="10" eb="11">
      <t>アト</t>
    </rPh>
    <rPh sb="11" eb="14">
      <t>テンジカン</t>
    </rPh>
    <rPh sb="14" eb="16">
      <t>リヨウ</t>
    </rPh>
    <rPh sb="16" eb="18">
      <t>ジョウキョウ</t>
    </rPh>
    <phoneticPr fontId="2"/>
  </si>
  <si>
    <t>団　　体</t>
    <rPh sb="0" eb="1">
      <t>ダン</t>
    </rPh>
    <rPh sb="3" eb="4">
      <t>カラダ</t>
    </rPh>
    <phoneticPr fontId="2"/>
  </si>
  <si>
    <t>※平成14年10月開館</t>
  </si>
  <si>
    <t>資料：九谷焼窯跡展示館</t>
    <rPh sb="0" eb="2">
      <t>シリョウ</t>
    </rPh>
    <rPh sb="3" eb="6">
      <t>クタニヤキ</t>
    </rPh>
    <rPh sb="6" eb="7">
      <t>カマ</t>
    </rPh>
    <rPh sb="7" eb="8">
      <t>アト</t>
    </rPh>
    <rPh sb="8" eb="11">
      <t>テンジカン</t>
    </rPh>
    <phoneticPr fontId="2"/>
  </si>
  <si>
    <t>11-28　深田久弥山の文化館利用状況</t>
    <rPh sb="6" eb="8">
      <t>フカダ</t>
    </rPh>
    <rPh sb="8" eb="10">
      <t>キュウヤ</t>
    </rPh>
    <rPh sb="10" eb="11">
      <t>ヤマ</t>
    </rPh>
    <rPh sb="12" eb="14">
      <t>ブンカ</t>
    </rPh>
    <rPh sb="14" eb="15">
      <t>カン</t>
    </rPh>
    <rPh sb="15" eb="17">
      <t>リヨウ</t>
    </rPh>
    <rPh sb="17" eb="19">
      <t>ジョウキョウ</t>
    </rPh>
    <phoneticPr fontId="2"/>
  </si>
  <si>
    <t>入館者数</t>
    <rPh sb="0" eb="3">
      <t>ニュウカンシャ</t>
    </rPh>
    <rPh sb="3" eb="4">
      <t>カズ</t>
    </rPh>
    <phoneticPr fontId="2"/>
  </si>
  <si>
    <t>※平成14年12月開館　　</t>
    <rPh sb="1" eb="3">
      <t>ヘイセイ</t>
    </rPh>
    <rPh sb="5" eb="6">
      <t>ネン</t>
    </rPh>
    <rPh sb="8" eb="9">
      <t>ガツ</t>
    </rPh>
    <rPh sb="9" eb="11">
      <t>カイカン</t>
    </rPh>
    <phoneticPr fontId="2"/>
  </si>
  <si>
    <t>資料：深田久弥山の文化館</t>
    <phoneticPr fontId="2"/>
  </si>
  <si>
    <t>※平成24年度までは喫茶利用者等も含む。　</t>
    <rPh sb="1" eb="3">
      <t>ヘイセイ</t>
    </rPh>
    <rPh sb="5" eb="6">
      <t>ネン</t>
    </rPh>
    <rPh sb="6" eb="7">
      <t>ド</t>
    </rPh>
    <rPh sb="10" eb="12">
      <t>キッサ</t>
    </rPh>
    <rPh sb="12" eb="15">
      <t>リヨウシャ</t>
    </rPh>
    <rPh sb="15" eb="16">
      <t>ナド</t>
    </rPh>
    <rPh sb="17" eb="18">
      <t>フク</t>
    </rPh>
    <phoneticPr fontId="2"/>
  </si>
  <si>
    <t>11-29　山中座利用状況</t>
    <rPh sb="6" eb="7">
      <t>ヤマ</t>
    </rPh>
    <rPh sb="7" eb="9">
      <t>ナカザ</t>
    </rPh>
    <rPh sb="9" eb="11">
      <t>リヨウ</t>
    </rPh>
    <rPh sb="11" eb="13">
      <t>ジョウキョウ</t>
    </rPh>
    <phoneticPr fontId="2"/>
  </si>
  <si>
    <t>年　　度</t>
    <rPh sb="0" eb="1">
      <t>トシ</t>
    </rPh>
    <rPh sb="3" eb="4">
      <t>ド</t>
    </rPh>
    <phoneticPr fontId="2"/>
  </si>
  <si>
    <t>山中座施設利用者数</t>
    <rPh sb="0" eb="1">
      <t>ヤマ</t>
    </rPh>
    <rPh sb="1" eb="3">
      <t>ナカザ</t>
    </rPh>
    <rPh sb="3" eb="5">
      <t>シセツ</t>
    </rPh>
    <rPh sb="5" eb="8">
      <t>リヨウシャ</t>
    </rPh>
    <rPh sb="8" eb="9">
      <t>スウ</t>
    </rPh>
    <phoneticPr fontId="2"/>
  </si>
  <si>
    <t>「山　中　節　四　季　の　舞」</t>
    <rPh sb="1" eb="2">
      <t>ヤマ</t>
    </rPh>
    <rPh sb="3" eb="4">
      <t>ナカ</t>
    </rPh>
    <rPh sb="5" eb="6">
      <t>ブシ</t>
    </rPh>
    <rPh sb="7" eb="8">
      <t>ヨン</t>
    </rPh>
    <rPh sb="9" eb="10">
      <t>キ</t>
    </rPh>
    <rPh sb="13" eb="14">
      <t>マイ</t>
    </rPh>
    <phoneticPr fontId="2"/>
  </si>
  <si>
    <t>定期上演鑑賞者数</t>
    <rPh sb="0" eb="2">
      <t>テイキ</t>
    </rPh>
    <rPh sb="2" eb="4">
      <t>ジョウエン</t>
    </rPh>
    <rPh sb="4" eb="7">
      <t>カンショウシャ</t>
    </rPh>
    <rPh sb="7" eb="8">
      <t>スウ</t>
    </rPh>
    <phoneticPr fontId="2"/>
  </si>
  <si>
    <t>予約上演鑑賞者数</t>
    <rPh sb="0" eb="2">
      <t>ヨヤク</t>
    </rPh>
    <rPh sb="2" eb="4">
      <t>ジョウエン</t>
    </rPh>
    <rPh sb="4" eb="7">
      <t>カンショウシャ</t>
    </rPh>
    <rPh sb="7" eb="8">
      <t>スウ</t>
    </rPh>
    <phoneticPr fontId="2"/>
  </si>
  <si>
    <t>※平成14年11月開館</t>
    <rPh sb="1" eb="3">
      <t>ヘイセイ</t>
    </rPh>
    <rPh sb="5" eb="6">
      <t>ネン</t>
    </rPh>
    <rPh sb="8" eb="9">
      <t>ガツ</t>
    </rPh>
    <rPh sb="9" eb="11">
      <t>カイカン</t>
    </rPh>
    <phoneticPr fontId="2"/>
  </si>
  <si>
    <t>資料：山中座</t>
    <rPh sb="0" eb="2">
      <t>シリョウ</t>
    </rPh>
    <rPh sb="3" eb="4">
      <t>ヤマ</t>
    </rPh>
    <rPh sb="4" eb="6">
      <t>ナカザ</t>
    </rPh>
    <phoneticPr fontId="2"/>
  </si>
  <si>
    <t>11-30　山中温泉芭蕉の館利用状況</t>
    <phoneticPr fontId="2"/>
  </si>
  <si>
    <t>総　　数</t>
    <rPh sb="0" eb="1">
      <t>フサ</t>
    </rPh>
    <rPh sb="3" eb="4">
      <t>カズ</t>
    </rPh>
    <phoneticPr fontId="2"/>
  </si>
  <si>
    <t>個人　一般</t>
    <rPh sb="0" eb="2">
      <t>コジン</t>
    </rPh>
    <rPh sb="3" eb="5">
      <t>イッパン</t>
    </rPh>
    <phoneticPr fontId="2"/>
  </si>
  <si>
    <t>※平成16年11月開館</t>
    <rPh sb="1" eb="3">
      <t>ヘイセイ</t>
    </rPh>
    <rPh sb="5" eb="6">
      <t>ネン</t>
    </rPh>
    <rPh sb="8" eb="9">
      <t>ガツ</t>
    </rPh>
    <rPh sb="9" eb="11">
      <t>カイカン</t>
    </rPh>
    <phoneticPr fontId="2"/>
  </si>
  <si>
    <t>資料：芭蕉の館</t>
    <rPh sb="0" eb="2">
      <t>シリョウ</t>
    </rPh>
    <rPh sb="3" eb="5">
      <t>バショウ</t>
    </rPh>
    <rPh sb="6" eb="7">
      <t>ヤカタ</t>
    </rPh>
    <phoneticPr fontId="2"/>
  </si>
  <si>
    <t>11-31　鴨池観察館利用状況</t>
    <rPh sb="6" eb="8">
      <t>カモイケ</t>
    </rPh>
    <rPh sb="8" eb="10">
      <t>カンサツ</t>
    </rPh>
    <rPh sb="10" eb="11">
      <t>ヤカタ</t>
    </rPh>
    <rPh sb="11" eb="13">
      <t>リヨウ</t>
    </rPh>
    <rPh sb="13" eb="15">
      <t>ジョウキョウ</t>
    </rPh>
    <phoneticPr fontId="2"/>
  </si>
  <si>
    <t>各年度中  単位：人</t>
    <rPh sb="0" eb="4">
      <t>カクネンドチュウ</t>
    </rPh>
    <rPh sb="6" eb="8">
      <t>タンイ</t>
    </rPh>
    <rPh sb="9" eb="10">
      <t>ニン</t>
    </rPh>
    <phoneticPr fontId="2"/>
  </si>
  <si>
    <t>個　　人</t>
    <rPh sb="0" eb="1">
      <t>コ</t>
    </rPh>
    <rPh sb="3" eb="4">
      <t>ジン</t>
    </rPh>
    <phoneticPr fontId="2"/>
  </si>
  <si>
    <t>※昭和59年10月開館</t>
    <rPh sb="1" eb="3">
      <t>ショウワ</t>
    </rPh>
    <rPh sb="5" eb="6">
      <t>ネン</t>
    </rPh>
    <rPh sb="8" eb="9">
      <t>ガツ</t>
    </rPh>
    <rPh sb="9" eb="11">
      <t>カイカン</t>
    </rPh>
    <phoneticPr fontId="2"/>
  </si>
  <si>
    <t>資料：環境政策課</t>
    <rPh sb="0" eb="2">
      <t>シリョウ</t>
    </rPh>
    <rPh sb="3" eb="5">
      <t>カンキョウ</t>
    </rPh>
    <rPh sb="5" eb="7">
      <t>セイサク</t>
    </rPh>
    <rPh sb="7" eb="8">
      <t>カ</t>
    </rPh>
    <phoneticPr fontId="2"/>
  </si>
  <si>
    <t>11-32　コンピュータークラブハウス利用状況</t>
    <rPh sb="19" eb="23">
      <t>リヨウジョウキョウ</t>
    </rPh>
    <phoneticPr fontId="2"/>
  </si>
  <si>
    <t>※令和元年5月25日から開設</t>
    <rPh sb="1" eb="3">
      <t>レイワ</t>
    </rPh>
    <rPh sb="3" eb="5">
      <t>ガンネン</t>
    </rPh>
    <rPh sb="6" eb="7">
      <t>ガツ</t>
    </rPh>
    <rPh sb="9" eb="10">
      <t>ニチ</t>
    </rPh>
    <rPh sb="12" eb="14">
      <t>カイセツ</t>
    </rPh>
    <phoneticPr fontId="2"/>
  </si>
  <si>
    <t>11-33　加賀市文化会館利用状況</t>
    <phoneticPr fontId="2"/>
  </si>
  <si>
    <t>各年度中　単位：件、人</t>
    <phoneticPr fontId="2"/>
  </si>
  <si>
    <t>区分</t>
  </si>
  <si>
    <t xml:space="preserve"> 件 数</t>
    <rPh sb="1" eb="2">
      <t>ケン</t>
    </rPh>
    <rPh sb="3" eb="4">
      <t>カズ</t>
    </rPh>
    <phoneticPr fontId="2"/>
  </si>
  <si>
    <t>利用者数</t>
  </si>
  <si>
    <t>総計</t>
  </si>
  <si>
    <t>ホール催物</t>
  </si>
  <si>
    <r>
      <t xml:space="preserve">音楽系
</t>
    </r>
    <r>
      <rPr>
        <sz val="8"/>
        <rFont val="ＭＳ ゴシック"/>
        <family val="3"/>
        <charset val="128"/>
      </rPr>
      <t>（洋・邦楽、歌謡曲等）</t>
    </r>
    <phoneticPr fontId="2"/>
  </si>
  <si>
    <r>
      <t xml:space="preserve">演劇系
</t>
    </r>
    <r>
      <rPr>
        <sz val="8"/>
        <rFont val="ＭＳ ゴシック"/>
        <family val="3"/>
        <charset val="128"/>
      </rPr>
      <t>(新劇､ﾊﾞﾚｴ､ﾐｭｰｼﾞｶﾙ等）</t>
    </r>
    <phoneticPr fontId="2"/>
  </si>
  <si>
    <r>
      <t xml:space="preserve">古典芸能
</t>
    </r>
    <r>
      <rPr>
        <sz val="8"/>
        <rFont val="ＭＳ ゴシック"/>
        <family val="3"/>
        <charset val="128"/>
      </rPr>
      <t>(歌舞伎、能、文学等）</t>
    </r>
    <phoneticPr fontId="2"/>
  </si>
  <si>
    <t>映画</t>
  </si>
  <si>
    <t>講演会</t>
  </si>
  <si>
    <t>全国大会</t>
    <phoneticPr fontId="2"/>
  </si>
  <si>
    <t>大会･研修会</t>
  </si>
  <si>
    <r>
      <t xml:space="preserve">その他
</t>
    </r>
    <r>
      <rPr>
        <sz val="8"/>
        <rFont val="ＭＳ ゴシック"/>
        <family val="3"/>
        <charset val="128"/>
      </rPr>
      <t>（公開番組、文化祭等）</t>
    </r>
    <phoneticPr fontId="2"/>
  </si>
  <si>
    <t>準備・リハーサル</t>
    <phoneticPr fontId="2"/>
  </si>
  <si>
    <t>定期練習</t>
    <phoneticPr fontId="2"/>
  </si>
  <si>
    <t>ホール催物
関連会議・控室等</t>
  </si>
  <si>
    <t>会議等</t>
  </si>
  <si>
    <t>趣味・教養
・展示会</t>
    <phoneticPr fontId="2"/>
  </si>
  <si>
    <t>会議・講習会
・研修会</t>
    <phoneticPr fontId="2"/>
  </si>
  <si>
    <t>その他</t>
  </si>
  <si>
    <t>※　平成26年8月から平成27年3月まで耐震補強工事のため休館。</t>
  </si>
  <si>
    <t>資料：加賀市文化会館</t>
    <rPh sb="0" eb="2">
      <t>シリョウ</t>
    </rPh>
    <rPh sb="3" eb="5">
      <t>カガ</t>
    </rPh>
    <rPh sb="5" eb="6">
      <t>シ</t>
    </rPh>
    <rPh sb="6" eb="8">
      <t>ブンカ</t>
    </rPh>
    <rPh sb="8" eb="10">
      <t>カイカン</t>
    </rPh>
    <phoneticPr fontId="2"/>
  </si>
  <si>
    <t>11-34　山中温泉文化会館利用状況</t>
    <rPh sb="6" eb="8">
      <t>サンチュウ</t>
    </rPh>
    <rPh sb="8" eb="10">
      <t>オンセン</t>
    </rPh>
    <phoneticPr fontId="2"/>
  </si>
  <si>
    <t>各年度中　単位：件、人</t>
    <rPh sb="0" eb="4">
      <t>カクネンドチュウ</t>
    </rPh>
    <rPh sb="5" eb="7">
      <t>タンイ</t>
    </rPh>
    <rPh sb="8" eb="9">
      <t>ケン</t>
    </rPh>
    <rPh sb="10" eb="11">
      <t>ヒト</t>
    </rPh>
    <phoneticPr fontId="2"/>
  </si>
  <si>
    <t xml:space="preserve"> 利用者数</t>
    <rPh sb="1" eb="4">
      <t>リヨウシャ</t>
    </rPh>
    <rPh sb="4" eb="5">
      <t>スウ</t>
    </rPh>
    <phoneticPr fontId="2"/>
  </si>
  <si>
    <t>※　結婚披露宴の利用は現在、行われていません。</t>
    <rPh sb="8" eb="10">
      <t>リヨウ</t>
    </rPh>
    <rPh sb="11" eb="13">
      <t>ゲンザイ</t>
    </rPh>
    <rPh sb="14" eb="15">
      <t>オコ</t>
    </rPh>
    <phoneticPr fontId="2"/>
  </si>
  <si>
    <t>資料：振興課</t>
    <rPh sb="3" eb="5">
      <t>シンコウ</t>
    </rPh>
    <rPh sb="5" eb="6">
      <t>カ</t>
    </rPh>
    <phoneticPr fontId="2"/>
  </si>
  <si>
    <t>11-35　体育施設の利用状況</t>
    <phoneticPr fontId="2"/>
  </si>
  <si>
    <t>年度</t>
  </si>
  <si>
    <t>加賀体育館</t>
  </si>
  <si>
    <t>武道館</t>
  </si>
  <si>
    <t>スポーツセンター</t>
    <phoneticPr fontId="2"/>
  </si>
  <si>
    <t>いきいきランドかが
グラウンドゴルフ場</t>
  </si>
  <si>
    <t>いきいきランドかが
屋内グラウンド</t>
  </si>
  <si>
    <t>いきいきランドかが
屋外グラウンド</t>
  </si>
  <si>
    <t>団体</t>
  </si>
  <si>
    <t>個人</t>
  </si>
  <si>
    <t>資料：スポーツ振興室</t>
    <rPh sb="0" eb="2">
      <t>シリョウ</t>
    </rPh>
    <rPh sb="7" eb="9">
      <t>シンコウ</t>
    </rPh>
    <rPh sb="9" eb="10">
      <t>シツ</t>
    </rPh>
    <phoneticPr fontId="2"/>
  </si>
  <si>
    <t>中央公園テニスコート</t>
  </si>
  <si>
    <t>中央公園
野球場</t>
    <phoneticPr fontId="2"/>
  </si>
  <si>
    <t>相撲場</t>
  </si>
  <si>
    <t>大聖寺テニスコート</t>
  </si>
  <si>
    <t>片山津
野球場</t>
    <phoneticPr fontId="2"/>
  </si>
  <si>
    <t>水泳プール</t>
  </si>
  <si>
    <t>陸上競技場</t>
    <phoneticPr fontId="2"/>
  </si>
  <si>
    <t>ソフト
ボール場</t>
    <phoneticPr fontId="2"/>
  </si>
  <si>
    <r>
      <t xml:space="preserve">動橋
</t>
    </r>
    <r>
      <rPr>
        <sz val="9"/>
        <rFont val="ＭＳ ゴシック"/>
        <family val="3"/>
        <charset val="128"/>
      </rPr>
      <t>グラウンド</t>
    </r>
    <phoneticPr fontId="2"/>
  </si>
  <si>
    <r>
      <t xml:space="preserve">大聖寺
</t>
    </r>
    <r>
      <rPr>
        <sz val="9"/>
        <rFont val="ＭＳ ゴシック"/>
        <family val="3"/>
        <charset val="128"/>
      </rPr>
      <t>グラウンド</t>
    </r>
    <phoneticPr fontId="2"/>
  </si>
  <si>
    <r>
      <t xml:space="preserve">山代
</t>
    </r>
    <r>
      <rPr>
        <sz val="9"/>
        <rFont val="ＭＳ ゴシック"/>
        <family val="3"/>
        <charset val="128"/>
      </rPr>
      <t>グラウンド</t>
    </r>
    <phoneticPr fontId="2"/>
  </si>
  <si>
    <t>山中健民
体育館</t>
    <rPh sb="0" eb="2">
      <t>ヤマナカ</t>
    </rPh>
    <rPh sb="2" eb="3">
      <t>ケン</t>
    </rPh>
    <rPh sb="3" eb="4">
      <t>ミン</t>
    </rPh>
    <rPh sb="5" eb="8">
      <t>タイイクカン</t>
    </rPh>
    <phoneticPr fontId="2"/>
  </si>
  <si>
    <t>山中
武道館</t>
    <rPh sb="0" eb="2">
      <t>ヤマナカ</t>
    </rPh>
    <rPh sb="3" eb="6">
      <t>ブドウカン</t>
    </rPh>
    <phoneticPr fontId="2"/>
  </si>
  <si>
    <t>山中
弓道場</t>
    <rPh sb="0" eb="2">
      <t>ヤマナカ</t>
    </rPh>
    <rPh sb="3" eb="6">
      <t>キュウドウジョウ</t>
    </rPh>
    <phoneticPr fontId="2"/>
  </si>
  <si>
    <t>山中球場</t>
    <rPh sb="0" eb="2">
      <t>ヤマナカ</t>
    </rPh>
    <rPh sb="2" eb="4">
      <t>キュウジョウ</t>
    </rPh>
    <phoneticPr fontId="2"/>
  </si>
  <si>
    <t>橋立
自然公園
運動広場</t>
    <rPh sb="0" eb="1">
      <t>ハシ</t>
    </rPh>
    <rPh sb="1" eb="2">
      <t>タ</t>
    </rPh>
    <rPh sb="3" eb="5">
      <t>シゼン</t>
    </rPh>
    <rPh sb="5" eb="7">
      <t>コウエン</t>
    </rPh>
    <rPh sb="8" eb="10">
      <t>ウンドウ</t>
    </rPh>
    <rPh sb="10" eb="12">
      <t>ヒロバ</t>
    </rPh>
    <phoneticPr fontId="2"/>
  </si>
  <si>
    <t>黒　　崎
多 目 的
広　　場</t>
    <phoneticPr fontId="2"/>
  </si>
  <si>
    <t>資料：スポーツ推進課</t>
    <rPh sb="0" eb="2">
      <t>シリョウ</t>
    </rPh>
    <rPh sb="7" eb="9">
      <t>スイシン</t>
    </rPh>
    <rPh sb="9" eb="10">
      <t>カ</t>
    </rPh>
    <phoneticPr fontId="2"/>
  </si>
  <si>
    <t>11-36　文化財</t>
    <rPh sb="6" eb="9">
      <t>ブンカザイ</t>
    </rPh>
    <phoneticPr fontId="2"/>
  </si>
  <si>
    <t>（国指定重要有形文化財）</t>
    <rPh sb="6" eb="8">
      <t>ユウケイ</t>
    </rPh>
    <phoneticPr fontId="70"/>
  </si>
  <si>
    <t>番号</t>
    <rPh sb="0" eb="2">
      <t>バンゴウ</t>
    </rPh>
    <phoneticPr fontId="2"/>
  </si>
  <si>
    <t>区　　分</t>
    <phoneticPr fontId="70"/>
  </si>
  <si>
    <t>名　　　称</t>
    <phoneticPr fontId="70"/>
  </si>
  <si>
    <t>員　　数</t>
    <rPh sb="0" eb="1">
      <t>イン</t>
    </rPh>
    <rPh sb="3" eb="4">
      <t>カズ</t>
    </rPh>
    <phoneticPr fontId="70"/>
  </si>
  <si>
    <t>所　有　者</t>
    <phoneticPr fontId="70"/>
  </si>
  <si>
    <t>所　在　地</t>
    <phoneticPr fontId="70"/>
  </si>
  <si>
    <t>書跡・典籍</t>
    <rPh sb="3" eb="5">
      <t>テンセキ</t>
    </rPh>
    <phoneticPr fontId="2"/>
  </si>
  <si>
    <t>正親町天皇宸翰御詠草</t>
  </si>
  <si>
    <t>１幅</t>
  </si>
  <si>
    <t>菅生石部神社</t>
  </si>
  <si>
    <t>石川県</t>
    <rPh sb="0" eb="3">
      <t>イシカワケン</t>
    </rPh>
    <phoneticPr fontId="70"/>
  </si>
  <si>
    <t>工芸品</t>
    <rPh sb="0" eb="2">
      <t>コウゲイ</t>
    </rPh>
    <rPh sb="2" eb="3">
      <t>ヒン</t>
    </rPh>
    <phoneticPr fontId="31"/>
  </si>
  <si>
    <t>陶製金剛童子立像</t>
    <rPh sb="0" eb="2">
      <t>トウセイ</t>
    </rPh>
    <rPh sb="2" eb="4">
      <t>コンゴウ</t>
    </rPh>
    <rPh sb="4" eb="6">
      <t>ドウジ</t>
    </rPh>
    <rPh sb="6" eb="8">
      <t>リツゾウ</t>
    </rPh>
    <phoneticPr fontId="31"/>
  </si>
  <si>
    <t>１躯</t>
    <rPh sb="1" eb="2">
      <t>ク</t>
    </rPh>
    <phoneticPr fontId="31"/>
  </si>
  <si>
    <t>医王寺</t>
    <rPh sb="0" eb="1">
      <t>イ</t>
    </rPh>
    <rPh sb="1" eb="3">
      <t>オウジ</t>
    </rPh>
    <phoneticPr fontId="31"/>
  </si>
  <si>
    <t>石川県</t>
    <rPh sb="0" eb="3">
      <t>イシカワケン</t>
    </rPh>
    <phoneticPr fontId="31"/>
  </si>
  <si>
    <t>工芸品</t>
  </si>
  <si>
    <t>蒔絵角赤手箱</t>
    <rPh sb="5" eb="6">
      <t>ハコ</t>
    </rPh>
    <phoneticPr fontId="12"/>
  </si>
  <si>
    <t>１合
附文章１巻</t>
    <phoneticPr fontId="2"/>
  </si>
  <si>
    <t>東京都台東区上野公園</t>
    <rPh sb="0" eb="3">
      <t>トウキョウト</t>
    </rPh>
    <rPh sb="3" eb="6">
      <t>タイトウク</t>
    </rPh>
    <rPh sb="6" eb="10">
      <t>ウエノコウエン</t>
    </rPh>
    <phoneticPr fontId="12"/>
  </si>
  <si>
    <t>建造物</t>
  </si>
  <si>
    <t>江沼神社長流亭</t>
  </si>
  <si>
    <t>１棟</t>
  </si>
  <si>
    <t>江沼神社</t>
  </si>
  <si>
    <t>大聖寺八間道</t>
  </si>
  <si>
    <t>１基</t>
  </si>
  <si>
    <t>薬王院</t>
  </si>
  <si>
    <t>山代温泉</t>
  </si>
  <si>
    <t>建造物</t>
    <rPh sb="0" eb="3">
      <t>ケンゾウブツ</t>
    </rPh>
    <phoneticPr fontId="31"/>
  </si>
  <si>
    <t>忠谷家住宅</t>
    <rPh sb="0" eb="1">
      <t>チュウ</t>
    </rPh>
    <rPh sb="1" eb="2">
      <t>タニ</t>
    </rPh>
    <rPh sb="2" eb="3">
      <t>イエ</t>
    </rPh>
    <rPh sb="3" eb="5">
      <t>ジュウタク</t>
    </rPh>
    <phoneticPr fontId="31"/>
  </si>
  <si>
    <t>４棟</t>
    <rPh sb="1" eb="2">
      <t>トウ</t>
    </rPh>
    <phoneticPr fontId="70"/>
  </si>
  <si>
    <t>橋立町</t>
    <rPh sb="0" eb="2">
      <t>ハシタテ</t>
    </rPh>
    <rPh sb="2" eb="3">
      <t>マチ</t>
    </rPh>
    <phoneticPr fontId="31"/>
  </si>
  <si>
    <t>（国指定重要有形民俗文化財）</t>
    <rPh sb="8" eb="10">
      <t>ミンゾク</t>
    </rPh>
    <phoneticPr fontId="70"/>
  </si>
  <si>
    <t>有形民俗文化財</t>
    <rPh sb="0" eb="2">
      <t>ユウケイ</t>
    </rPh>
    <phoneticPr fontId="70"/>
  </si>
  <si>
    <t>白山麓の山村生産用具及び民家</t>
    <rPh sb="8" eb="10">
      <t>ヨウグ</t>
    </rPh>
    <phoneticPr fontId="2"/>
  </si>
  <si>
    <t>2638点と
１棟</t>
    <phoneticPr fontId="70"/>
  </si>
  <si>
    <t>用具：大聖寺敷地町
民家：山田町</t>
    <rPh sb="0" eb="2">
      <t>ヨウグ</t>
    </rPh>
    <rPh sb="3" eb="8">
      <t>ダイショウジシキジ</t>
    </rPh>
    <rPh sb="8" eb="9">
      <t>マチ</t>
    </rPh>
    <rPh sb="10" eb="12">
      <t>ミンカ</t>
    </rPh>
    <rPh sb="13" eb="16">
      <t>ヤマダマチ</t>
    </rPh>
    <phoneticPr fontId="12"/>
  </si>
  <si>
    <t>白山麓の積雪期用具</t>
  </si>
  <si>
    <t>2236点</t>
  </si>
  <si>
    <t>大聖寺敷地町</t>
    <rPh sb="5" eb="6">
      <t>マチ</t>
    </rPh>
    <phoneticPr fontId="2"/>
  </si>
  <si>
    <t>（国指定史跡名勝天然記念物）</t>
    <phoneticPr fontId="70"/>
  </si>
  <si>
    <t>史跡</t>
  </si>
  <si>
    <t>法皇山横穴古墳</t>
    <rPh sb="5" eb="7">
      <t>コフン</t>
    </rPh>
    <phoneticPr fontId="12"/>
  </si>
  <si>
    <t>勅使町</t>
  </si>
  <si>
    <t>二子塚町</t>
  </si>
  <si>
    <t>九谷磁器窯跡</t>
    <rPh sb="0" eb="2">
      <t>クタニ</t>
    </rPh>
    <rPh sb="2" eb="4">
      <t>ジキ</t>
    </rPh>
    <rPh sb="4" eb="5">
      <t>カマ</t>
    </rPh>
    <rPh sb="5" eb="6">
      <t>アト</t>
    </rPh>
    <phoneticPr fontId="31"/>
  </si>
  <si>
    <t>加賀市</t>
    <rPh sb="0" eb="3">
      <t>カガシ</t>
    </rPh>
    <phoneticPr fontId="31"/>
  </si>
  <si>
    <t>天然記念物</t>
  </si>
  <si>
    <t>篠原のキンメイチク</t>
  </si>
  <si>
    <t>篠原町</t>
  </si>
  <si>
    <t>天然記念物</t>
    <rPh sb="0" eb="2">
      <t>テンネン</t>
    </rPh>
    <rPh sb="2" eb="5">
      <t>キネンブツ</t>
    </rPh>
    <phoneticPr fontId="31"/>
  </si>
  <si>
    <t>栢野の大スギ</t>
    <rPh sb="0" eb="1">
      <t>カシワ</t>
    </rPh>
    <rPh sb="1" eb="2">
      <t>ノ</t>
    </rPh>
    <rPh sb="3" eb="4">
      <t>ダイ</t>
    </rPh>
    <phoneticPr fontId="31"/>
  </si>
  <si>
    <t>八幡神社の大スギ</t>
    <rPh sb="0" eb="2">
      <t>ハチマン</t>
    </rPh>
    <rPh sb="2" eb="4">
      <t>ジンジャ</t>
    </rPh>
    <rPh sb="5" eb="6">
      <t>ダイ</t>
    </rPh>
    <phoneticPr fontId="31"/>
  </si>
  <si>
    <t>名勝</t>
    <rPh sb="0" eb="2">
      <t>メイショウ</t>
    </rPh>
    <phoneticPr fontId="31"/>
  </si>
  <si>
    <t>おくのほそ道の風景地　道明が淵(山中の温泉)</t>
    <rPh sb="5" eb="6">
      <t>ドウ</t>
    </rPh>
    <rPh sb="7" eb="9">
      <t>フウケイ</t>
    </rPh>
    <rPh sb="9" eb="10">
      <t>チ</t>
    </rPh>
    <rPh sb="11" eb="13">
      <t>ドウメイ</t>
    </rPh>
    <rPh sb="14" eb="15">
      <t>フチ</t>
    </rPh>
    <rPh sb="16" eb="18">
      <t>ヤマナカ</t>
    </rPh>
    <rPh sb="19" eb="21">
      <t>オンセン</t>
    </rPh>
    <phoneticPr fontId="31"/>
  </si>
  <si>
    <t>（国指定重要無形文化財）</t>
    <rPh sb="1" eb="2">
      <t>クニ</t>
    </rPh>
    <rPh sb="2" eb="4">
      <t>シテイ</t>
    </rPh>
    <rPh sb="4" eb="6">
      <t>ジュウヨウ</t>
    </rPh>
    <rPh sb="6" eb="8">
      <t>ムケイ</t>
    </rPh>
    <rPh sb="8" eb="11">
      <t>ブンカザイ</t>
    </rPh>
    <phoneticPr fontId="70"/>
  </si>
  <si>
    <t>保　持　者</t>
    <rPh sb="0" eb="1">
      <t>タモツ</t>
    </rPh>
    <rPh sb="2" eb="3">
      <t>ジ</t>
    </rPh>
    <phoneticPr fontId="70"/>
  </si>
  <si>
    <t>工芸技術</t>
    <rPh sb="0" eb="2">
      <t>コウゲイ</t>
    </rPh>
    <rPh sb="2" eb="4">
      <t>ギジュツ</t>
    </rPh>
    <phoneticPr fontId="31"/>
  </si>
  <si>
    <t>木工芸</t>
    <rPh sb="0" eb="2">
      <t>モッコウ</t>
    </rPh>
    <rPh sb="2" eb="3">
      <t>ゲイ</t>
    </rPh>
    <phoneticPr fontId="31"/>
  </si>
  <si>
    <t>１人</t>
    <rPh sb="1" eb="2">
      <t>ニン</t>
    </rPh>
    <phoneticPr fontId="31"/>
  </si>
  <si>
    <t>川北良造</t>
    <rPh sb="0" eb="2">
      <t>カワキタ</t>
    </rPh>
    <rPh sb="2" eb="4">
      <t>リョウゾウ</t>
    </rPh>
    <phoneticPr fontId="31"/>
  </si>
  <si>
    <t>（県指定文化財）</t>
    <phoneticPr fontId="70"/>
  </si>
  <si>
    <t>古九谷泊舟図大鉢</t>
  </si>
  <si>
    <t>１枚</t>
    <rPh sb="1" eb="2">
      <t>マイ</t>
    </rPh>
    <phoneticPr fontId="31"/>
  </si>
  <si>
    <t>個人</t>
    <rPh sb="0" eb="2">
      <t>コジン</t>
    </rPh>
    <phoneticPr fontId="31"/>
  </si>
  <si>
    <t>山代温泉東山</t>
    <rPh sb="4" eb="6">
      <t>ヒガシヤマ</t>
    </rPh>
    <phoneticPr fontId="12"/>
  </si>
  <si>
    <t>片野の鴨池</t>
    <rPh sb="0" eb="2">
      <t>カタノ</t>
    </rPh>
    <rPh sb="3" eb="5">
      <t>カモイケ</t>
    </rPh>
    <phoneticPr fontId="31"/>
  </si>
  <si>
    <t>加賀市片野町区長</t>
    <rPh sb="3" eb="5">
      <t>カタノ</t>
    </rPh>
    <rPh sb="5" eb="6">
      <t>マチ</t>
    </rPh>
    <rPh sb="6" eb="8">
      <t>クチョウ</t>
    </rPh>
    <phoneticPr fontId="12"/>
  </si>
  <si>
    <t>坂網猟法と用具</t>
  </si>
  <si>
    <t>１組</t>
    <rPh sb="1" eb="2">
      <t>クミ</t>
    </rPh>
    <phoneticPr fontId="12"/>
  </si>
  <si>
    <t>大聖寺捕鴨猟区協同組合　</t>
  </si>
  <si>
    <t>鉄打出狛犬大置物</t>
  </si>
  <si>
    <t>１対</t>
    <rPh sb="1" eb="2">
      <t>ツイ</t>
    </rPh>
    <phoneticPr fontId="31"/>
  </si>
  <si>
    <t>金沢市出羽町（石川県立美術館）</t>
    <rPh sb="0" eb="2">
      <t>カナザワ</t>
    </rPh>
    <rPh sb="2" eb="3">
      <t>シ</t>
    </rPh>
    <rPh sb="3" eb="5">
      <t>デワ</t>
    </rPh>
    <rPh sb="5" eb="6">
      <t>マチ</t>
    </rPh>
    <rPh sb="7" eb="11">
      <t>イシカワケンリツ</t>
    </rPh>
    <rPh sb="11" eb="14">
      <t>ビジュツカン</t>
    </rPh>
    <phoneticPr fontId="12"/>
  </si>
  <si>
    <t>無形民俗文化財</t>
  </si>
  <si>
    <t>御願神事</t>
  </si>
  <si>
    <t>御願神事保存会</t>
  </si>
  <si>
    <t>大聖寺敷地</t>
  </si>
  <si>
    <t>彫刻</t>
  </si>
  <si>
    <t>木造十一面観音立像</t>
    <rPh sb="0" eb="2">
      <t>モクゾウ</t>
    </rPh>
    <phoneticPr fontId="70"/>
  </si>
  <si>
    <t>１駆</t>
    <rPh sb="1" eb="2">
      <t>ク</t>
    </rPh>
    <phoneticPr fontId="31"/>
  </si>
  <si>
    <t>薬王院</t>
    <rPh sb="0" eb="3">
      <t>ヤクオウイン</t>
    </rPh>
    <phoneticPr fontId="2"/>
  </si>
  <si>
    <t>絵画</t>
  </si>
  <si>
    <t xml:space="preserve">絹本著色親鸞聖人絵伝　
附宝徳元年裏書
</t>
    <rPh sb="12" eb="13">
      <t>ツ</t>
    </rPh>
    <phoneticPr fontId="31"/>
  </si>
  <si>
    <t>４幅
附旧裏書4紙2幅</t>
    <rPh sb="1" eb="2">
      <t>ハバ</t>
    </rPh>
    <phoneticPr fontId="31"/>
  </si>
  <si>
    <t>専稱寺</t>
    <rPh sb="0" eb="1">
      <t>セン</t>
    </rPh>
    <phoneticPr fontId="2"/>
  </si>
  <si>
    <t>金沢市出羽町（石川県立美術館）</t>
  </si>
  <si>
    <t>無限庵御殿</t>
    <rPh sb="0" eb="2">
      <t>ムゲン</t>
    </rPh>
    <rPh sb="2" eb="3">
      <t>イオリ</t>
    </rPh>
    <rPh sb="3" eb="5">
      <t>ゴテン</t>
    </rPh>
    <phoneticPr fontId="31"/>
  </si>
  <si>
    <t>１棟</t>
    <rPh sb="1" eb="2">
      <t>ムネ</t>
    </rPh>
    <phoneticPr fontId="31"/>
  </si>
  <si>
    <t>財団法人無限庵</t>
    <rPh sb="0" eb="4">
      <t>ザイダンホウジン</t>
    </rPh>
    <rPh sb="4" eb="6">
      <t>ムゲン</t>
    </rPh>
    <rPh sb="6" eb="7">
      <t>イオリ</t>
    </rPh>
    <phoneticPr fontId="31"/>
  </si>
  <si>
    <t>山中温泉下谷町</t>
    <rPh sb="0" eb="2">
      <t>ヤマナカ</t>
    </rPh>
    <rPh sb="2" eb="4">
      <t>オンセン</t>
    </rPh>
    <rPh sb="4" eb="6">
      <t>シモタニ</t>
    </rPh>
    <rPh sb="6" eb="7">
      <t>マチ</t>
    </rPh>
    <phoneticPr fontId="31"/>
  </si>
  <si>
    <t>菅原神社の大スギ</t>
    <phoneticPr fontId="31"/>
  </si>
  <si>
    <t>３本</t>
    <rPh sb="1" eb="2">
      <t>ホン</t>
    </rPh>
    <phoneticPr fontId="31"/>
  </si>
  <si>
    <t>菅原神社</t>
    <phoneticPr fontId="2"/>
  </si>
  <si>
    <t>山中温泉栢野町</t>
    <rPh sb="0" eb="2">
      <t>ヤマナカ</t>
    </rPh>
    <rPh sb="2" eb="4">
      <t>オンセン</t>
    </rPh>
    <rPh sb="4" eb="6">
      <t>カヤノ</t>
    </rPh>
    <rPh sb="6" eb="7">
      <t>マチ</t>
    </rPh>
    <phoneticPr fontId="31"/>
  </si>
  <si>
    <t>無形文化財
（工芸技術）</t>
    <rPh sb="0" eb="2">
      <t>ムケイ</t>
    </rPh>
    <rPh sb="2" eb="5">
      <t>ブンカザイ</t>
    </rPh>
    <rPh sb="7" eb="9">
      <t>コウゲイ</t>
    </rPh>
    <rPh sb="9" eb="11">
      <t>ギジュツ</t>
    </rPh>
    <phoneticPr fontId="31"/>
  </si>
  <si>
    <t>山中木地挽物</t>
    <rPh sb="0" eb="2">
      <t>ヤマナカ</t>
    </rPh>
    <rPh sb="2" eb="4">
      <t>キジ</t>
    </rPh>
    <rPh sb="4" eb="5">
      <t>ヒ</t>
    </rPh>
    <rPh sb="5" eb="6">
      <t>モノ</t>
    </rPh>
    <phoneticPr fontId="31"/>
  </si>
  <si>
    <t>山中木地挽物技術保存会</t>
    <rPh sb="0" eb="2">
      <t>ヤマナカ</t>
    </rPh>
    <rPh sb="2" eb="4">
      <t>キジ</t>
    </rPh>
    <rPh sb="4" eb="6">
      <t>ヒキモノ</t>
    </rPh>
    <rPh sb="6" eb="8">
      <t>ギジュツ</t>
    </rPh>
    <rPh sb="8" eb="11">
      <t>ホゾンカイ</t>
    </rPh>
    <phoneticPr fontId="31"/>
  </si>
  <si>
    <t>山中温泉塚谷町</t>
    <rPh sb="0" eb="2">
      <t>ヤマナカ</t>
    </rPh>
    <rPh sb="2" eb="4">
      <t>オンセン</t>
    </rPh>
    <rPh sb="4" eb="6">
      <t>ツカタニ</t>
    </rPh>
    <rPh sb="6" eb="7">
      <t>マチ</t>
    </rPh>
    <phoneticPr fontId="31"/>
  </si>
  <si>
    <t>（市指定文化財）</t>
    <phoneticPr fontId="70"/>
  </si>
  <si>
    <t>絵画</t>
    <rPh sb="0" eb="2">
      <t>カイガ</t>
    </rPh>
    <phoneticPr fontId="70"/>
  </si>
  <si>
    <t>山中温泉縁起絵巻</t>
    <rPh sb="0" eb="2">
      <t>ヤマナカマチ</t>
    </rPh>
    <rPh sb="2" eb="4">
      <t>オンセン</t>
    </rPh>
    <rPh sb="4" eb="6">
      <t>エンギ</t>
    </rPh>
    <rPh sb="6" eb="8">
      <t>エマキ</t>
    </rPh>
    <phoneticPr fontId="70"/>
  </si>
  <si>
    <t>２巻</t>
    <rPh sb="1" eb="2">
      <t>カン</t>
    </rPh>
    <phoneticPr fontId="70"/>
  </si>
  <si>
    <t>医王寺</t>
    <rPh sb="0" eb="1">
      <t>イ</t>
    </rPh>
    <rPh sb="1" eb="3">
      <t>オウジ</t>
    </rPh>
    <phoneticPr fontId="70"/>
  </si>
  <si>
    <t>山中温泉薬師町</t>
    <rPh sb="0" eb="2">
      <t>ヤマナカ</t>
    </rPh>
    <rPh sb="2" eb="4">
      <t>オンセン</t>
    </rPh>
    <rPh sb="4" eb="7">
      <t>ヤクシマチ</t>
    </rPh>
    <phoneticPr fontId="70"/>
  </si>
  <si>
    <t>古文書</t>
    <rPh sb="0" eb="3">
      <t>コモンジョ</t>
    </rPh>
    <phoneticPr fontId="70"/>
  </si>
  <si>
    <t>書状　藤原共方1巻　在丁所1巻　前田利長3巻　前田利常1巻　前田利治利明１巻　</t>
    <rPh sb="0" eb="2">
      <t>ショジョウ</t>
    </rPh>
    <rPh sb="3" eb="5">
      <t>フジワラ</t>
    </rPh>
    <rPh sb="5" eb="6">
      <t>トモ</t>
    </rPh>
    <rPh sb="6" eb="7">
      <t>カタ</t>
    </rPh>
    <rPh sb="8" eb="9">
      <t>マ</t>
    </rPh>
    <rPh sb="10" eb="11">
      <t>ザイ</t>
    </rPh>
    <rPh sb="11" eb="12">
      <t>チョウ</t>
    </rPh>
    <rPh sb="12" eb="13">
      <t>ショ</t>
    </rPh>
    <rPh sb="16" eb="18">
      <t>マエダ</t>
    </rPh>
    <rPh sb="18" eb="20">
      <t>トシナガ</t>
    </rPh>
    <rPh sb="23" eb="25">
      <t>マエダ</t>
    </rPh>
    <rPh sb="25" eb="27">
      <t>トシツネ</t>
    </rPh>
    <rPh sb="30" eb="32">
      <t>マエダ</t>
    </rPh>
    <rPh sb="32" eb="34">
      <t>トシハル</t>
    </rPh>
    <rPh sb="34" eb="36">
      <t>トシアキ</t>
    </rPh>
    <phoneticPr fontId="12"/>
  </si>
  <si>
    <t>７巻</t>
    <phoneticPr fontId="70"/>
  </si>
  <si>
    <t>菅生石部神社</t>
    <phoneticPr fontId="70"/>
  </si>
  <si>
    <t>作見町（加賀市美術館）</t>
    <rPh sb="0" eb="3">
      <t>サクミマチ</t>
    </rPh>
    <rPh sb="4" eb="7">
      <t>カガシ</t>
    </rPh>
    <rPh sb="7" eb="10">
      <t>ビジュツカン</t>
    </rPh>
    <phoneticPr fontId="12"/>
  </si>
  <si>
    <t>典籍</t>
    <rPh sb="0" eb="2">
      <t>テンセキ</t>
    </rPh>
    <phoneticPr fontId="70"/>
  </si>
  <si>
    <t>洲崎久利筆縁起書１巻　前田利明筆縁起書１巻</t>
    <rPh sb="0" eb="2">
      <t>スザキ</t>
    </rPh>
    <rPh sb="2" eb="4">
      <t>ヒサトシ</t>
    </rPh>
    <rPh sb="4" eb="5">
      <t>フデ</t>
    </rPh>
    <rPh sb="5" eb="7">
      <t>エンギ</t>
    </rPh>
    <rPh sb="7" eb="8">
      <t>ショ</t>
    </rPh>
    <rPh sb="11" eb="13">
      <t>マエダ</t>
    </rPh>
    <rPh sb="13" eb="15">
      <t>トシアキ</t>
    </rPh>
    <rPh sb="15" eb="16">
      <t>フデ</t>
    </rPh>
    <rPh sb="16" eb="18">
      <t>エンギ</t>
    </rPh>
    <rPh sb="18" eb="19">
      <t>ショ</t>
    </rPh>
    <phoneticPr fontId="70"/>
  </si>
  <si>
    <t>２巻</t>
    <phoneticPr fontId="70"/>
  </si>
  <si>
    <t>社禄書 (足利義持 山口玄蕃 前田利長 前田利常)</t>
    <rPh sb="0" eb="1">
      <t>シャ</t>
    </rPh>
    <rPh sb="1" eb="2">
      <t>ロク</t>
    </rPh>
    <rPh sb="2" eb="3">
      <t>ショ</t>
    </rPh>
    <rPh sb="5" eb="7">
      <t>アシカガ</t>
    </rPh>
    <rPh sb="7" eb="9">
      <t>ヨシモチ</t>
    </rPh>
    <rPh sb="10" eb="12">
      <t>ヤマグチ</t>
    </rPh>
    <rPh sb="12" eb="13">
      <t>ゲン</t>
    </rPh>
    <rPh sb="13" eb="14">
      <t>バン</t>
    </rPh>
    <rPh sb="15" eb="17">
      <t>マエダ</t>
    </rPh>
    <rPh sb="17" eb="19">
      <t>トシナガ</t>
    </rPh>
    <rPh sb="20" eb="22">
      <t>マエダ</t>
    </rPh>
    <rPh sb="22" eb="24">
      <t>トシツネ</t>
    </rPh>
    <phoneticPr fontId="70"/>
  </si>
  <si>
    <t>４巻</t>
    <phoneticPr fontId="70"/>
  </si>
  <si>
    <t>絹本著色天神画像　伝土佐光信筆</t>
    <rPh sb="0" eb="1">
      <t>キヌ</t>
    </rPh>
    <rPh sb="1" eb="2">
      <t>ホン</t>
    </rPh>
    <rPh sb="2" eb="3">
      <t>チョ</t>
    </rPh>
    <rPh sb="3" eb="4">
      <t>イロ</t>
    </rPh>
    <rPh sb="4" eb="6">
      <t>テンジン</t>
    </rPh>
    <rPh sb="6" eb="8">
      <t>ガゾウ</t>
    </rPh>
    <rPh sb="9" eb="10">
      <t>デン</t>
    </rPh>
    <rPh sb="14" eb="15">
      <t>フデ</t>
    </rPh>
    <phoneticPr fontId="70"/>
  </si>
  <si>
    <t>１幅</t>
    <rPh sb="1" eb="2">
      <t>ハバ</t>
    </rPh>
    <phoneticPr fontId="70"/>
  </si>
  <si>
    <t>紙本著色天神画像　伝狩野元信筆</t>
    <rPh sb="0" eb="1">
      <t>カミ</t>
    </rPh>
    <rPh sb="1" eb="2">
      <t>ホン</t>
    </rPh>
    <rPh sb="2" eb="3">
      <t>チョ</t>
    </rPh>
    <rPh sb="3" eb="4">
      <t>イロ</t>
    </rPh>
    <rPh sb="4" eb="6">
      <t>テンジン</t>
    </rPh>
    <rPh sb="6" eb="8">
      <t>ガゾウ</t>
    </rPh>
    <rPh sb="9" eb="10">
      <t>デン</t>
    </rPh>
    <rPh sb="14" eb="15">
      <t>フデ</t>
    </rPh>
    <phoneticPr fontId="70"/>
  </si>
  <si>
    <t>１幅</t>
    <phoneticPr fontId="70"/>
  </si>
  <si>
    <t>絹本著色寿老人図　伝周文筆</t>
    <rPh sb="0" eb="1">
      <t>キヌ</t>
    </rPh>
    <rPh sb="1" eb="2">
      <t>ホン</t>
    </rPh>
    <rPh sb="2" eb="3">
      <t>チョ</t>
    </rPh>
    <rPh sb="3" eb="4">
      <t>イロ</t>
    </rPh>
    <rPh sb="4" eb="7">
      <t>ジュロウジン</t>
    </rPh>
    <rPh sb="7" eb="8">
      <t>ズ</t>
    </rPh>
    <rPh sb="9" eb="10">
      <t>デン</t>
    </rPh>
    <rPh sb="10" eb="12">
      <t>シュウブン</t>
    </rPh>
    <rPh sb="12" eb="13">
      <t>フデ</t>
    </rPh>
    <phoneticPr fontId="70"/>
  </si>
  <si>
    <t>紙本墨画野馬図　　伝雪舟筆</t>
    <rPh sb="0" eb="1">
      <t>カミ</t>
    </rPh>
    <rPh sb="1" eb="2">
      <t>ホン</t>
    </rPh>
    <rPh sb="2" eb="3">
      <t>スミ</t>
    </rPh>
    <rPh sb="3" eb="4">
      <t>ガ</t>
    </rPh>
    <rPh sb="4" eb="5">
      <t>ノ</t>
    </rPh>
    <rPh sb="5" eb="6">
      <t>ウマ</t>
    </rPh>
    <rPh sb="6" eb="7">
      <t>ズ</t>
    </rPh>
    <rPh sb="9" eb="10">
      <t>デン</t>
    </rPh>
    <rPh sb="10" eb="12">
      <t>セッシュウ</t>
    </rPh>
    <rPh sb="12" eb="13">
      <t>フデ</t>
    </rPh>
    <phoneticPr fontId="70"/>
  </si>
  <si>
    <t>紙本著色源氏絵　　伝土佐光信筆</t>
    <rPh sb="0" eb="1">
      <t>カミ</t>
    </rPh>
    <rPh sb="1" eb="2">
      <t>ホン</t>
    </rPh>
    <rPh sb="2" eb="3">
      <t>チョ</t>
    </rPh>
    <rPh sb="3" eb="4">
      <t>イロ</t>
    </rPh>
    <rPh sb="4" eb="6">
      <t>ゲンジ</t>
    </rPh>
    <rPh sb="6" eb="7">
      <t>エ</t>
    </rPh>
    <rPh sb="9" eb="10">
      <t>デン</t>
    </rPh>
    <rPh sb="10" eb="12">
      <t>トサ</t>
    </rPh>
    <rPh sb="12" eb="14">
      <t>ミツノブ</t>
    </rPh>
    <rPh sb="14" eb="15">
      <t>フデ</t>
    </rPh>
    <phoneticPr fontId="70"/>
  </si>
  <si>
    <t>一括</t>
    <rPh sb="0" eb="2">
      <t>イッカツ</t>
    </rPh>
    <phoneticPr fontId="70"/>
  </si>
  <si>
    <t>絹本著色黄初平図　伝趙子昂筆</t>
    <rPh sb="0" eb="1">
      <t>キヌ</t>
    </rPh>
    <rPh sb="1" eb="2">
      <t>ホン</t>
    </rPh>
    <rPh sb="2" eb="3">
      <t>チョ</t>
    </rPh>
    <rPh sb="3" eb="4">
      <t>イロ</t>
    </rPh>
    <rPh sb="4" eb="5">
      <t>キ</t>
    </rPh>
    <rPh sb="5" eb="7">
      <t>ハツヘイ</t>
    </rPh>
    <rPh sb="7" eb="8">
      <t>ズ</t>
    </rPh>
    <rPh sb="9" eb="11">
      <t>デンチョウ</t>
    </rPh>
    <rPh sb="11" eb="13">
      <t>ココウ</t>
    </rPh>
    <rPh sb="13" eb="14">
      <t>フデ</t>
    </rPh>
    <phoneticPr fontId="70"/>
  </si>
  <si>
    <t>紙本著色三十六歌仙図　伝土佐光信画　近衛殿筆</t>
    <rPh sb="0" eb="1">
      <t>カミ</t>
    </rPh>
    <rPh sb="1" eb="2">
      <t>ホン</t>
    </rPh>
    <rPh sb="2" eb="3">
      <t>チョ</t>
    </rPh>
    <rPh sb="3" eb="4">
      <t>イロ</t>
    </rPh>
    <rPh sb="4" eb="7">
      <t>３６</t>
    </rPh>
    <rPh sb="7" eb="9">
      <t>カセン</t>
    </rPh>
    <rPh sb="9" eb="10">
      <t>ズ</t>
    </rPh>
    <rPh sb="11" eb="12">
      <t>デン</t>
    </rPh>
    <rPh sb="12" eb="14">
      <t>トサ</t>
    </rPh>
    <rPh sb="14" eb="16">
      <t>ミツノブ</t>
    </rPh>
    <rPh sb="16" eb="17">
      <t>ガ</t>
    </rPh>
    <rPh sb="18" eb="20">
      <t>コノエ</t>
    </rPh>
    <rPh sb="20" eb="21">
      <t>トノ</t>
    </rPh>
    <rPh sb="21" eb="22">
      <t>フデ</t>
    </rPh>
    <phoneticPr fontId="70"/>
  </si>
  <si>
    <t>紙本著色三十六歌仙図　作者不詳　上倉左衛門奉納</t>
    <rPh sb="0" eb="1">
      <t>カミ</t>
    </rPh>
    <rPh sb="1" eb="2">
      <t>ホン</t>
    </rPh>
    <rPh sb="2" eb="3">
      <t>チョ</t>
    </rPh>
    <rPh sb="3" eb="4">
      <t>イロ</t>
    </rPh>
    <rPh sb="4" eb="7">
      <t>３６</t>
    </rPh>
    <rPh sb="7" eb="9">
      <t>カセン</t>
    </rPh>
    <rPh sb="9" eb="10">
      <t>ズ</t>
    </rPh>
    <rPh sb="11" eb="13">
      <t>サクシャ</t>
    </rPh>
    <rPh sb="13" eb="15">
      <t>フショウ</t>
    </rPh>
    <rPh sb="16" eb="17">
      <t>ウエ</t>
    </rPh>
    <rPh sb="17" eb="18">
      <t>クラ</t>
    </rPh>
    <rPh sb="18" eb="19">
      <t>ヒダリ</t>
    </rPh>
    <rPh sb="19" eb="20">
      <t>マモル</t>
    </rPh>
    <rPh sb="20" eb="21">
      <t>モン</t>
    </rPh>
    <rPh sb="21" eb="23">
      <t>ホウノウ</t>
    </rPh>
    <phoneticPr fontId="70"/>
  </si>
  <si>
    <t>紙本著色三十六歌仙図　作者不詳</t>
    <rPh sb="0" eb="1">
      <t>カミ</t>
    </rPh>
    <rPh sb="1" eb="2">
      <t>ホン</t>
    </rPh>
    <rPh sb="2" eb="3">
      <t>チョ</t>
    </rPh>
    <rPh sb="3" eb="4">
      <t>イロ</t>
    </rPh>
    <rPh sb="4" eb="7">
      <t>３６</t>
    </rPh>
    <rPh sb="7" eb="9">
      <t>カセン</t>
    </rPh>
    <rPh sb="9" eb="10">
      <t>ズ</t>
    </rPh>
    <rPh sb="11" eb="13">
      <t>サクシャ</t>
    </rPh>
    <rPh sb="13" eb="15">
      <t>フショウ</t>
    </rPh>
    <phoneticPr fontId="70"/>
  </si>
  <si>
    <t>紙本和歌三神図</t>
    <rPh sb="0" eb="1">
      <t>カミ</t>
    </rPh>
    <rPh sb="1" eb="2">
      <t>ホン</t>
    </rPh>
    <rPh sb="2" eb="4">
      <t>ワカ</t>
    </rPh>
    <rPh sb="4" eb="5">
      <t>サン</t>
    </rPh>
    <rPh sb="5" eb="6">
      <t>カミ</t>
    </rPh>
    <rPh sb="6" eb="7">
      <t>ズ</t>
    </rPh>
    <phoneticPr fontId="70"/>
  </si>
  <si>
    <t>工芸品（陶芸）</t>
    <rPh sb="0" eb="3">
      <t>コウゲイヒン</t>
    </rPh>
    <rPh sb="4" eb="6">
      <t>トウゲイ</t>
    </rPh>
    <phoneticPr fontId="70"/>
  </si>
  <si>
    <t>明青花唐人物図花燭台</t>
    <rPh sb="0" eb="1">
      <t>メイ</t>
    </rPh>
    <rPh sb="1" eb="2">
      <t>アオ</t>
    </rPh>
    <rPh sb="2" eb="3">
      <t>ハナ</t>
    </rPh>
    <rPh sb="3" eb="4">
      <t>トウ</t>
    </rPh>
    <rPh sb="4" eb="6">
      <t>ジンブツ</t>
    </rPh>
    <rPh sb="6" eb="7">
      <t>ズ</t>
    </rPh>
    <rPh sb="7" eb="8">
      <t>ハナ</t>
    </rPh>
    <rPh sb="8" eb="9">
      <t>ショク</t>
    </rPh>
    <rPh sb="9" eb="10">
      <t>ダイ</t>
    </rPh>
    <phoneticPr fontId="70"/>
  </si>
  <si>
    <t>２点</t>
    <rPh sb="1" eb="2">
      <t>テン</t>
    </rPh>
    <phoneticPr fontId="70"/>
  </si>
  <si>
    <t>工芸品（陶芸）</t>
    <rPh sb="0" eb="3">
      <t>コウゲイヒン</t>
    </rPh>
    <phoneticPr fontId="70"/>
  </si>
  <si>
    <t>明交趾孔雀牡丹紋花瓶</t>
    <rPh sb="0" eb="1">
      <t>メイ</t>
    </rPh>
    <rPh sb="1" eb="2">
      <t>コウ</t>
    </rPh>
    <rPh sb="2" eb="3">
      <t>アト</t>
    </rPh>
    <rPh sb="3" eb="5">
      <t>クジャク</t>
    </rPh>
    <rPh sb="5" eb="7">
      <t>ボタン</t>
    </rPh>
    <rPh sb="7" eb="8">
      <t>モン</t>
    </rPh>
    <rPh sb="8" eb="10">
      <t>カビン</t>
    </rPh>
    <phoneticPr fontId="70"/>
  </si>
  <si>
    <t>１点</t>
    <rPh sb="1" eb="2">
      <t>テン</t>
    </rPh>
    <phoneticPr fontId="70"/>
  </si>
  <si>
    <t>色絵鶏形香炉</t>
    <rPh sb="0" eb="2">
      <t>イロエ</t>
    </rPh>
    <rPh sb="2" eb="3">
      <t>ニワトリ</t>
    </rPh>
    <rPh sb="3" eb="4">
      <t>カタチ</t>
    </rPh>
    <rPh sb="4" eb="6">
      <t>コウロ</t>
    </rPh>
    <phoneticPr fontId="70"/>
  </si>
  <si>
    <t>工芸品（金工）</t>
    <rPh sb="0" eb="3">
      <t>コウゲイヒン</t>
    </rPh>
    <rPh sb="4" eb="6">
      <t>キンコウ</t>
    </rPh>
    <phoneticPr fontId="70"/>
  </si>
  <si>
    <t>三葉葵紋入白銅鏡</t>
    <rPh sb="0" eb="1">
      <t>ミ</t>
    </rPh>
    <rPh sb="1" eb="2">
      <t>ハ</t>
    </rPh>
    <rPh sb="2" eb="3">
      <t>アオイ</t>
    </rPh>
    <rPh sb="3" eb="4">
      <t>モン</t>
    </rPh>
    <rPh sb="4" eb="5">
      <t>イ</t>
    </rPh>
    <rPh sb="5" eb="7">
      <t>ハクドウ</t>
    </rPh>
    <rPh sb="7" eb="8">
      <t>カガミ</t>
    </rPh>
    <phoneticPr fontId="70"/>
  </si>
  <si>
    <t>工芸品（漆芸）</t>
    <rPh sb="0" eb="3">
      <t>コウゲイヒン</t>
    </rPh>
    <rPh sb="4" eb="6">
      <t>シツゲイ</t>
    </rPh>
    <phoneticPr fontId="70"/>
  </si>
  <si>
    <t>黒地葵紋散蒔絵雛道具</t>
    <rPh sb="0" eb="1">
      <t>クロ</t>
    </rPh>
    <rPh sb="1" eb="2">
      <t>チ</t>
    </rPh>
    <rPh sb="2" eb="3">
      <t>アオイ</t>
    </rPh>
    <rPh sb="3" eb="4">
      <t>モン</t>
    </rPh>
    <rPh sb="4" eb="5">
      <t>チラ</t>
    </rPh>
    <rPh sb="5" eb="7">
      <t>マキエ</t>
    </rPh>
    <rPh sb="7" eb="8">
      <t>ヒナ</t>
    </rPh>
    <rPh sb="8" eb="10">
      <t>ドウグ</t>
    </rPh>
    <phoneticPr fontId="70"/>
  </si>
  <si>
    <t>18点</t>
    <rPh sb="2" eb="3">
      <t>テン</t>
    </rPh>
    <phoneticPr fontId="70"/>
  </si>
  <si>
    <t>工芸品（複合）</t>
    <rPh sb="0" eb="3">
      <t>コウゲイヒン</t>
    </rPh>
    <rPh sb="4" eb="6">
      <t>フクゴウ</t>
    </rPh>
    <phoneticPr fontId="70"/>
  </si>
  <si>
    <t>能面（橋姫　浅井増女　翁）</t>
    <rPh sb="0" eb="2">
      <t>ノウメン</t>
    </rPh>
    <rPh sb="3" eb="4">
      <t>ハシ</t>
    </rPh>
    <rPh sb="4" eb="5">
      <t>ヒメ</t>
    </rPh>
    <rPh sb="6" eb="8">
      <t>アサイ</t>
    </rPh>
    <rPh sb="8" eb="9">
      <t>ゾウ</t>
    </rPh>
    <rPh sb="9" eb="10">
      <t>オンナ</t>
    </rPh>
    <rPh sb="11" eb="12">
      <t>オキナ</t>
    </rPh>
    <phoneticPr fontId="70"/>
  </si>
  <si>
    <t>３面</t>
    <rPh sb="1" eb="2">
      <t>メン</t>
    </rPh>
    <phoneticPr fontId="70"/>
  </si>
  <si>
    <t>工芸品（染織）</t>
    <rPh sb="0" eb="3">
      <t>コウゲイヒン</t>
    </rPh>
    <rPh sb="4" eb="6">
      <t>センショク</t>
    </rPh>
    <phoneticPr fontId="70"/>
  </si>
  <si>
    <t>白綸子地水仙唐花丸形模様縫小袖及び白絹</t>
    <rPh sb="0" eb="1">
      <t>シロ</t>
    </rPh>
    <rPh sb="1" eb="3">
      <t>リンズ</t>
    </rPh>
    <rPh sb="3" eb="4">
      <t>チ</t>
    </rPh>
    <rPh sb="4" eb="6">
      <t>スイセン</t>
    </rPh>
    <rPh sb="6" eb="7">
      <t>カラ</t>
    </rPh>
    <rPh sb="7" eb="8">
      <t>ハナ</t>
    </rPh>
    <rPh sb="8" eb="9">
      <t>マル</t>
    </rPh>
    <rPh sb="9" eb="10">
      <t>カタチ</t>
    </rPh>
    <rPh sb="10" eb="12">
      <t>モヨウ</t>
    </rPh>
    <rPh sb="12" eb="13">
      <t>ヌ</t>
    </rPh>
    <rPh sb="13" eb="15">
      <t>コソデ</t>
    </rPh>
    <rPh sb="15" eb="16">
      <t>オヨ</t>
    </rPh>
    <rPh sb="17" eb="18">
      <t>シロ</t>
    </rPh>
    <rPh sb="18" eb="19">
      <t>キヌ</t>
    </rPh>
    <phoneticPr fontId="12"/>
  </si>
  <si>
    <t>各1点</t>
    <rPh sb="0" eb="1">
      <t>カク</t>
    </rPh>
    <rPh sb="2" eb="3">
      <t>テン</t>
    </rPh>
    <phoneticPr fontId="70"/>
  </si>
  <si>
    <t>矢及び上指矢</t>
    <rPh sb="0" eb="1">
      <t>ヤ</t>
    </rPh>
    <rPh sb="1" eb="2">
      <t>オヨ</t>
    </rPh>
    <rPh sb="3" eb="4">
      <t>ウエ</t>
    </rPh>
    <rPh sb="4" eb="5">
      <t>サ</t>
    </rPh>
    <rPh sb="5" eb="6">
      <t>ヤ</t>
    </rPh>
    <phoneticPr fontId="70"/>
  </si>
  <si>
    <t>11本</t>
    <rPh sb="2" eb="3">
      <t>ホン</t>
    </rPh>
    <phoneticPr fontId="70"/>
  </si>
  <si>
    <t>有形民俗文化財</t>
    <rPh sb="0" eb="2">
      <t>ユウケイ</t>
    </rPh>
    <rPh sb="2" eb="4">
      <t>ミンゾク</t>
    </rPh>
    <rPh sb="4" eb="7">
      <t>ブンカザイ</t>
    </rPh>
    <phoneticPr fontId="70"/>
  </si>
  <si>
    <t>伝潮干玉　潮満玉</t>
    <rPh sb="0" eb="1">
      <t>デン</t>
    </rPh>
    <rPh sb="1" eb="2">
      <t>シオ</t>
    </rPh>
    <rPh sb="2" eb="3">
      <t>ホ</t>
    </rPh>
    <rPh sb="3" eb="4">
      <t>タマ</t>
    </rPh>
    <rPh sb="5" eb="6">
      <t>シオ</t>
    </rPh>
    <rPh sb="6" eb="7">
      <t>ミツル</t>
    </rPh>
    <rPh sb="7" eb="8">
      <t>タマ</t>
    </rPh>
    <phoneticPr fontId="70"/>
  </si>
  <si>
    <t>大聖寺敷地町</t>
    <rPh sb="0" eb="3">
      <t>ダイショウジ</t>
    </rPh>
    <rPh sb="5" eb="6">
      <t>マチ</t>
    </rPh>
    <phoneticPr fontId="12"/>
  </si>
  <si>
    <t>書跡</t>
    <rPh sb="0" eb="1">
      <t>ショ</t>
    </rPh>
    <rPh sb="1" eb="2">
      <t>アト</t>
    </rPh>
    <phoneticPr fontId="70"/>
  </si>
  <si>
    <t>伝後光厳天皇宸翰御詠草</t>
    <rPh sb="0" eb="1">
      <t>デン</t>
    </rPh>
    <rPh sb="1" eb="2">
      <t>ゴ</t>
    </rPh>
    <rPh sb="2" eb="3">
      <t>ヒカリ</t>
    </rPh>
    <rPh sb="3" eb="4">
      <t>ゲン</t>
    </rPh>
    <rPh sb="4" eb="6">
      <t>テンノウ</t>
    </rPh>
    <rPh sb="6" eb="7">
      <t>シン</t>
    </rPh>
    <rPh sb="7" eb="8">
      <t>カン</t>
    </rPh>
    <rPh sb="8" eb="10">
      <t>ギョエイ</t>
    </rPh>
    <rPh sb="10" eb="11">
      <t>グサ</t>
    </rPh>
    <phoneticPr fontId="12"/>
  </si>
  <si>
    <t>１幅</t>
    <rPh sb="1" eb="2">
      <t>フク</t>
    </rPh>
    <phoneticPr fontId="70"/>
  </si>
  <si>
    <t>作見町（加賀市美術館）</t>
  </si>
  <si>
    <t>伝後奈良天皇宸翰御詠草</t>
    <rPh sb="0" eb="1">
      <t>デン</t>
    </rPh>
    <rPh sb="1" eb="2">
      <t>ゴ</t>
    </rPh>
    <rPh sb="2" eb="4">
      <t>ナラ</t>
    </rPh>
    <rPh sb="4" eb="6">
      <t>テンノウ</t>
    </rPh>
    <rPh sb="6" eb="7">
      <t>シン</t>
    </rPh>
    <rPh sb="7" eb="8">
      <t>カン</t>
    </rPh>
    <rPh sb="8" eb="10">
      <t>ギョエイ</t>
    </rPh>
    <rPh sb="10" eb="11">
      <t>グサ</t>
    </rPh>
    <phoneticPr fontId="70"/>
  </si>
  <si>
    <t>社号額書　大覚寺宮筆</t>
    <rPh sb="0" eb="1">
      <t>シャ</t>
    </rPh>
    <rPh sb="1" eb="2">
      <t>ゴウ</t>
    </rPh>
    <rPh sb="2" eb="3">
      <t>ガク</t>
    </rPh>
    <rPh sb="3" eb="4">
      <t>ショ</t>
    </rPh>
    <rPh sb="5" eb="6">
      <t>ダイ</t>
    </rPh>
    <rPh sb="6" eb="7">
      <t>オボ</t>
    </rPh>
    <rPh sb="7" eb="8">
      <t>テラ</t>
    </rPh>
    <rPh sb="8" eb="9">
      <t>ミヤ</t>
    </rPh>
    <rPh sb="9" eb="10">
      <t>フデ</t>
    </rPh>
    <phoneticPr fontId="70"/>
  </si>
  <si>
    <t>阿弥陀名号　伝菅原道真筆</t>
    <rPh sb="0" eb="3">
      <t>アミダ</t>
    </rPh>
    <rPh sb="3" eb="5">
      <t>ミョウゴウ</t>
    </rPh>
    <rPh sb="6" eb="7">
      <t>デン</t>
    </rPh>
    <rPh sb="7" eb="9">
      <t>スガワラ</t>
    </rPh>
    <rPh sb="9" eb="11">
      <t>ミチザネ</t>
    </rPh>
    <rPh sb="11" eb="12">
      <t>フデ</t>
    </rPh>
    <phoneticPr fontId="70"/>
  </si>
  <si>
    <t>和歌集写本　藤原家隆筆</t>
    <rPh sb="0" eb="2">
      <t>ワカ</t>
    </rPh>
    <rPh sb="2" eb="3">
      <t>シュウ</t>
    </rPh>
    <rPh sb="3" eb="5">
      <t>シャホン</t>
    </rPh>
    <rPh sb="6" eb="8">
      <t>フジワラ</t>
    </rPh>
    <rPh sb="8" eb="9">
      <t>イエ</t>
    </rPh>
    <rPh sb="9" eb="10">
      <t>タカシ</t>
    </rPh>
    <rPh sb="10" eb="11">
      <t>フデ</t>
    </rPh>
    <phoneticPr fontId="70"/>
  </si>
  <si>
    <t>１巻</t>
    <phoneticPr fontId="70"/>
  </si>
  <si>
    <t>書　伝文覚上人筆</t>
    <rPh sb="0" eb="1">
      <t>ショ</t>
    </rPh>
    <rPh sb="2" eb="3">
      <t>デン</t>
    </rPh>
    <rPh sb="3" eb="4">
      <t>ブン</t>
    </rPh>
    <rPh sb="4" eb="5">
      <t>オボ</t>
    </rPh>
    <rPh sb="5" eb="7">
      <t>ショウニン</t>
    </rPh>
    <rPh sb="7" eb="8">
      <t>フデ</t>
    </rPh>
    <phoneticPr fontId="70"/>
  </si>
  <si>
    <t>法華経題目　伝加藤清正筆</t>
    <rPh sb="0" eb="3">
      <t>ホケキョウ</t>
    </rPh>
    <rPh sb="3" eb="5">
      <t>ダイモク</t>
    </rPh>
    <rPh sb="6" eb="7">
      <t>デン</t>
    </rPh>
    <rPh sb="7" eb="9">
      <t>カトウ</t>
    </rPh>
    <rPh sb="9" eb="11">
      <t>キヨマサ</t>
    </rPh>
    <rPh sb="11" eb="12">
      <t>フデ</t>
    </rPh>
    <phoneticPr fontId="70"/>
  </si>
  <si>
    <t>歌合集　鷹司左大臣等十人</t>
    <rPh sb="0" eb="1">
      <t>ウタ</t>
    </rPh>
    <rPh sb="1" eb="2">
      <t>ア</t>
    </rPh>
    <rPh sb="2" eb="3">
      <t>シュウ</t>
    </rPh>
    <rPh sb="4" eb="5">
      <t>タカ</t>
    </rPh>
    <rPh sb="5" eb="6">
      <t>ツカサ</t>
    </rPh>
    <rPh sb="6" eb="7">
      <t>ヒダリ</t>
    </rPh>
    <rPh sb="7" eb="9">
      <t>ダイジン</t>
    </rPh>
    <rPh sb="9" eb="10">
      <t>トウ</t>
    </rPh>
    <rPh sb="10" eb="12">
      <t>１０ニン</t>
    </rPh>
    <phoneticPr fontId="70"/>
  </si>
  <si>
    <t>１帖</t>
    <rPh sb="1" eb="2">
      <t>チョウ</t>
    </rPh>
    <phoneticPr fontId="70"/>
  </si>
  <si>
    <t>工芸品（複合）</t>
    <rPh sb="0" eb="2">
      <t>コウゲイ</t>
    </rPh>
    <rPh sb="2" eb="3">
      <t>ヒン</t>
    </rPh>
    <rPh sb="4" eb="6">
      <t>フクゴウ</t>
    </rPh>
    <phoneticPr fontId="70"/>
  </si>
  <si>
    <t>能面（猩々　孫次郎　翁）</t>
    <rPh sb="0" eb="2">
      <t>ノウメン</t>
    </rPh>
    <rPh sb="3" eb="5">
      <t>ショウジョウ</t>
    </rPh>
    <rPh sb="6" eb="7">
      <t>マゴ</t>
    </rPh>
    <rPh sb="7" eb="9">
      <t>ジロウ</t>
    </rPh>
    <rPh sb="10" eb="11">
      <t>オキナ</t>
    </rPh>
    <phoneticPr fontId="70"/>
  </si>
  <si>
    <t>江沼神社</t>
    <rPh sb="0" eb="2">
      <t>エヌマ</t>
    </rPh>
    <phoneticPr fontId="70"/>
  </si>
  <si>
    <t>金沢市広坂一丁目（金沢能楽美術館）</t>
    <rPh sb="0" eb="2">
      <t>カナザワ</t>
    </rPh>
    <rPh sb="2" eb="3">
      <t>シ</t>
    </rPh>
    <rPh sb="3" eb="5">
      <t>ヒロサカ</t>
    </rPh>
    <rPh sb="5" eb="8">
      <t>イッチョウメ</t>
    </rPh>
    <rPh sb="9" eb="11">
      <t>カナザワ</t>
    </rPh>
    <rPh sb="11" eb="13">
      <t>ノウガク</t>
    </rPh>
    <phoneticPr fontId="12"/>
  </si>
  <si>
    <t>工芸品（染織）</t>
    <rPh sb="0" eb="3">
      <t>コウゲイヒン</t>
    </rPh>
    <phoneticPr fontId="70"/>
  </si>
  <si>
    <t>能衣装（松竹模様長絹　鷺模様唐織　扇面模様唐織）</t>
    <rPh sb="0" eb="1">
      <t>ノウ</t>
    </rPh>
    <rPh sb="1" eb="3">
      <t>イショウ</t>
    </rPh>
    <rPh sb="4" eb="6">
      <t>ショウチク</t>
    </rPh>
    <rPh sb="6" eb="8">
      <t>モヨウ</t>
    </rPh>
    <rPh sb="8" eb="9">
      <t>ナガ</t>
    </rPh>
    <rPh sb="9" eb="10">
      <t>キヌ</t>
    </rPh>
    <rPh sb="11" eb="12">
      <t>サギ</t>
    </rPh>
    <rPh sb="12" eb="14">
      <t>モヨウ</t>
    </rPh>
    <rPh sb="14" eb="15">
      <t>カラ</t>
    </rPh>
    <rPh sb="15" eb="16">
      <t>オリ</t>
    </rPh>
    <rPh sb="17" eb="19">
      <t>センメン</t>
    </rPh>
    <rPh sb="19" eb="21">
      <t>モヨウ</t>
    </rPh>
    <rPh sb="21" eb="22">
      <t>カラ</t>
    </rPh>
    <rPh sb="22" eb="23">
      <t>オリ</t>
    </rPh>
    <phoneticPr fontId="70"/>
  </si>
  <si>
    <t>３領</t>
    <rPh sb="1" eb="2">
      <t>リョウ</t>
    </rPh>
    <phoneticPr fontId="70"/>
  </si>
  <si>
    <t>考古資料</t>
    <rPh sb="0" eb="2">
      <t>コウコ</t>
    </rPh>
    <rPh sb="2" eb="4">
      <t>シリョウ</t>
    </rPh>
    <phoneticPr fontId="70"/>
  </si>
  <si>
    <t>九谷古窯跡出土品</t>
    <rPh sb="0" eb="2">
      <t>クタニ</t>
    </rPh>
    <rPh sb="2" eb="3">
      <t>コ</t>
    </rPh>
    <rPh sb="3" eb="4">
      <t>カマ</t>
    </rPh>
    <rPh sb="4" eb="5">
      <t>アト</t>
    </rPh>
    <rPh sb="5" eb="7">
      <t>シュツド</t>
    </rPh>
    <rPh sb="7" eb="8">
      <t>ヒン</t>
    </rPh>
    <phoneticPr fontId="70"/>
  </si>
  <si>
    <t>加賀市</t>
    <rPh sb="0" eb="3">
      <t>カガシ</t>
    </rPh>
    <phoneticPr fontId="70"/>
  </si>
  <si>
    <t>山中温泉東町一丁目（九谷古窯出土品収蔵庫）</t>
    <rPh sb="0" eb="2">
      <t>ヤマナカ</t>
    </rPh>
    <rPh sb="2" eb="4">
      <t>オンセン</t>
    </rPh>
    <rPh sb="4" eb="6">
      <t>ヒガシマチ</t>
    </rPh>
    <rPh sb="6" eb="7">
      <t>1</t>
    </rPh>
    <rPh sb="7" eb="9">
      <t>チョウメ</t>
    </rPh>
    <rPh sb="10" eb="11">
      <t>キュウ</t>
    </rPh>
    <rPh sb="11" eb="12">
      <t>タニ</t>
    </rPh>
    <rPh sb="12" eb="13">
      <t>フル</t>
    </rPh>
    <rPh sb="13" eb="14">
      <t>カマ</t>
    </rPh>
    <rPh sb="14" eb="16">
      <t>シュツド</t>
    </rPh>
    <rPh sb="16" eb="17">
      <t>ヒン</t>
    </rPh>
    <rPh sb="17" eb="20">
      <t>シュウゾウコ</t>
    </rPh>
    <phoneticPr fontId="12"/>
  </si>
  <si>
    <t>世阿弥風小丸椀</t>
    <rPh sb="0" eb="3">
      <t>ゼアミ</t>
    </rPh>
    <rPh sb="3" eb="4">
      <t>フウ</t>
    </rPh>
    <rPh sb="4" eb="6">
      <t>コマル</t>
    </rPh>
    <rPh sb="6" eb="7">
      <t>ワン</t>
    </rPh>
    <phoneticPr fontId="70"/>
  </si>
  <si>
    <t>１組</t>
    <rPh sb="1" eb="2">
      <t>クミ</t>
    </rPh>
    <phoneticPr fontId="70"/>
  </si>
  <si>
    <t>個人</t>
    <rPh sb="0" eb="2">
      <t>コジン</t>
    </rPh>
    <phoneticPr fontId="70"/>
  </si>
  <si>
    <t>山中温泉東町一丁目</t>
    <rPh sb="0" eb="2">
      <t>ヤマナカ</t>
    </rPh>
    <rPh sb="2" eb="4">
      <t>オンセン</t>
    </rPh>
    <rPh sb="4" eb="6">
      <t>ヒガシマチ</t>
    </rPh>
    <rPh sb="6" eb="7">
      <t>1</t>
    </rPh>
    <rPh sb="7" eb="9">
      <t>チョウメ</t>
    </rPh>
    <phoneticPr fontId="70"/>
  </si>
  <si>
    <t>工芸品（漆芸）</t>
    <rPh sb="0" eb="3">
      <t>コウゲイヒン</t>
    </rPh>
    <phoneticPr fontId="70"/>
  </si>
  <si>
    <t>洗朱刷毛目塗細中次茶入</t>
    <rPh sb="0" eb="1">
      <t>アラ</t>
    </rPh>
    <rPh sb="1" eb="2">
      <t>アカ</t>
    </rPh>
    <rPh sb="2" eb="3">
      <t>ス</t>
    </rPh>
    <rPh sb="3" eb="4">
      <t>ケ</t>
    </rPh>
    <rPh sb="4" eb="5">
      <t>メ</t>
    </rPh>
    <rPh sb="5" eb="6">
      <t>ヌリ</t>
    </rPh>
    <rPh sb="6" eb="7">
      <t>ホソ</t>
    </rPh>
    <rPh sb="7" eb="9">
      <t>ナカツギ</t>
    </rPh>
    <rPh sb="9" eb="10">
      <t>チャ</t>
    </rPh>
    <rPh sb="10" eb="11">
      <t>イ</t>
    </rPh>
    <phoneticPr fontId="70"/>
  </si>
  <si>
    <t>１合</t>
    <rPh sb="1" eb="2">
      <t>ゴウ</t>
    </rPh>
    <phoneticPr fontId="70"/>
  </si>
  <si>
    <t>工芸品（木工）</t>
    <rPh sb="0" eb="3">
      <t>コウゲイヒン</t>
    </rPh>
    <rPh sb="4" eb="6">
      <t>モッコウ</t>
    </rPh>
    <phoneticPr fontId="70"/>
  </si>
  <si>
    <t>朱溜塗棗形糸目食籠</t>
    <rPh sb="0" eb="1">
      <t>シュ</t>
    </rPh>
    <rPh sb="1" eb="2">
      <t>タ</t>
    </rPh>
    <rPh sb="2" eb="3">
      <t>ヌ</t>
    </rPh>
    <rPh sb="3" eb="4">
      <t>ナツメ</t>
    </rPh>
    <rPh sb="4" eb="5">
      <t>カタチ</t>
    </rPh>
    <rPh sb="5" eb="6">
      <t>イト</t>
    </rPh>
    <rPh sb="6" eb="7">
      <t>メ</t>
    </rPh>
    <rPh sb="7" eb="8">
      <t>ショク</t>
    </rPh>
    <rPh sb="8" eb="9">
      <t>カゴ</t>
    </rPh>
    <phoneticPr fontId="70"/>
  </si>
  <si>
    <t>山中温泉下谷町</t>
    <rPh sb="0" eb="2">
      <t>ヤマナカ</t>
    </rPh>
    <rPh sb="2" eb="4">
      <t>オンセン</t>
    </rPh>
    <rPh sb="4" eb="6">
      <t>シモタニ</t>
    </rPh>
    <rPh sb="6" eb="7">
      <t>マチ</t>
    </rPh>
    <phoneticPr fontId="70"/>
  </si>
  <si>
    <t>朱溜塗糸目大平</t>
    <rPh sb="0" eb="1">
      <t>アケ</t>
    </rPh>
    <rPh sb="1" eb="2">
      <t>タ</t>
    </rPh>
    <rPh sb="2" eb="3">
      <t>ヌ</t>
    </rPh>
    <rPh sb="3" eb="5">
      <t>イトメ</t>
    </rPh>
    <rPh sb="5" eb="6">
      <t>オオ</t>
    </rPh>
    <rPh sb="6" eb="7">
      <t>ヒラ</t>
    </rPh>
    <phoneticPr fontId="70"/>
  </si>
  <si>
    <t>加賀市</t>
    <rPh sb="0" eb="3">
      <t>カガシ</t>
    </rPh>
    <phoneticPr fontId="12"/>
  </si>
  <si>
    <t>山中温泉塚谷町（山中漆器伝統産業会館）</t>
    <rPh sb="0" eb="2">
      <t>ヤマナカ</t>
    </rPh>
    <rPh sb="2" eb="4">
      <t>オンセン</t>
    </rPh>
    <rPh sb="4" eb="6">
      <t>ツカタニ</t>
    </rPh>
    <rPh sb="6" eb="7">
      <t>マチ</t>
    </rPh>
    <rPh sb="8" eb="10">
      <t>ヤマナカ</t>
    </rPh>
    <rPh sb="10" eb="12">
      <t>シッキ</t>
    </rPh>
    <rPh sb="12" eb="14">
      <t>デントウ</t>
    </rPh>
    <rPh sb="14" eb="16">
      <t>サンギョウ</t>
    </rPh>
    <rPh sb="16" eb="18">
      <t>カイカン</t>
    </rPh>
    <phoneticPr fontId="12"/>
  </si>
  <si>
    <t>シャシャムシャ踊り</t>
  </si>
  <si>
    <t>１件</t>
    <rPh sb="1" eb="2">
      <t>ケン</t>
    </rPh>
    <phoneticPr fontId="70"/>
  </si>
  <si>
    <t>シャシャムシャ踊り保存会</t>
    <rPh sb="7" eb="8">
      <t>オド</t>
    </rPh>
    <rPh sb="9" eb="11">
      <t>ホゾン</t>
    </rPh>
    <rPh sb="11" eb="12">
      <t>カイ</t>
    </rPh>
    <phoneticPr fontId="70"/>
  </si>
  <si>
    <t>書跡・典籍</t>
    <rPh sb="0" eb="1">
      <t>ショ</t>
    </rPh>
    <rPh sb="1" eb="2">
      <t>セキ</t>
    </rPh>
    <rPh sb="3" eb="5">
      <t>テンセキ</t>
    </rPh>
    <phoneticPr fontId="70"/>
  </si>
  <si>
    <t>大田錦城遺稿</t>
    <rPh sb="0" eb="2">
      <t>オオタ</t>
    </rPh>
    <rPh sb="2" eb="3">
      <t>ニシキ</t>
    </rPh>
    <rPh sb="3" eb="4">
      <t>シロ</t>
    </rPh>
    <rPh sb="4" eb="6">
      <t>イコウ</t>
    </rPh>
    <phoneticPr fontId="70"/>
  </si>
  <si>
    <t>143点</t>
    <rPh sb="3" eb="4">
      <t>テン</t>
    </rPh>
    <phoneticPr fontId="70"/>
  </si>
  <si>
    <t>大聖寺東町（歴史民俗収蔵庫）</t>
    <phoneticPr fontId="70"/>
  </si>
  <si>
    <t>毛毬形五つ組挽物細工</t>
    <phoneticPr fontId="70"/>
  </si>
  <si>
    <t>考古資料</t>
  </si>
  <si>
    <t>分校高山古墳出土品</t>
    <rPh sb="0" eb="2">
      <t>ブンコウ</t>
    </rPh>
    <phoneticPr fontId="70"/>
  </si>
  <si>
    <t>44点</t>
    <phoneticPr fontId="70"/>
  </si>
  <si>
    <t>大聖寺敷地町（第二埋蔵文化財収蔵庫）</t>
  </si>
  <si>
    <t>史跡</t>
    <phoneticPr fontId="70"/>
  </si>
  <si>
    <t>片山津玉造遺跡</t>
    <rPh sb="0" eb="2">
      <t>カタヤマ</t>
    </rPh>
    <rPh sb="2" eb="3">
      <t>ツ</t>
    </rPh>
    <phoneticPr fontId="70"/>
  </si>
  <si>
    <t>片山津町</t>
  </si>
  <si>
    <t>宇谷丸山横穴群</t>
    <rPh sb="0" eb="2">
      <t>ウタニ</t>
    </rPh>
    <rPh sb="2" eb="4">
      <t>マルヤマ</t>
    </rPh>
    <rPh sb="4" eb="6">
      <t>ヨコアナ</t>
    </rPh>
    <rPh sb="6" eb="7">
      <t>グン</t>
    </rPh>
    <phoneticPr fontId="70"/>
  </si>
  <si>
    <t>宇谷町</t>
    <rPh sb="2" eb="3">
      <t>マチ</t>
    </rPh>
    <phoneticPr fontId="12"/>
  </si>
  <si>
    <t>大聖寺城跡</t>
    <rPh sb="4" eb="5">
      <t>アト</t>
    </rPh>
    <phoneticPr fontId="70"/>
  </si>
  <si>
    <t>加賀市</t>
  </si>
  <si>
    <t>大聖寺地方町</t>
  </si>
  <si>
    <t>名勝</t>
    <phoneticPr fontId="70"/>
  </si>
  <si>
    <t>旧大聖寺藩邸庭園</t>
    <rPh sb="0" eb="1">
      <t>キュウ</t>
    </rPh>
    <rPh sb="1" eb="4">
      <t>ダイショウジ</t>
    </rPh>
    <rPh sb="4" eb="5">
      <t>ハン</t>
    </rPh>
    <rPh sb="5" eb="6">
      <t>テイ</t>
    </rPh>
    <phoneticPr fontId="70"/>
  </si>
  <si>
    <t>歴史資料</t>
  </si>
  <si>
    <t>大聖寺町絵図</t>
    <rPh sb="3" eb="4">
      <t>マチ</t>
    </rPh>
    <phoneticPr fontId="70"/>
  </si>
  <si>
    <t>加賀市</t>
    <phoneticPr fontId="70"/>
  </si>
  <si>
    <t>大聖寺東町（歴史民俗収蔵庫）</t>
    <phoneticPr fontId="12"/>
  </si>
  <si>
    <t>黒瀬瓦窯跡出土瓦（軒瓦瓦当片1点 平瓦1点 丸瓦2点）</t>
    <rPh sb="0" eb="2">
      <t>クロセ</t>
    </rPh>
    <rPh sb="4" eb="5">
      <t>アト</t>
    </rPh>
    <rPh sb="9" eb="10">
      <t>ノキ</t>
    </rPh>
    <rPh sb="10" eb="11">
      <t>カワラ</t>
    </rPh>
    <rPh sb="11" eb="12">
      <t>カワラ</t>
    </rPh>
    <rPh sb="12" eb="13">
      <t>トウ</t>
    </rPh>
    <rPh sb="13" eb="14">
      <t>ヘン</t>
    </rPh>
    <rPh sb="15" eb="16">
      <t>テン</t>
    </rPh>
    <rPh sb="17" eb="18">
      <t>ヒラ</t>
    </rPh>
    <rPh sb="18" eb="19">
      <t>カワラ</t>
    </rPh>
    <rPh sb="20" eb="21">
      <t>テン</t>
    </rPh>
    <rPh sb="22" eb="23">
      <t>マル</t>
    </rPh>
    <rPh sb="23" eb="24">
      <t>カワラ</t>
    </rPh>
    <rPh sb="25" eb="26">
      <t>テン</t>
    </rPh>
    <phoneticPr fontId="70"/>
  </si>
  <si>
    <t>　４点</t>
    <rPh sb="2" eb="3">
      <t>テン</t>
    </rPh>
    <phoneticPr fontId="70"/>
  </si>
  <si>
    <t>宇谷丸山横穴群出土品</t>
    <rPh sb="0" eb="2">
      <t>ウタニ</t>
    </rPh>
    <rPh sb="2" eb="4">
      <t>マルヤマ</t>
    </rPh>
    <rPh sb="4" eb="6">
      <t>ヨコアナ</t>
    </rPh>
    <rPh sb="6" eb="7">
      <t>グン</t>
    </rPh>
    <phoneticPr fontId="70"/>
  </si>
  <si>
    <t>76点</t>
    <phoneticPr fontId="70"/>
  </si>
  <si>
    <t>丸山古墳保存会</t>
  </si>
  <si>
    <t>宇谷町（宇谷丸山横穴出土品収蔵庫）</t>
    <rPh sb="2" eb="3">
      <t>マチ</t>
    </rPh>
    <rPh sb="4" eb="5">
      <t>ウ</t>
    </rPh>
    <rPh sb="5" eb="6">
      <t>タニ</t>
    </rPh>
    <rPh sb="6" eb="8">
      <t>マルヤマ</t>
    </rPh>
    <rPh sb="8" eb="10">
      <t>ヨコアナ</t>
    </rPh>
    <rPh sb="10" eb="12">
      <t>シュツド</t>
    </rPh>
    <rPh sb="12" eb="13">
      <t>ヒン</t>
    </rPh>
    <rPh sb="13" eb="16">
      <t>シュウゾウコ</t>
    </rPh>
    <phoneticPr fontId="12"/>
  </si>
  <si>
    <t>枯木寒鴉蒔絵丸硯筥</t>
    <rPh sb="0" eb="1">
      <t>カ</t>
    </rPh>
    <rPh sb="1" eb="2">
      <t>キ</t>
    </rPh>
    <rPh sb="2" eb="3">
      <t>サム</t>
    </rPh>
    <rPh sb="4" eb="6">
      <t>マキエ</t>
    </rPh>
    <rPh sb="6" eb="7">
      <t>マル</t>
    </rPh>
    <rPh sb="7" eb="8">
      <t>スズリ</t>
    </rPh>
    <phoneticPr fontId="70"/>
  </si>
  <si>
    <t>山中温泉冨士見町</t>
    <rPh sb="0" eb="2">
      <t>ヤマナカ</t>
    </rPh>
    <rPh sb="2" eb="4">
      <t>オンセン</t>
    </rPh>
    <rPh sb="4" eb="6">
      <t>フジ</t>
    </rPh>
    <rPh sb="6" eb="7">
      <t>ミ</t>
    </rPh>
    <rPh sb="7" eb="8">
      <t>マチ</t>
    </rPh>
    <phoneticPr fontId="70"/>
  </si>
  <si>
    <t>工芸品（木工）</t>
    <rPh sb="0" eb="3">
      <t>コウゲイヒン</t>
    </rPh>
    <phoneticPr fontId="70"/>
  </si>
  <si>
    <t>洗朱塗高杯形菓子器</t>
    <rPh sb="0" eb="1">
      <t>アラ</t>
    </rPh>
    <rPh sb="1" eb="2">
      <t>アケ</t>
    </rPh>
    <rPh sb="2" eb="3">
      <t>ヌ</t>
    </rPh>
    <rPh sb="3" eb="4">
      <t>タカ</t>
    </rPh>
    <rPh sb="4" eb="5">
      <t>ハイ</t>
    </rPh>
    <rPh sb="5" eb="6">
      <t>カタチ</t>
    </rPh>
    <rPh sb="6" eb="8">
      <t>カシ</t>
    </rPh>
    <rPh sb="8" eb="9">
      <t>ウツワ</t>
    </rPh>
    <phoneticPr fontId="70"/>
  </si>
  <si>
    <t>山中温泉塚谷町</t>
    <rPh sb="0" eb="2">
      <t>ヤマナカ</t>
    </rPh>
    <rPh sb="2" eb="4">
      <t>オンセン</t>
    </rPh>
    <rPh sb="4" eb="6">
      <t>ツカタニ</t>
    </rPh>
    <rPh sb="6" eb="7">
      <t>マチ</t>
    </rPh>
    <phoneticPr fontId="70"/>
  </si>
  <si>
    <t>富貴漆毛筋宝珠形香合</t>
    <rPh sb="0" eb="1">
      <t>フ</t>
    </rPh>
    <rPh sb="1" eb="2">
      <t>キ</t>
    </rPh>
    <rPh sb="2" eb="3">
      <t>ウルシ</t>
    </rPh>
    <rPh sb="3" eb="5">
      <t>ケスジ</t>
    </rPh>
    <rPh sb="5" eb="6">
      <t>タカラ</t>
    </rPh>
    <rPh sb="6" eb="7">
      <t>タマ</t>
    </rPh>
    <rPh sb="7" eb="8">
      <t>ケイ</t>
    </rPh>
    <rPh sb="8" eb="9">
      <t>カオリ</t>
    </rPh>
    <rPh sb="9" eb="10">
      <t>アイ</t>
    </rPh>
    <phoneticPr fontId="70"/>
  </si>
  <si>
    <t>山代温泉南町</t>
    <rPh sb="4" eb="6">
      <t>ミナミマチ</t>
    </rPh>
    <phoneticPr fontId="12"/>
  </si>
  <si>
    <t>宮地廃寺跡塔心礎</t>
    <rPh sb="0" eb="1">
      <t>ミヤ</t>
    </rPh>
    <rPh sb="1" eb="2">
      <t>チ</t>
    </rPh>
    <rPh sb="2" eb="4">
      <t>ハイジ</t>
    </rPh>
    <rPh sb="4" eb="5">
      <t>アト</t>
    </rPh>
    <rPh sb="5" eb="6">
      <t>トウ</t>
    </rPh>
    <rPh sb="6" eb="7">
      <t>ゴコロ</t>
    </rPh>
    <phoneticPr fontId="70"/>
  </si>
  <si>
    <t>１基</t>
    <rPh sb="1" eb="2">
      <t>キ</t>
    </rPh>
    <phoneticPr fontId="70"/>
  </si>
  <si>
    <t>宮地町区長</t>
  </si>
  <si>
    <t>宮地町</t>
  </si>
  <si>
    <t>鏡の池</t>
  </si>
  <si>
    <t>深田町区長</t>
  </si>
  <si>
    <t>深田町</t>
  </si>
  <si>
    <t>柴山貝塚</t>
  </si>
  <si>
    <t>柴山町区長</t>
  </si>
  <si>
    <t>柴山町</t>
  </si>
  <si>
    <t>無形民俗文化財</t>
    <rPh sb="0" eb="2">
      <t>ムケイ</t>
    </rPh>
    <rPh sb="2" eb="4">
      <t>ミンゾク</t>
    </rPh>
    <rPh sb="4" eb="7">
      <t>ブンカザイ</t>
    </rPh>
    <phoneticPr fontId="70"/>
  </si>
  <si>
    <t>山中節</t>
    <rPh sb="0" eb="2">
      <t>ヤマナカ</t>
    </rPh>
    <rPh sb="2" eb="3">
      <t>フシ</t>
    </rPh>
    <phoneticPr fontId="70"/>
  </si>
  <si>
    <t>山中節振興会</t>
    <rPh sb="0" eb="2">
      <t>サンチュウ</t>
    </rPh>
    <rPh sb="2" eb="3">
      <t>ブシ</t>
    </rPh>
    <rPh sb="3" eb="6">
      <t>シンコウカイ</t>
    </rPh>
    <phoneticPr fontId="70"/>
  </si>
  <si>
    <t>山中温泉薬師町</t>
    <rPh sb="0" eb="2">
      <t>ヤマナカ</t>
    </rPh>
    <rPh sb="2" eb="4">
      <t>オンセン</t>
    </rPh>
    <rPh sb="4" eb="6">
      <t>ヤクシ</t>
    </rPh>
    <rPh sb="6" eb="7">
      <t>マチ</t>
    </rPh>
    <phoneticPr fontId="70"/>
  </si>
  <si>
    <t>都もどり地蔵</t>
    <phoneticPr fontId="70"/>
  </si>
  <si>
    <t>1箇所</t>
    <rPh sb="1" eb="3">
      <t>カショ</t>
    </rPh>
    <phoneticPr fontId="70"/>
  </si>
  <si>
    <t>八日市町区長</t>
  </si>
  <si>
    <t>八日市町</t>
  </si>
  <si>
    <t>新家理與門の碑</t>
    <rPh sb="3" eb="4">
      <t>ヨ</t>
    </rPh>
    <phoneticPr fontId="70"/>
  </si>
  <si>
    <t>分校町</t>
  </si>
  <si>
    <t>ごりよび唄</t>
  </si>
  <si>
    <t>動橋民謡保存会</t>
  </si>
  <si>
    <t>動橋町</t>
  </si>
  <si>
    <t>吉田屋文書</t>
  </si>
  <si>
    <t>1,181点</t>
    <rPh sb="1" eb="6">
      <t>181テン</t>
    </rPh>
    <phoneticPr fontId="70"/>
  </si>
  <si>
    <t>大聖寺地方町（石川県九谷焼美術館）</t>
    <rPh sb="0" eb="3">
      <t>ダイショウジ</t>
    </rPh>
    <rPh sb="3" eb="4">
      <t>チ</t>
    </rPh>
    <rPh sb="4" eb="5">
      <t>カタ</t>
    </rPh>
    <rPh sb="5" eb="6">
      <t>マチ</t>
    </rPh>
    <rPh sb="7" eb="10">
      <t>イシカワケン</t>
    </rPh>
    <rPh sb="10" eb="11">
      <t>キュウ</t>
    </rPh>
    <rPh sb="11" eb="12">
      <t>タニ</t>
    </rPh>
    <rPh sb="12" eb="13">
      <t>ヤキ</t>
    </rPh>
    <phoneticPr fontId="12"/>
  </si>
  <si>
    <t>歴史資料</t>
    <phoneticPr fontId="70"/>
  </si>
  <si>
    <t>掛仏大日如来像</t>
    <rPh sb="0" eb="1">
      <t>カ</t>
    </rPh>
    <rPh sb="1" eb="2">
      <t>ホトケ</t>
    </rPh>
    <rPh sb="2" eb="4">
      <t>ダイニチ</t>
    </rPh>
    <rPh sb="4" eb="6">
      <t>ニョライ</t>
    </rPh>
    <rPh sb="6" eb="7">
      <t>ゾウ</t>
    </rPh>
    <phoneticPr fontId="70"/>
  </si>
  <si>
    <t>３点</t>
    <rPh sb="1" eb="2">
      <t>テン</t>
    </rPh>
    <phoneticPr fontId="70"/>
  </si>
  <si>
    <t>山中温泉本町二丁目（山中温泉芭蕉の館）</t>
    <rPh sb="0" eb="2">
      <t>ヤマナカ</t>
    </rPh>
    <rPh sb="2" eb="4">
      <t>オンセン</t>
    </rPh>
    <rPh sb="4" eb="6">
      <t>ホンマチ</t>
    </rPh>
    <rPh sb="6" eb="7">
      <t>ニ</t>
    </rPh>
    <rPh sb="7" eb="9">
      <t>チョウメ</t>
    </rPh>
    <rPh sb="10" eb="12">
      <t>ヤマナカ</t>
    </rPh>
    <rPh sb="12" eb="14">
      <t>オンセン</t>
    </rPh>
    <rPh sb="14" eb="16">
      <t>バショウ</t>
    </rPh>
    <rPh sb="17" eb="18">
      <t>ヤカタ</t>
    </rPh>
    <phoneticPr fontId="12"/>
  </si>
  <si>
    <t>太助盆（我谷盆）社号額</t>
    <rPh sb="0" eb="2">
      <t>タスケ</t>
    </rPh>
    <rPh sb="2" eb="3">
      <t>ボン</t>
    </rPh>
    <rPh sb="4" eb="6">
      <t>ワガタニ</t>
    </rPh>
    <rPh sb="6" eb="7">
      <t>ボン</t>
    </rPh>
    <rPh sb="8" eb="9">
      <t>シャ</t>
    </rPh>
    <rPh sb="9" eb="10">
      <t>ゴウ</t>
    </rPh>
    <rPh sb="10" eb="11">
      <t>ヒタイ</t>
    </rPh>
    <phoneticPr fontId="12"/>
  </si>
  <si>
    <t>１枚</t>
    <rPh sb="1" eb="2">
      <t>マイ</t>
    </rPh>
    <phoneticPr fontId="70"/>
  </si>
  <si>
    <t>我谷町八幡神社</t>
    <rPh sb="3" eb="5">
      <t>ハチマン</t>
    </rPh>
    <rPh sb="5" eb="7">
      <t>ジンジャ</t>
    </rPh>
    <phoneticPr fontId="70"/>
  </si>
  <si>
    <t>山中温泉本町二丁目（山中温泉芭蕉の館）</t>
    <rPh sb="0" eb="2">
      <t>ヤマナカ</t>
    </rPh>
    <rPh sb="2" eb="4">
      <t>オンセン</t>
    </rPh>
    <rPh sb="4" eb="6">
      <t>ホンマチ</t>
    </rPh>
    <rPh sb="6" eb="9">
      <t>ニチョウメ</t>
    </rPh>
    <rPh sb="10" eb="12">
      <t>ヤマナカ</t>
    </rPh>
    <rPh sb="12" eb="14">
      <t>オンセン</t>
    </rPh>
    <rPh sb="14" eb="16">
      <t>バショウ</t>
    </rPh>
    <rPh sb="17" eb="18">
      <t>ヤカタ</t>
    </rPh>
    <phoneticPr fontId="12"/>
  </si>
  <si>
    <t>乾漆八角形瓔珞紋吸物椀</t>
    <rPh sb="0" eb="1">
      <t>カワ</t>
    </rPh>
    <rPh sb="1" eb="2">
      <t>ウルシ</t>
    </rPh>
    <rPh sb="2" eb="3">
      <t>ハッ</t>
    </rPh>
    <rPh sb="3" eb="5">
      <t>カクケイ</t>
    </rPh>
    <rPh sb="7" eb="8">
      <t>モン</t>
    </rPh>
    <rPh sb="8" eb="9">
      <t>ス</t>
    </rPh>
    <rPh sb="9" eb="10">
      <t>モノ</t>
    </rPh>
    <rPh sb="10" eb="11">
      <t>ワン</t>
    </rPh>
    <phoneticPr fontId="70"/>
  </si>
  <si>
    <t>５合</t>
    <rPh sb="1" eb="2">
      <t>ゴウ</t>
    </rPh>
    <phoneticPr fontId="70"/>
  </si>
  <si>
    <t>山中温泉塚谷町（山中漆器伝統産業会館）</t>
    <rPh sb="0" eb="2">
      <t>ヤマナカ</t>
    </rPh>
    <rPh sb="2" eb="4">
      <t>オンセン</t>
    </rPh>
    <rPh sb="4" eb="5">
      <t>ツカ</t>
    </rPh>
    <rPh sb="5" eb="6">
      <t>タニ</t>
    </rPh>
    <rPh sb="6" eb="7">
      <t>マチ</t>
    </rPh>
    <rPh sb="8" eb="10">
      <t>ヤマナカ</t>
    </rPh>
    <rPh sb="10" eb="12">
      <t>シッキ</t>
    </rPh>
    <rPh sb="12" eb="14">
      <t>デントウ</t>
    </rPh>
    <rPh sb="14" eb="16">
      <t>サンギョウ</t>
    </rPh>
    <rPh sb="16" eb="18">
      <t>カイカン</t>
    </rPh>
    <phoneticPr fontId="12"/>
  </si>
  <si>
    <t>無形文化財</t>
  </si>
  <si>
    <t>お松囃子</t>
  </si>
  <si>
    <t>加賀市錦城能楽会</t>
    <rPh sb="0" eb="3">
      <t>カガシ</t>
    </rPh>
    <phoneticPr fontId="2"/>
  </si>
  <si>
    <t>大聖寺京町（大聖寺地区会館）</t>
    <rPh sb="0" eb="3">
      <t>ダイショウジ</t>
    </rPh>
    <rPh sb="3" eb="4">
      <t>キョウ</t>
    </rPh>
    <rPh sb="4" eb="5">
      <t>マチ</t>
    </rPh>
    <rPh sb="6" eb="9">
      <t>ダイショウジ</t>
    </rPh>
    <rPh sb="9" eb="11">
      <t>チク</t>
    </rPh>
    <rPh sb="11" eb="13">
      <t>カイカン</t>
    </rPh>
    <phoneticPr fontId="12"/>
  </si>
  <si>
    <t>彫刻</t>
    <phoneticPr fontId="70"/>
  </si>
  <si>
    <t>木造五百羅漢像</t>
    <rPh sb="0" eb="2">
      <t>モクゾウ</t>
    </rPh>
    <rPh sb="6" eb="7">
      <t>ゾウ</t>
    </rPh>
    <phoneticPr fontId="70"/>
  </si>
  <si>
    <t>517躯</t>
    <rPh sb="3" eb="4">
      <t>ク</t>
    </rPh>
    <phoneticPr fontId="70"/>
  </si>
  <si>
    <t>大聖寺神明町</t>
  </si>
  <si>
    <t>書跡</t>
    <rPh sb="0" eb="2">
      <t>ショセキ</t>
    </rPh>
    <phoneticPr fontId="70"/>
  </si>
  <si>
    <t>松尾芭蕉筆「やまなかや」の真蹟</t>
    <rPh sb="0" eb="2">
      <t>マツオ</t>
    </rPh>
    <rPh sb="2" eb="4">
      <t>バショウ</t>
    </rPh>
    <rPh sb="4" eb="5">
      <t>フデ</t>
    </rPh>
    <phoneticPr fontId="12"/>
  </si>
  <si>
    <t>菅生石部神社神門</t>
    <rPh sb="0" eb="1">
      <t>スゲ</t>
    </rPh>
    <rPh sb="1" eb="2">
      <t>セイ</t>
    </rPh>
    <rPh sb="2" eb="3">
      <t>イシ</t>
    </rPh>
    <rPh sb="3" eb="4">
      <t>ブ</t>
    </rPh>
    <rPh sb="4" eb="6">
      <t>ジンジャ</t>
    </rPh>
    <phoneticPr fontId="70"/>
  </si>
  <si>
    <t>１棟</t>
    <rPh sb="1" eb="2">
      <t>トウ</t>
    </rPh>
    <phoneticPr fontId="70"/>
  </si>
  <si>
    <t>有形民俗文化財</t>
  </si>
  <si>
    <t>白山麓の山村生産用具及び製品</t>
  </si>
  <si>
    <t>2,406点</t>
    <phoneticPr fontId="70"/>
  </si>
  <si>
    <t>大聖寺敷地（重要有形民俗文化財収蔵庫）</t>
    <rPh sb="6" eb="8">
      <t>ジュウヨウ</t>
    </rPh>
    <rPh sb="8" eb="10">
      <t>ユウケイ</t>
    </rPh>
    <rPh sb="10" eb="12">
      <t>ミンゾク</t>
    </rPh>
    <rPh sb="12" eb="15">
      <t>ブンカザイ</t>
    </rPh>
    <rPh sb="15" eb="18">
      <t>シュウゾウコ</t>
    </rPh>
    <phoneticPr fontId="12"/>
  </si>
  <si>
    <t>木造薬師三尊像（附十二神将像・厨子）</t>
    <rPh sb="0" eb="2">
      <t>モクゾウ</t>
    </rPh>
    <rPh sb="2" eb="4">
      <t>ヤクシ</t>
    </rPh>
    <rPh sb="4" eb="5">
      <t>サン</t>
    </rPh>
    <rPh sb="5" eb="6">
      <t>ソン</t>
    </rPh>
    <rPh sb="6" eb="7">
      <t>ゾウ</t>
    </rPh>
    <rPh sb="8" eb="9">
      <t>フ</t>
    </rPh>
    <rPh sb="9" eb="11">
      <t>１２</t>
    </rPh>
    <rPh sb="11" eb="12">
      <t>カミ</t>
    </rPh>
    <rPh sb="12" eb="13">
      <t>ショウ</t>
    </rPh>
    <rPh sb="13" eb="14">
      <t>ゾウ</t>
    </rPh>
    <rPh sb="15" eb="17">
      <t>ズシ</t>
    </rPh>
    <phoneticPr fontId="70"/>
  </si>
  <si>
    <t>３躯
附12躯1点</t>
    <rPh sb="1" eb="2">
      <t>ク</t>
    </rPh>
    <rPh sb="3" eb="4">
      <t>ツケル</t>
    </rPh>
    <rPh sb="6" eb="7">
      <t>ク</t>
    </rPh>
    <phoneticPr fontId="70"/>
  </si>
  <si>
    <t>木造僧形八幡神像</t>
    <rPh sb="0" eb="2">
      <t>モクゾウ</t>
    </rPh>
    <rPh sb="2" eb="3">
      <t>ソウ</t>
    </rPh>
    <rPh sb="3" eb="4">
      <t>カタチ</t>
    </rPh>
    <rPh sb="4" eb="6">
      <t>ハチマン</t>
    </rPh>
    <rPh sb="6" eb="7">
      <t>カミ</t>
    </rPh>
    <rPh sb="7" eb="8">
      <t>ゾウ</t>
    </rPh>
    <phoneticPr fontId="70"/>
  </si>
  <si>
    <t>１躯</t>
    <rPh sb="1" eb="2">
      <t>ク</t>
    </rPh>
    <phoneticPr fontId="70"/>
  </si>
  <si>
    <t>木造十一面観音立像（白山妙理大権現像）</t>
    <rPh sb="0" eb="2">
      <t>モクゾウ</t>
    </rPh>
    <rPh sb="7" eb="8">
      <t>リツ</t>
    </rPh>
    <rPh sb="8" eb="9">
      <t>ゾウ</t>
    </rPh>
    <phoneticPr fontId="70"/>
  </si>
  <si>
    <t>木造地蔵菩薩立像</t>
    <rPh sb="0" eb="2">
      <t>モクゾウ</t>
    </rPh>
    <rPh sb="2" eb="4">
      <t>ジゾウ</t>
    </rPh>
    <rPh sb="4" eb="6">
      <t>ボサツ</t>
    </rPh>
    <rPh sb="6" eb="7">
      <t>リツ</t>
    </rPh>
    <rPh sb="7" eb="8">
      <t>ゾウ</t>
    </rPh>
    <phoneticPr fontId="70"/>
  </si>
  <si>
    <t>木造大黒天立像</t>
    <rPh sb="0" eb="2">
      <t>モクゾウ</t>
    </rPh>
    <rPh sb="2" eb="5">
      <t>ダイコクテン</t>
    </rPh>
    <rPh sb="5" eb="6">
      <t>リツ</t>
    </rPh>
    <rPh sb="6" eb="7">
      <t>ゾウ</t>
    </rPh>
    <phoneticPr fontId="70"/>
  </si>
  <si>
    <t>木造不動明王座像　附矜羯羅・制吁迦童子像</t>
    <rPh sb="0" eb="2">
      <t>モクゾウ</t>
    </rPh>
    <rPh sb="2" eb="4">
      <t>フドウ</t>
    </rPh>
    <rPh sb="4" eb="6">
      <t>ミョウオウ</t>
    </rPh>
    <rPh sb="6" eb="8">
      <t>ザゾウ</t>
    </rPh>
    <rPh sb="9" eb="10">
      <t>フ</t>
    </rPh>
    <rPh sb="10" eb="11">
      <t>キョウ</t>
    </rPh>
    <rPh sb="11" eb="12">
      <t>カツ</t>
    </rPh>
    <rPh sb="12" eb="13">
      <t>ラ</t>
    </rPh>
    <rPh sb="14" eb="15">
      <t>セイ</t>
    </rPh>
    <rPh sb="15" eb="16">
      <t>アア</t>
    </rPh>
    <rPh sb="16" eb="17">
      <t>カ</t>
    </rPh>
    <rPh sb="17" eb="20">
      <t>ドウジゾウ</t>
    </rPh>
    <phoneticPr fontId="70"/>
  </si>
  <si>
    <t>１躯
附２躯</t>
    <rPh sb="1" eb="2">
      <t>ク</t>
    </rPh>
    <rPh sb="3" eb="4">
      <t>ツケル</t>
    </rPh>
    <rPh sb="5" eb="6">
      <t>ムクロ</t>
    </rPh>
    <phoneticPr fontId="70"/>
  </si>
  <si>
    <t>書跡：典籍</t>
    <rPh sb="0" eb="1">
      <t>ショ</t>
    </rPh>
    <rPh sb="1" eb="2">
      <t>セキ</t>
    </rPh>
    <rPh sb="3" eb="5">
      <t>テンセキ</t>
    </rPh>
    <phoneticPr fontId="70"/>
  </si>
  <si>
    <t>漢詩　高泉筆</t>
    <rPh sb="0" eb="2">
      <t>カンシ</t>
    </rPh>
    <rPh sb="3" eb="4">
      <t>タカ</t>
    </rPh>
    <rPh sb="4" eb="5">
      <t>イズミ</t>
    </rPh>
    <rPh sb="5" eb="6">
      <t>フデ</t>
    </rPh>
    <phoneticPr fontId="70"/>
  </si>
  <si>
    <t>紙本著色温泉寺縁起図</t>
    <rPh sb="0" eb="1">
      <t>カミ</t>
    </rPh>
    <rPh sb="1" eb="2">
      <t>ホン</t>
    </rPh>
    <rPh sb="2" eb="3">
      <t>チョ</t>
    </rPh>
    <rPh sb="3" eb="4">
      <t>ショク</t>
    </rPh>
    <rPh sb="4" eb="6">
      <t>オンセン</t>
    </rPh>
    <rPh sb="6" eb="7">
      <t>テラ</t>
    </rPh>
    <rPh sb="7" eb="9">
      <t>エンギ</t>
    </rPh>
    <rPh sb="9" eb="10">
      <t>ズ</t>
    </rPh>
    <phoneticPr fontId="70"/>
  </si>
  <si>
    <t>工芸品（漆芸）</t>
    <rPh sb="0" eb="2">
      <t>コウゲイ</t>
    </rPh>
    <rPh sb="2" eb="3">
      <t>ヒン</t>
    </rPh>
    <rPh sb="4" eb="6">
      <t>シツゲイ</t>
    </rPh>
    <phoneticPr fontId="70"/>
  </si>
  <si>
    <t>錆絵龍文鉢</t>
    <rPh sb="0" eb="1">
      <t>サビ</t>
    </rPh>
    <rPh sb="1" eb="2">
      <t>エ</t>
    </rPh>
    <rPh sb="2" eb="3">
      <t>タツ</t>
    </rPh>
    <rPh sb="3" eb="4">
      <t>モン</t>
    </rPh>
    <rPh sb="4" eb="5">
      <t>ハチ</t>
    </rPh>
    <phoneticPr fontId="70"/>
  </si>
  <si>
    <t>１口</t>
    <rPh sb="1" eb="2">
      <t>クチ</t>
    </rPh>
    <phoneticPr fontId="70"/>
  </si>
  <si>
    <t>工芸品（漆芸）</t>
    <rPh sb="0" eb="2">
      <t>コウゲイ</t>
    </rPh>
    <rPh sb="2" eb="3">
      <t>ヒン</t>
    </rPh>
    <phoneticPr fontId="70"/>
  </si>
  <si>
    <t>錆絵龍文杯洗</t>
    <rPh sb="0" eb="1">
      <t>サビ</t>
    </rPh>
    <rPh sb="1" eb="2">
      <t>エ</t>
    </rPh>
    <rPh sb="2" eb="3">
      <t>タツ</t>
    </rPh>
    <rPh sb="3" eb="4">
      <t>モン</t>
    </rPh>
    <rPh sb="4" eb="5">
      <t>ハイ</t>
    </rPh>
    <rPh sb="5" eb="6">
      <t>アラ</t>
    </rPh>
    <phoneticPr fontId="70"/>
  </si>
  <si>
    <t>黒崎土ねり節</t>
  </si>
  <si>
    <t>黒崎土ねり節保存会　</t>
  </si>
  <si>
    <t>黒崎町</t>
  </si>
  <si>
    <t>絵画</t>
    <phoneticPr fontId="70"/>
  </si>
  <si>
    <t>絹本著色十一面観音図</t>
    <rPh sb="9" eb="10">
      <t>ズ</t>
    </rPh>
    <phoneticPr fontId="70"/>
  </si>
  <si>
    <t>畑町区長</t>
  </si>
  <si>
    <t>絹本著色阿弥陀如来来迎図</t>
    <rPh sb="0" eb="1">
      <t>キヌ</t>
    </rPh>
    <rPh sb="1" eb="2">
      <t>ホン</t>
    </rPh>
    <rPh sb="2" eb="3">
      <t>チョ</t>
    </rPh>
    <rPh sb="3" eb="4">
      <t>イロ</t>
    </rPh>
    <phoneticPr fontId="70"/>
  </si>
  <si>
    <t>木造虚空蔵菩薩像</t>
    <rPh sb="0" eb="2">
      <t>モクゾウ</t>
    </rPh>
    <rPh sb="2" eb="4">
      <t>コクウ</t>
    </rPh>
    <rPh sb="4" eb="5">
      <t>クラ</t>
    </rPh>
    <rPh sb="5" eb="7">
      <t>ボサツ</t>
    </rPh>
    <rPh sb="7" eb="8">
      <t>ゾウ</t>
    </rPh>
    <phoneticPr fontId="70"/>
  </si>
  <si>
    <t>１躯</t>
    <rPh sb="1" eb="2">
      <t>カラダ</t>
    </rPh>
    <phoneticPr fontId="70"/>
  </si>
  <si>
    <t>東山神社</t>
    <rPh sb="0" eb="2">
      <t>ヒガシヤマ</t>
    </rPh>
    <rPh sb="2" eb="4">
      <t>ジンジャ</t>
    </rPh>
    <phoneticPr fontId="12"/>
  </si>
  <si>
    <t>山中温泉東町二丁目</t>
    <rPh sb="0" eb="2">
      <t>ヤマナカ</t>
    </rPh>
    <rPh sb="2" eb="4">
      <t>オンセン</t>
    </rPh>
    <rPh sb="4" eb="6">
      <t>ヒガシマチ</t>
    </rPh>
    <rPh sb="6" eb="7">
      <t>ニ</t>
    </rPh>
    <rPh sb="7" eb="9">
      <t>チョウメ</t>
    </rPh>
    <phoneticPr fontId="12"/>
  </si>
  <si>
    <t>小塩辻白山神社巨木群</t>
    <rPh sb="0" eb="1">
      <t>コ</t>
    </rPh>
    <rPh sb="1" eb="2">
      <t>シオ</t>
    </rPh>
    <rPh sb="2" eb="3">
      <t>ツジ</t>
    </rPh>
    <phoneticPr fontId="70"/>
  </si>
  <si>
    <t>白山神社</t>
    <rPh sb="0" eb="2">
      <t>ハクサン</t>
    </rPh>
    <rPh sb="2" eb="4">
      <t>ジンジャ</t>
    </rPh>
    <phoneticPr fontId="12"/>
  </si>
  <si>
    <t>小塩辻町</t>
  </si>
  <si>
    <t>小塩辻十村屋敷跡スダジイ巨木群</t>
    <rPh sb="0" eb="1">
      <t>コ</t>
    </rPh>
    <rPh sb="1" eb="2">
      <t>シオ</t>
    </rPh>
    <rPh sb="2" eb="3">
      <t>ツジ</t>
    </rPh>
    <phoneticPr fontId="70"/>
  </si>
  <si>
    <t>絹本著色釈迦三尊十羅刹女図</t>
    <rPh sb="0" eb="1">
      <t>キヌ</t>
    </rPh>
    <rPh sb="1" eb="2">
      <t>ホン</t>
    </rPh>
    <rPh sb="2" eb="3">
      <t>チョ</t>
    </rPh>
    <rPh sb="3" eb="4">
      <t>イロ</t>
    </rPh>
    <rPh sb="4" eb="6">
      <t>シャカ</t>
    </rPh>
    <rPh sb="6" eb="8">
      <t>サンゾン</t>
    </rPh>
    <rPh sb="8" eb="9">
      <t>１０</t>
    </rPh>
    <rPh sb="9" eb="11">
      <t>ラセツ</t>
    </rPh>
    <rPh sb="11" eb="12">
      <t>オンナ</t>
    </rPh>
    <rPh sb="12" eb="13">
      <t>ズ</t>
    </rPh>
    <phoneticPr fontId="70"/>
  </si>
  <si>
    <t>紙本淡彩出山釈迦図　狩野友益筆</t>
    <rPh sb="0" eb="1">
      <t>カミ</t>
    </rPh>
    <rPh sb="1" eb="2">
      <t>ホン</t>
    </rPh>
    <rPh sb="2" eb="4">
      <t>タンサイ</t>
    </rPh>
    <rPh sb="4" eb="5">
      <t>デ</t>
    </rPh>
    <rPh sb="5" eb="6">
      <t>ヤマ</t>
    </rPh>
    <rPh sb="6" eb="8">
      <t>シャカ</t>
    </rPh>
    <rPh sb="8" eb="9">
      <t>ズ</t>
    </rPh>
    <rPh sb="10" eb="12">
      <t>カノウ</t>
    </rPh>
    <rPh sb="12" eb="13">
      <t>トモ</t>
    </rPh>
    <rPh sb="13" eb="14">
      <t>マ</t>
    </rPh>
    <rPh sb="14" eb="15">
      <t>フデ</t>
    </rPh>
    <phoneticPr fontId="70"/>
  </si>
  <si>
    <t>紙本墨画出山釈迦図　小原文英筆</t>
    <rPh sb="0" eb="1">
      <t>カミ</t>
    </rPh>
    <rPh sb="1" eb="2">
      <t>ホン</t>
    </rPh>
    <rPh sb="2" eb="3">
      <t>スミ</t>
    </rPh>
    <rPh sb="3" eb="4">
      <t>ガ</t>
    </rPh>
    <rPh sb="4" eb="5">
      <t>デ</t>
    </rPh>
    <rPh sb="5" eb="6">
      <t>ヤマ</t>
    </rPh>
    <rPh sb="6" eb="8">
      <t>シャカ</t>
    </rPh>
    <rPh sb="8" eb="9">
      <t>ズ</t>
    </rPh>
    <rPh sb="10" eb="12">
      <t>コハラ</t>
    </rPh>
    <rPh sb="12" eb="13">
      <t>ブン</t>
    </rPh>
    <rPh sb="13" eb="14">
      <t>エイ</t>
    </rPh>
    <rPh sb="14" eb="15">
      <t>フデ</t>
    </rPh>
    <phoneticPr fontId="70"/>
  </si>
  <si>
    <t>太閤秀吉朱印状</t>
    <rPh sb="0" eb="2">
      <t>タイコウ</t>
    </rPh>
    <rPh sb="2" eb="4">
      <t>ヒデヨシ</t>
    </rPh>
    <rPh sb="4" eb="6">
      <t>シュイン</t>
    </rPh>
    <rPh sb="6" eb="7">
      <t>ジョウ</t>
    </rPh>
    <phoneticPr fontId="70"/>
  </si>
  <si>
    <t>六地蔵石幢</t>
    <rPh sb="0" eb="1">
      <t>６</t>
    </rPh>
    <rPh sb="1" eb="2">
      <t>チ</t>
    </rPh>
    <rPh sb="2" eb="3">
      <t>ゾウ</t>
    </rPh>
    <rPh sb="3" eb="4">
      <t>イシ</t>
    </rPh>
    <rPh sb="4" eb="5">
      <t>トウ</t>
    </rPh>
    <phoneticPr fontId="70"/>
  </si>
  <si>
    <t>宗寿寺のスダジイ</t>
  </si>
  <si>
    <t>１本</t>
    <rPh sb="1" eb="2">
      <t>ホン</t>
    </rPh>
    <phoneticPr fontId="70"/>
  </si>
  <si>
    <t>宗寿寺</t>
  </si>
  <si>
    <t>木造日蓮上人坐像</t>
    <rPh sb="0" eb="2">
      <t>モクゾウ</t>
    </rPh>
    <rPh sb="2" eb="4">
      <t>ニチレン</t>
    </rPh>
    <rPh sb="4" eb="6">
      <t>ショウニン</t>
    </rPh>
    <rPh sb="6" eb="8">
      <t>ザゾウ</t>
    </rPh>
    <phoneticPr fontId="70"/>
  </si>
  <si>
    <t>紙本著色釈迦涅槃図　狩野俊信筆</t>
    <rPh sb="0" eb="1">
      <t>カミ</t>
    </rPh>
    <rPh sb="1" eb="2">
      <t>ホン</t>
    </rPh>
    <rPh sb="2" eb="3">
      <t>チョ</t>
    </rPh>
    <rPh sb="3" eb="4">
      <t>イロ</t>
    </rPh>
    <rPh sb="4" eb="6">
      <t>シャカ</t>
    </rPh>
    <rPh sb="6" eb="8">
      <t>ネハン</t>
    </rPh>
    <rPh sb="8" eb="9">
      <t>ズ</t>
    </rPh>
    <rPh sb="10" eb="12">
      <t>カノウ</t>
    </rPh>
    <rPh sb="12" eb="13">
      <t>シュン</t>
    </rPh>
    <rPh sb="13" eb="14">
      <t>シン</t>
    </rPh>
    <rPh sb="14" eb="15">
      <t>フデ</t>
    </rPh>
    <phoneticPr fontId="70"/>
  </si>
  <si>
    <t>吸坂南古墳群</t>
  </si>
  <si>
    <t>１件</t>
  </si>
  <si>
    <t>吸坂町・黒瀬町</t>
  </si>
  <si>
    <t>農事遺書</t>
    <phoneticPr fontId="70"/>
  </si>
  <si>
    <t>５冊</t>
    <rPh sb="1" eb="2">
      <t>サツ</t>
    </rPh>
    <phoneticPr fontId="70"/>
  </si>
  <si>
    <t>湖城町</t>
    <rPh sb="0" eb="3">
      <t>コジョウマチ</t>
    </rPh>
    <phoneticPr fontId="70"/>
  </si>
  <si>
    <t>工芸品（陶芸）</t>
    <rPh sb="4" eb="6">
      <t>トウゲイ</t>
    </rPh>
    <phoneticPr fontId="70"/>
  </si>
  <si>
    <t>古九谷色絵孔雀図平鉢</t>
  </si>
  <si>
    <t>本善寺</t>
  </si>
  <si>
    <t>大聖寺地方町（石川県九谷焼美術館）</t>
    <rPh sb="3" eb="5">
      <t>チホウ</t>
    </rPh>
    <rPh sb="7" eb="10">
      <t>イシカワケン</t>
    </rPh>
    <rPh sb="10" eb="11">
      <t>キュウ</t>
    </rPh>
    <rPh sb="11" eb="12">
      <t>タニ</t>
    </rPh>
    <rPh sb="12" eb="13">
      <t>ヤキ</t>
    </rPh>
    <rPh sb="13" eb="16">
      <t>ビジュツカン</t>
    </rPh>
    <phoneticPr fontId="12"/>
  </si>
  <si>
    <t>吸坂丸山古墳群出土品</t>
    <rPh sb="6" eb="7">
      <t>グン</t>
    </rPh>
    <phoneticPr fontId="70"/>
  </si>
  <si>
    <t>77点</t>
    <rPh sb="2" eb="3">
      <t>テン</t>
    </rPh>
    <phoneticPr fontId="70"/>
  </si>
  <si>
    <t>瀬越町白山神社所蔵船絵馬</t>
  </si>
  <si>
    <t>53面</t>
    <rPh sb="2" eb="3">
      <t>メン</t>
    </rPh>
    <phoneticPr fontId="70"/>
  </si>
  <si>
    <t>大聖寺瀬越町（瀬越町内会館）</t>
    <rPh sb="7" eb="9">
      <t>セゴシ</t>
    </rPh>
    <rPh sb="9" eb="11">
      <t>チョウナイ</t>
    </rPh>
    <rPh sb="11" eb="13">
      <t>カイカン</t>
    </rPh>
    <phoneticPr fontId="12"/>
  </si>
  <si>
    <t>桂谷の大杉</t>
  </si>
  <si>
    <t>菅原神社</t>
  </si>
  <si>
    <t>桂谷町</t>
  </si>
  <si>
    <t>冨塚丸山古墳</t>
  </si>
  <si>
    <t>冨塚町区長</t>
  </si>
  <si>
    <t>冨塚町</t>
  </si>
  <si>
    <t>分校の大山桜</t>
  </si>
  <si>
    <t>分校町区長</t>
  </si>
  <si>
    <t>八幡神社のスダジイ　</t>
  </si>
  <si>
    <t>箱宮神社</t>
    <rPh sb="2" eb="4">
      <t>ジンジャ</t>
    </rPh>
    <phoneticPr fontId="70"/>
  </si>
  <si>
    <t>箱宮町</t>
  </si>
  <si>
    <t>旧大聖寺関所門</t>
    <phoneticPr fontId="70"/>
  </si>
  <si>
    <t>旧大聖寺関所用具</t>
  </si>
  <si>
    <t>６点</t>
    <rPh sb="1" eb="2">
      <t>テン</t>
    </rPh>
    <phoneticPr fontId="12"/>
  </si>
  <si>
    <t>大聖寺東町（歴史民俗収蔵庫）</t>
    <rPh sb="3" eb="4">
      <t>ヒガシ</t>
    </rPh>
    <rPh sb="6" eb="8">
      <t>レキシ</t>
    </rPh>
    <rPh sb="8" eb="10">
      <t>ミンゾク</t>
    </rPh>
    <rPh sb="10" eb="13">
      <t>シュウゾウコ</t>
    </rPh>
    <phoneticPr fontId="12"/>
  </si>
  <si>
    <t>天然記念物</t>
    <rPh sb="0" eb="2">
      <t>テンネン</t>
    </rPh>
    <rPh sb="2" eb="5">
      <t>キネンブツ</t>
    </rPh>
    <phoneticPr fontId="70"/>
  </si>
  <si>
    <t>下谷白山神社のタブノキ</t>
    <rPh sb="0" eb="1">
      <t>シモ</t>
    </rPh>
    <rPh sb="1" eb="2">
      <t>タニ</t>
    </rPh>
    <rPh sb="2" eb="4">
      <t>ハクサン</t>
    </rPh>
    <rPh sb="4" eb="6">
      <t>ジンジャ</t>
    </rPh>
    <phoneticPr fontId="12"/>
  </si>
  <si>
    <t>１本</t>
    <rPh sb="1" eb="2">
      <t>ホン</t>
    </rPh>
    <phoneticPr fontId="12"/>
  </si>
  <si>
    <t>山中温泉下谷町</t>
    <rPh sb="0" eb="2">
      <t>ヤマナカ</t>
    </rPh>
    <rPh sb="2" eb="4">
      <t>オンセン</t>
    </rPh>
    <rPh sb="4" eb="6">
      <t>シモタニ</t>
    </rPh>
    <rPh sb="6" eb="7">
      <t>マチ</t>
    </rPh>
    <phoneticPr fontId="12"/>
  </si>
  <si>
    <t>工芸品（陶芸）</t>
    <phoneticPr fontId="70"/>
  </si>
  <si>
    <t>木瓜紋入梅花図三具足</t>
  </si>
  <si>
    <t>３点</t>
    <rPh sb="1" eb="2">
      <t>テン</t>
    </rPh>
    <phoneticPr fontId="12"/>
  </si>
  <si>
    <t>卯花絲威二枚胴童具足</t>
  </si>
  <si>
    <t>１領</t>
    <rPh sb="1" eb="2">
      <t>リョウ</t>
    </rPh>
    <phoneticPr fontId="12"/>
  </si>
  <si>
    <t>山代九谷焼磁器焼成窯及び窯道具類</t>
    <rPh sb="0" eb="2">
      <t>ヤマシロ</t>
    </rPh>
    <rPh sb="2" eb="4">
      <t>クタニ</t>
    </rPh>
    <phoneticPr fontId="12"/>
  </si>
  <si>
    <t>1基と575点</t>
    <rPh sb="1" eb="2">
      <t>キ</t>
    </rPh>
    <phoneticPr fontId="12"/>
  </si>
  <si>
    <t>山代温泉（九谷焼窯跡展示館）、大聖寺敷地町（第一埋蔵文化財収蔵庫）</t>
    <rPh sb="5" eb="6">
      <t>キュウ</t>
    </rPh>
    <rPh sb="6" eb="7">
      <t>タニ</t>
    </rPh>
    <rPh sb="7" eb="8">
      <t>ヤキ</t>
    </rPh>
    <rPh sb="8" eb="9">
      <t>カマ</t>
    </rPh>
    <rPh sb="9" eb="10">
      <t>アト</t>
    </rPh>
    <rPh sb="10" eb="12">
      <t>テンジ</t>
    </rPh>
    <rPh sb="12" eb="13">
      <t>カン</t>
    </rPh>
    <rPh sb="15" eb="18">
      <t>ダイショウジ</t>
    </rPh>
    <rPh sb="22" eb="23">
      <t>ダイ</t>
    </rPh>
    <rPh sb="29" eb="32">
      <t>シュウゾウコ</t>
    </rPh>
    <phoneticPr fontId="12"/>
  </si>
  <si>
    <t>真砂村伝来資料</t>
    <rPh sb="0" eb="1">
      <t>マ</t>
    </rPh>
    <rPh sb="1" eb="2">
      <t>スナ</t>
    </rPh>
    <rPh sb="2" eb="3">
      <t>ムラ</t>
    </rPh>
    <rPh sb="3" eb="5">
      <t>デンライ</t>
    </rPh>
    <rPh sb="5" eb="7">
      <t>シリョウ</t>
    </rPh>
    <phoneticPr fontId="12"/>
  </si>
  <si>
    <t>22点</t>
    <rPh sb="2" eb="3">
      <t>テン</t>
    </rPh>
    <phoneticPr fontId="12"/>
  </si>
  <si>
    <t>個人</t>
    <rPh sb="0" eb="2">
      <t>コジン</t>
    </rPh>
    <phoneticPr fontId="12"/>
  </si>
  <si>
    <t>旧九谷寿楽窯母屋兼工房</t>
    <rPh sb="0" eb="1">
      <t>キュウ</t>
    </rPh>
    <phoneticPr fontId="2"/>
  </si>
  <si>
    <t>１棟</t>
    <rPh sb="1" eb="2">
      <t>トウ</t>
    </rPh>
    <phoneticPr fontId="12"/>
  </si>
  <si>
    <t>山代温泉（九谷焼窯跡展示館）</t>
    <rPh sb="5" eb="6">
      <t>キュウ</t>
    </rPh>
    <rPh sb="6" eb="7">
      <t>タニ</t>
    </rPh>
    <rPh sb="7" eb="8">
      <t>ヤキ</t>
    </rPh>
    <rPh sb="8" eb="9">
      <t>カマ</t>
    </rPh>
    <rPh sb="9" eb="10">
      <t>アト</t>
    </rPh>
    <rPh sb="10" eb="12">
      <t>テンジ</t>
    </rPh>
    <rPh sb="12" eb="13">
      <t>カン</t>
    </rPh>
    <phoneticPr fontId="12"/>
  </si>
  <si>
    <t>三国仏壇（冬仏壇、夏仏壇）附仏具類一式</t>
    <rPh sb="0" eb="2">
      <t>ミクニ</t>
    </rPh>
    <rPh sb="2" eb="4">
      <t>ブツダン</t>
    </rPh>
    <rPh sb="5" eb="6">
      <t>フユ</t>
    </rPh>
    <rPh sb="6" eb="8">
      <t>ブツダン</t>
    </rPh>
    <rPh sb="9" eb="10">
      <t>ナツ</t>
    </rPh>
    <rPh sb="10" eb="12">
      <t>ブツダン</t>
    </rPh>
    <rPh sb="13" eb="14">
      <t>フ</t>
    </rPh>
    <rPh sb="14" eb="16">
      <t>ブツグ</t>
    </rPh>
    <rPh sb="16" eb="17">
      <t>ルイ</t>
    </rPh>
    <rPh sb="17" eb="19">
      <t>イッシキ</t>
    </rPh>
    <phoneticPr fontId="12"/>
  </si>
  <si>
    <t>2基
附67点</t>
    <rPh sb="1" eb="2">
      <t>キ</t>
    </rPh>
    <rPh sb="3" eb="4">
      <t>フ</t>
    </rPh>
    <rPh sb="6" eb="7">
      <t>テン</t>
    </rPh>
    <phoneticPr fontId="12"/>
  </si>
  <si>
    <t>橋立町（加賀市北前船の里資料館）</t>
    <rPh sb="4" eb="7">
      <t>カガシ</t>
    </rPh>
    <rPh sb="7" eb="8">
      <t>キタ</t>
    </rPh>
    <rPh sb="8" eb="9">
      <t>マエ</t>
    </rPh>
    <rPh sb="9" eb="10">
      <t>フネ</t>
    </rPh>
    <rPh sb="11" eb="12">
      <t>サト</t>
    </rPh>
    <rPh sb="12" eb="15">
      <t>シリョウカン</t>
    </rPh>
    <phoneticPr fontId="12"/>
  </si>
  <si>
    <t>熊坂モモノキ調整池の水性植物群落</t>
    <rPh sb="0" eb="2">
      <t>クマサカ</t>
    </rPh>
    <rPh sb="6" eb="8">
      <t>チョウセイ</t>
    </rPh>
    <rPh sb="8" eb="9">
      <t>イケ</t>
    </rPh>
    <rPh sb="10" eb="12">
      <t>スイセイ</t>
    </rPh>
    <rPh sb="12" eb="14">
      <t>ショクブツ</t>
    </rPh>
    <rPh sb="14" eb="16">
      <t>グンラク</t>
    </rPh>
    <phoneticPr fontId="12"/>
  </si>
  <si>
    <t>１件</t>
    <rPh sb="1" eb="2">
      <t>ケン</t>
    </rPh>
    <phoneticPr fontId="12"/>
  </si>
  <si>
    <t>熊坂町（加賀市環境美化センター）</t>
    <rPh sb="0" eb="2">
      <t>クマサカ</t>
    </rPh>
    <rPh sb="2" eb="3">
      <t>マチ</t>
    </rPh>
    <rPh sb="4" eb="7">
      <t>カガシ</t>
    </rPh>
    <rPh sb="7" eb="9">
      <t>カンキョウ</t>
    </rPh>
    <rPh sb="9" eb="11">
      <t>ビカ</t>
    </rPh>
    <phoneticPr fontId="12"/>
  </si>
  <si>
    <t>荒谷神社シダレザクラ群</t>
    <rPh sb="0" eb="2">
      <t>アラタニ</t>
    </rPh>
    <rPh sb="2" eb="4">
      <t>ジンジャ</t>
    </rPh>
    <rPh sb="10" eb="11">
      <t>グン</t>
    </rPh>
    <phoneticPr fontId="12"/>
  </si>
  <si>
    <t>４本</t>
    <rPh sb="1" eb="2">
      <t>ホン</t>
    </rPh>
    <phoneticPr fontId="12"/>
  </si>
  <si>
    <t>荒谷神社</t>
    <rPh sb="0" eb="1">
      <t>アラ</t>
    </rPh>
    <rPh sb="1" eb="2">
      <t>タニ</t>
    </rPh>
    <rPh sb="2" eb="4">
      <t>ジンジャ</t>
    </rPh>
    <phoneticPr fontId="12"/>
  </si>
  <si>
    <t>山中温泉荒谷町</t>
    <rPh sb="0" eb="2">
      <t>ヤマナカ</t>
    </rPh>
    <rPh sb="2" eb="4">
      <t>オンセン</t>
    </rPh>
    <rPh sb="4" eb="7">
      <t>アラタニチョウ</t>
    </rPh>
    <phoneticPr fontId="12"/>
  </si>
  <si>
    <t>古九谷色絵百花手唐人物図大平鉢</t>
    <rPh sb="0" eb="1">
      <t>コ</t>
    </rPh>
    <rPh sb="1" eb="2">
      <t>ク</t>
    </rPh>
    <rPh sb="2" eb="3">
      <t>タニ</t>
    </rPh>
    <rPh sb="5" eb="7">
      <t>ヒャッカ</t>
    </rPh>
    <rPh sb="7" eb="8">
      <t>テ</t>
    </rPh>
    <rPh sb="8" eb="9">
      <t>トウ</t>
    </rPh>
    <rPh sb="9" eb="11">
      <t>ジンブツ</t>
    </rPh>
    <rPh sb="11" eb="12">
      <t>ズ</t>
    </rPh>
    <rPh sb="12" eb="13">
      <t>オオ</t>
    </rPh>
    <rPh sb="13" eb="14">
      <t>ヒラ</t>
    </rPh>
    <rPh sb="14" eb="15">
      <t>ハチ</t>
    </rPh>
    <phoneticPr fontId="12"/>
  </si>
  <si>
    <t>１点</t>
    <rPh sb="1" eb="2">
      <t>テン</t>
    </rPh>
    <phoneticPr fontId="12"/>
  </si>
  <si>
    <t>大聖寺地方町（石川県九谷焼美術館）</t>
    <rPh sb="0" eb="3">
      <t>ダイショウジ</t>
    </rPh>
    <rPh sb="3" eb="4">
      <t>チ</t>
    </rPh>
    <rPh sb="4" eb="5">
      <t>カタ</t>
    </rPh>
    <rPh sb="5" eb="6">
      <t>マチ</t>
    </rPh>
    <rPh sb="7" eb="10">
      <t>イシカワケン</t>
    </rPh>
    <rPh sb="10" eb="11">
      <t>キュウ</t>
    </rPh>
    <rPh sb="11" eb="12">
      <t>タニ</t>
    </rPh>
    <rPh sb="12" eb="13">
      <t>ヤキ</t>
    </rPh>
    <rPh sb="13" eb="16">
      <t>ビジュツカン</t>
    </rPh>
    <phoneticPr fontId="12"/>
  </si>
  <si>
    <t>建造物</t>
    <phoneticPr fontId="70"/>
  </si>
  <si>
    <t>旧酒谷長兵衛家住宅</t>
    <rPh sb="4" eb="6">
      <t>ヒョウエ</t>
    </rPh>
    <rPh sb="6" eb="7">
      <t>ケ</t>
    </rPh>
    <rPh sb="7" eb="9">
      <t>ジュウタク</t>
    </rPh>
    <phoneticPr fontId="12"/>
  </si>
  <si>
    <t>敷地天神蝶の舞</t>
    <rPh sb="0" eb="2">
      <t>シキジ</t>
    </rPh>
    <rPh sb="2" eb="4">
      <t>テンジン</t>
    </rPh>
    <rPh sb="4" eb="5">
      <t>チョウ</t>
    </rPh>
    <rPh sb="6" eb="7">
      <t>マイ</t>
    </rPh>
    <phoneticPr fontId="12"/>
  </si>
  <si>
    <t>敷地天神蝶の舞保存会</t>
    <rPh sb="0" eb="2">
      <t>シキジ</t>
    </rPh>
    <rPh sb="2" eb="4">
      <t>テンジン</t>
    </rPh>
    <rPh sb="4" eb="5">
      <t>チョウ</t>
    </rPh>
    <rPh sb="6" eb="7">
      <t>マイ</t>
    </rPh>
    <rPh sb="7" eb="9">
      <t>ホゾン</t>
    </rPh>
    <rPh sb="9" eb="10">
      <t>カイ</t>
    </rPh>
    <phoneticPr fontId="12"/>
  </si>
  <si>
    <t>大聖寺敷地町</t>
    <rPh sb="0" eb="3">
      <t>ダイショウジ</t>
    </rPh>
    <rPh sb="3" eb="5">
      <t>シキジ</t>
    </rPh>
    <rPh sb="5" eb="6">
      <t>マチ</t>
    </rPh>
    <phoneticPr fontId="12"/>
  </si>
  <si>
    <t>馬車鉄道客車</t>
    <rPh sb="0" eb="2">
      <t>バシャ</t>
    </rPh>
    <rPh sb="2" eb="4">
      <t>テツドウ</t>
    </rPh>
    <rPh sb="4" eb="6">
      <t>キャクシャ</t>
    </rPh>
    <phoneticPr fontId="12"/>
  </si>
  <si>
    <t>２両</t>
    <rPh sb="1" eb="2">
      <t>リョウ</t>
    </rPh>
    <phoneticPr fontId="12"/>
  </si>
  <si>
    <t>大聖寺東町（歴史民俗収蔵庫）・動橋町（動橋小学校）</t>
    <rPh sb="0" eb="3">
      <t>ダイショウジ</t>
    </rPh>
    <rPh sb="3" eb="5">
      <t>ヒガシマチ</t>
    </rPh>
    <rPh sb="15" eb="18">
      <t>イブリハシマチ</t>
    </rPh>
    <rPh sb="19" eb="20">
      <t>ドウ</t>
    </rPh>
    <rPh sb="20" eb="21">
      <t>ハシ</t>
    </rPh>
    <rPh sb="21" eb="24">
      <t>ショウガッコウ</t>
    </rPh>
    <phoneticPr fontId="12"/>
  </si>
  <si>
    <t>大堰神社拝殿　附文政９年棟札</t>
  </si>
  <si>
    <t>１棟
附１点</t>
    <rPh sb="1" eb="2">
      <t>ムネ</t>
    </rPh>
    <rPh sb="3" eb="4">
      <t>ツケル</t>
    </rPh>
    <rPh sb="5" eb="6">
      <t>テン</t>
    </rPh>
    <phoneticPr fontId="12"/>
  </si>
  <si>
    <t>大堰神社</t>
  </si>
  <si>
    <t>分校前山一号墳出土品</t>
    <rPh sb="2" eb="4">
      <t>マエヤマ</t>
    </rPh>
    <rPh sb="4" eb="6">
      <t>イチゴウ</t>
    </rPh>
    <rPh sb="6" eb="7">
      <t>フン</t>
    </rPh>
    <rPh sb="7" eb="9">
      <t>シュツド</t>
    </rPh>
    <rPh sb="9" eb="10">
      <t>ヒン</t>
    </rPh>
    <phoneticPr fontId="12"/>
  </si>
  <si>
    <t>11点</t>
    <rPh sb="2" eb="3">
      <t>テン</t>
    </rPh>
    <phoneticPr fontId="12"/>
  </si>
  <si>
    <t>史跡</t>
    <rPh sb="0" eb="2">
      <t>シセキ</t>
    </rPh>
    <phoneticPr fontId="70"/>
  </si>
  <si>
    <t>分校古窯跡群</t>
    <rPh sb="2" eb="3">
      <t>コ</t>
    </rPh>
    <rPh sb="3" eb="4">
      <t>カマ</t>
    </rPh>
    <rPh sb="4" eb="5">
      <t>アト</t>
    </rPh>
    <rPh sb="5" eb="6">
      <t>グン</t>
    </rPh>
    <phoneticPr fontId="12"/>
  </si>
  <si>
    <t>木造大日如来座像</t>
    <rPh sb="0" eb="2">
      <t>モクゾウ</t>
    </rPh>
    <rPh sb="2" eb="4">
      <t>ダイニチ</t>
    </rPh>
    <rPh sb="4" eb="6">
      <t>ニョライ</t>
    </rPh>
    <rPh sb="6" eb="7">
      <t>ザ</t>
    </rPh>
    <rPh sb="7" eb="8">
      <t>ゾウ</t>
    </rPh>
    <phoneticPr fontId="12"/>
  </si>
  <si>
    <t>１躯</t>
    <rPh sb="1" eb="2">
      <t>ク</t>
    </rPh>
    <phoneticPr fontId="12"/>
  </si>
  <si>
    <t>医王寺</t>
    <rPh sb="0" eb="1">
      <t>イ</t>
    </rPh>
    <rPh sb="1" eb="3">
      <t>オウジ</t>
    </rPh>
    <phoneticPr fontId="12"/>
  </si>
  <si>
    <t>山中温泉薬師町</t>
    <rPh sb="0" eb="1">
      <t>ヤマ</t>
    </rPh>
    <rPh sb="1" eb="2">
      <t>ナカ</t>
    </rPh>
    <rPh sb="2" eb="4">
      <t>オンセン</t>
    </rPh>
    <rPh sb="4" eb="5">
      <t>ヤク</t>
    </rPh>
    <rPh sb="5" eb="6">
      <t>シ</t>
    </rPh>
    <rPh sb="6" eb="7">
      <t>マチ</t>
    </rPh>
    <phoneticPr fontId="12"/>
  </si>
  <si>
    <t>創建時大聖寺藩邸図</t>
    <rPh sb="0" eb="2">
      <t>ソウケン</t>
    </rPh>
    <rPh sb="2" eb="3">
      <t>トキ</t>
    </rPh>
    <rPh sb="3" eb="6">
      <t>ダイショウジ</t>
    </rPh>
    <rPh sb="6" eb="7">
      <t>ハン</t>
    </rPh>
    <rPh sb="7" eb="8">
      <t>テイ</t>
    </rPh>
    <rPh sb="8" eb="9">
      <t>ズ</t>
    </rPh>
    <phoneticPr fontId="12"/>
  </si>
  <si>
    <t>加賀市</t>
    <rPh sb="0" eb="2">
      <t>カガ</t>
    </rPh>
    <rPh sb="2" eb="3">
      <t>シ</t>
    </rPh>
    <phoneticPr fontId="12"/>
  </si>
  <si>
    <t>大聖寺地方町（加賀市立中央図書館）</t>
    <rPh sb="3" eb="5">
      <t>チホウ</t>
    </rPh>
    <rPh sb="7" eb="11">
      <t>カガシリツ</t>
    </rPh>
    <rPh sb="11" eb="13">
      <t>チュウオウ</t>
    </rPh>
    <rPh sb="13" eb="16">
      <t>トショカン</t>
    </rPh>
    <phoneticPr fontId="12"/>
  </si>
  <si>
    <t>大聖寺藩主前田家一族廟所</t>
    <rPh sb="0" eb="3">
      <t>ダイショウジ</t>
    </rPh>
    <rPh sb="3" eb="4">
      <t>ハン</t>
    </rPh>
    <rPh sb="4" eb="5">
      <t>シュ</t>
    </rPh>
    <rPh sb="5" eb="7">
      <t>マエダ</t>
    </rPh>
    <rPh sb="7" eb="8">
      <t>イエ</t>
    </rPh>
    <rPh sb="8" eb="10">
      <t>イチゾク</t>
    </rPh>
    <rPh sb="10" eb="11">
      <t>ビョウ</t>
    </rPh>
    <rPh sb="11" eb="12">
      <t>ショ</t>
    </rPh>
    <phoneticPr fontId="12"/>
  </si>
  <si>
    <t>実性院</t>
    <rPh sb="0" eb="1">
      <t>ジツ</t>
    </rPh>
    <rPh sb="1" eb="2">
      <t>セイ</t>
    </rPh>
    <rPh sb="2" eb="3">
      <t>イン</t>
    </rPh>
    <phoneticPr fontId="12"/>
  </si>
  <si>
    <t>大聖寺下屋敷町</t>
    <rPh sb="3" eb="4">
      <t>シタ</t>
    </rPh>
    <rPh sb="4" eb="6">
      <t>ヤシキ</t>
    </rPh>
    <rPh sb="6" eb="7">
      <t>マチ</t>
    </rPh>
    <phoneticPr fontId="12"/>
  </si>
  <si>
    <t>工芸品</t>
    <rPh sb="0" eb="3">
      <t>コウゲイヒン</t>
    </rPh>
    <phoneticPr fontId="70"/>
  </si>
  <si>
    <t>眉作箱　附内容品</t>
    <rPh sb="0" eb="1">
      <t>マユ</t>
    </rPh>
    <rPh sb="1" eb="2">
      <t>ツク</t>
    </rPh>
    <rPh sb="2" eb="3">
      <t>ハコ</t>
    </rPh>
    <rPh sb="4" eb="5">
      <t>フ</t>
    </rPh>
    <rPh sb="5" eb="7">
      <t>ナイヨウ</t>
    </rPh>
    <rPh sb="7" eb="8">
      <t>ヒン</t>
    </rPh>
    <phoneticPr fontId="12"/>
  </si>
  <si>
    <t>作見町（加賀市美術館）</t>
    <rPh sb="0" eb="3">
      <t>サクミマチ</t>
    </rPh>
    <rPh sb="4" eb="7">
      <t>カガシ</t>
    </rPh>
    <rPh sb="7" eb="10">
      <t>ビジュツカン</t>
    </rPh>
    <phoneticPr fontId="67"/>
  </si>
  <si>
    <t>矢口永寿窯素焼窯及び窯道具類</t>
    <rPh sb="0" eb="2">
      <t>ヤグチ</t>
    </rPh>
    <rPh sb="2" eb="3">
      <t>エイ</t>
    </rPh>
    <rPh sb="3" eb="4">
      <t>コトブキ</t>
    </rPh>
    <rPh sb="4" eb="5">
      <t>カマ</t>
    </rPh>
    <rPh sb="5" eb="7">
      <t>スヤ</t>
    </rPh>
    <rPh sb="7" eb="8">
      <t>カマ</t>
    </rPh>
    <rPh sb="8" eb="9">
      <t>オヨ</t>
    </rPh>
    <rPh sb="10" eb="11">
      <t>カマ</t>
    </rPh>
    <rPh sb="11" eb="13">
      <t>ドウグ</t>
    </rPh>
    <rPh sb="13" eb="14">
      <t>ルイ</t>
    </rPh>
    <phoneticPr fontId="12"/>
  </si>
  <si>
    <t>山中温泉東町一丁目</t>
    <rPh sb="0" eb="4">
      <t>ヤマナカオンセン</t>
    </rPh>
    <rPh sb="4" eb="6">
      <t>ヒガシマチ</t>
    </rPh>
    <rPh sb="6" eb="9">
      <t>１チョウメ</t>
    </rPh>
    <phoneticPr fontId="2"/>
  </si>
  <si>
    <t>尾俣町のアサダ</t>
    <rPh sb="0" eb="1">
      <t>オ</t>
    </rPh>
    <rPh sb="1" eb="2">
      <t>マタ</t>
    </rPh>
    <rPh sb="2" eb="3">
      <t>マチ</t>
    </rPh>
    <phoneticPr fontId="12"/>
  </si>
  <si>
    <t>白山社</t>
    <rPh sb="0" eb="2">
      <t>ハクサン</t>
    </rPh>
    <rPh sb="2" eb="3">
      <t>ヤシロ</t>
    </rPh>
    <phoneticPr fontId="12"/>
  </si>
  <si>
    <t>分校古墳群前山支群</t>
  </si>
  <si>
    <t>分校町町内会外</t>
    <rPh sb="3" eb="5">
      <t>チョウナイ</t>
    </rPh>
    <rPh sb="5" eb="6">
      <t>カイ</t>
    </rPh>
    <rPh sb="6" eb="7">
      <t>ソト</t>
    </rPh>
    <phoneticPr fontId="12"/>
  </si>
  <si>
    <t>実性院本堂</t>
    <rPh sb="0" eb="1">
      <t>ジツ</t>
    </rPh>
    <rPh sb="1" eb="2">
      <t>セイ</t>
    </rPh>
    <rPh sb="2" eb="3">
      <t>イン</t>
    </rPh>
    <rPh sb="3" eb="5">
      <t>ホンドウ</t>
    </rPh>
    <phoneticPr fontId="12"/>
  </si>
  <si>
    <t>実性院御霊屋</t>
    <rPh sb="0" eb="1">
      <t>ジツ</t>
    </rPh>
    <rPh sb="1" eb="2">
      <t>セイ</t>
    </rPh>
    <rPh sb="2" eb="3">
      <t>イン</t>
    </rPh>
    <rPh sb="3" eb="4">
      <t>オ</t>
    </rPh>
    <rPh sb="4" eb="5">
      <t>レイ</t>
    </rPh>
    <rPh sb="5" eb="6">
      <t>ヤ</t>
    </rPh>
    <phoneticPr fontId="12"/>
  </si>
  <si>
    <t>大聖寺藩邸河道跡及び北面石垣</t>
  </si>
  <si>
    <t>紙本金地著色群鹿図屏風　佐々木泉景筆</t>
    <rPh sb="0" eb="1">
      <t>シ</t>
    </rPh>
    <rPh sb="1" eb="2">
      <t>ホン</t>
    </rPh>
    <rPh sb="2" eb="3">
      <t>キン</t>
    </rPh>
    <rPh sb="3" eb="4">
      <t>ジ</t>
    </rPh>
    <rPh sb="4" eb="5">
      <t>チョ</t>
    </rPh>
    <rPh sb="5" eb="6">
      <t>イロ</t>
    </rPh>
    <rPh sb="6" eb="7">
      <t>グン</t>
    </rPh>
    <rPh sb="7" eb="8">
      <t>シカ</t>
    </rPh>
    <rPh sb="8" eb="9">
      <t>ズ</t>
    </rPh>
    <rPh sb="9" eb="11">
      <t>ビョウブ</t>
    </rPh>
    <rPh sb="12" eb="15">
      <t>ササキ</t>
    </rPh>
    <rPh sb="15" eb="16">
      <t>イズミ</t>
    </rPh>
    <rPh sb="16" eb="17">
      <t>カゲル</t>
    </rPh>
    <rPh sb="17" eb="18">
      <t>フデ</t>
    </rPh>
    <phoneticPr fontId="12"/>
  </si>
  <si>
    <t>六曲一双</t>
    <rPh sb="0" eb="2">
      <t>ロッキョク</t>
    </rPh>
    <rPh sb="2" eb="4">
      <t>イッソウ</t>
    </rPh>
    <phoneticPr fontId="12"/>
  </si>
  <si>
    <t>金沢市出羽町
（石川県立美術館）</t>
    <rPh sb="0" eb="2">
      <t>カナザワ</t>
    </rPh>
    <rPh sb="2" eb="3">
      <t>シ</t>
    </rPh>
    <rPh sb="3" eb="4">
      <t>デ</t>
    </rPh>
    <rPh sb="4" eb="5">
      <t>ハ</t>
    </rPh>
    <rPh sb="5" eb="6">
      <t>マチ</t>
    </rPh>
    <rPh sb="8" eb="11">
      <t>イシカワケン</t>
    </rPh>
    <rPh sb="11" eb="12">
      <t>リツ</t>
    </rPh>
    <rPh sb="12" eb="15">
      <t>ビジュツカン</t>
    </rPh>
    <phoneticPr fontId="12"/>
  </si>
  <si>
    <t>旧新家家住宅</t>
    <rPh sb="0" eb="1">
      <t>キュウ</t>
    </rPh>
    <rPh sb="1" eb="3">
      <t>アラヤ</t>
    </rPh>
    <rPh sb="3" eb="4">
      <t>ケ</t>
    </rPh>
    <rPh sb="4" eb="6">
      <t>ジュウタク</t>
    </rPh>
    <phoneticPr fontId="12"/>
  </si>
  <si>
    <t>大聖寺関町</t>
    <rPh sb="0" eb="3">
      <t>ダイショウジ</t>
    </rPh>
    <rPh sb="3" eb="4">
      <t>セキ</t>
    </rPh>
    <rPh sb="4" eb="5">
      <t>マチ</t>
    </rPh>
    <phoneticPr fontId="12"/>
  </si>
  <si>
    <t>大聖寺関所跡</t>
    <rPh sb="0" eb="3">
      <t>ダイショウジ</t>
    </rPh>
    <rPh sb="3" eb="5">
      <t>セキショ</t>
    </rPh>
    <rPh sb="5" eb="6">
      <t>アト</t>
    </rPh>
    <phoneticPr fontId="12"/>
  </si>
  <si>
    <t>特定非営利活動法人歴町センター大聖寺</t>
    <rPh sb="9" eb="10">
      <t>レキ</t>
    </rPh>
    <rPh sb="10" eb="11">
      <t>マチ</t>
    </rPh>
    <rPh sb="15" eb="18">
      <t>ダイショウジ</t>
    </rPh>
    <phoneticPr fontId="12"/>
  </si>
  <si>
    <t>歴史資料</t>
    <rPh sb="0" eb="2">
      <t>レキシ</t>
    </rPh>
    <rPh sb="2" eb="4">
      <t>シリョウ</t>
    </rPh>
    <phoneticPr fontId="70"/>
  </si>
  <si>
    <t>茇憩紀聞原本</t>
    <rPh sb="2" eb="4">
      <t>キブン</t>
    </rPh>
    <phoneticPr fontId="2"/>
  </si>
  <si>
    <t>大聖寺地方町
（石川県九谷焼美術館）</t>
    <rPh sb="0" eb="6">
      <t>ダイショウジジカタマチ</t>
    </rPh>
    <rPh sb="8" eb="11">
      <t>イシカワケン</t>
    </rPh>
    <rPh sb="11" eb="12">
      <t>キュウ</t>
    </rPh>
    <rPh sb="12" eb="13">
      <t>タニ</t>
    </rPh>
    <rPh sb="13" eb="14">
      <t>ヤキ</t>
    </rPh>
    <phoneticPr fontId="12"/>
  </si>
  <si>
    <t>（国登録有形文化財）</t>
    <rPh sb="1" eb="2">
      <t>クニ</t>
    </rPh>
    <rPh sb="2" eb="4">
      <t>トウロク</t>
    </rPh>
    <rPh sb="4" eb="6">
      <t>ユウケイ</t>
    </rPh>
    <phoneticPr fontId="70"/>
  </si>
  <si>
    <t>　所在地</t>
  </si>
  <si>
    <t>　　登録番号</t>
  </si>
  <si>
    <t>旧月田家住宅</t>
  </si>
  <si>
    <t>17－0007</t>
  </si>
  <si>
    <t>北前船主屋敷蔵六園（旧酒谷長一郎家住宅）</t>
  </si>
  <si>
    <t>17－0022～0032</t>
  </si>
  <si>
    <t>白銀屋旅館</t>
  </si>
  <si>
    <t>17－0033・0035</t>
    <phoneticPr fontId="2"/>
  </si>
  <si>
    <t>山岡商山堂（山岡ビル）</t>
    <rPh sb="0" eb="2">
      <t>ヤマオカ</t>
    </rPh>
    <rPh sb="2" eb="3">
      <t>ショウ</t>
    </rPh>
    <rPh sb="3" eb="4">
      <t>ショウザン</t>
    </rPh>
    <rPh sb="4" eb="5">
      <t>ドウ</t>
    </rPh>
    <rPh sb="6" eb="8">
      <t>ヤマオカ</t>
    </rPh>
    <phoneticPr fontId="31"/>
  </si>
  <si>
    <t>山中温泉湯の出町</t>
    <rPh sb="0" eb="2">
      <t>ヤマナカ</t>
    </rPh>
    <rPh sb="2" eb="4">
      <t>オンセン</t>
    </rPh>
    <rPh sb="4" eb="5">
      <t>ユ</t>
    </rPh>
    <rPh sb="6" eb="7">
      <t>デ</t>
    </rPh>
    <rPh sb="7" eb="8">
      <t>マチ</t>
    </rPh>
    <phoneticPr fontId="70"/>
  </si>
  <si>
    <t>17－0036</t>
  </si>
  <si>
    <t>時習庵</t>
    <rPh sb="0" eb="1">
      <t>ジ</t>
    </rPh>
    <phoneticPr fontId="31"/>
  </si>
  <si>
    <t>17－0037～0038</t>
  </si>
  <si>
    <t>北大路魯山人寓居</t>
    <rPh sb="0" eb="1">
      <t>キタ</t>
    </rPh>
    <rPh sb="1" eb="3">
      <t>オオジ</t>
    </rPh>
    <rPh sb="3" eb="4">
      <t>ロ</t>
    </rPh>
    <rPh sb="4" eb="5">
      <t>サン</t>
    </rPh>
    <rPh sb="5" eb="6">
      <t>ジン</t>
    </rPh>
    <rPh sb="6" eb="8">
      <t>グウキョ</t>
    </rPh>
    <phoneticPr fontId="31"/>
  </si>
  <si>
    <t>山代温泉</t>
    <rPh sb="0" eb="4">
      <t>ヤマシロオンセン</t>
    </rPh>
    <phoneticPr fontId="70"/>
  </si>
  <si>
    <t>17－0041～0042</t>
  </si>
  <si>
    <t>旧中木家住宅</t>
    <rPh sb="0" eb="1">
      <t>キュウ</t>
    </rPh>
    <rPh sb="1" eb="3">
      <t>ナカキ</t>
    </rPh>
    <rPh sb="3" eb="4">
      <t>イエ</t>
    </rPh>
    <rPh sb="4" eb="6">
      <t>ジュウタク</t>
    </rPh>
    <phoneticPr fontId="31"/>
  </si>
  <si>
    <t>大聖寺魚町</t>
    <rPh sb="0" eb="3">
      <t>ダイショウジ</t>
    </rPh>
    <rPh sb="3" eb="4">
      <t>ウオ</t>
    </rPh>
    <rPh sb="4" eb="5">
      <t>マチ</t>
    </rPh>
    <phoneticPr fontId="70"/>
  </si>
  <si>
    <t>17－0063～0065</t>
  </si>
  <si>
    <t>旧山長織物会社</t>
    <rPh sb="0" eb="1">
      <t>キュウ</t>
    </rPh>
    <rPh sb="1" eb="3">
      <t>ヤマナガ</t>
    </rPh>
    <rPh sb="3" eb="5">
      <t>オリモノ</t>
    </rPh>
    <rPh sb="5" eb="7">
      <t>ガイシャ</t>
    </rPh>
    <phoneticPr fontId="31"/>
  </si>
  <si>
    <t>大聖寺番場町</t>
    <rPh sb="0" eb="3">
      <t>ダイショウジ</t>
    </rPh>
    <rPh sb="3" eb="5">
      <t>バンバ</t>
    </rPh>
    <rPh sb="5" eb="6">
      <t>マチ</t>
    </rPh>
    <phoneticPr fontId="70"/>
  </si>
  <si>
    <t>17－0066～0068</t>
  </si>
  <si>
    <t>五徳庵</t>
    <rPh sb="0" eb="2">
      <t>ゴトク</t>
    </rPh>
    <rPh sb="2" eb="3">
      <t>アン</t>
    </rPh>
    <phoneticPr fontId="31"/>
  </si>
  <si>
    <t>大聖寺錦町</t>
    <rPh sb="0" eb="3">
      <t>ダイショウジ</t>
    </rPh>
    <rPh sb="3" eb="4">
      <t>ニシキ</t>
    </rPh>
    <rPh sb="4" eb="5">
      <t>マチ</t>
    </rPh>
    <phoneticPr fontId="70"/>
  </si>
  <si>
    <t>17－0124～0127</t>
  </si>
  <si>
    <t>橋本酒造</t>
    <rPh sb="0" eb="2">
      <t>ハシモト</t>
    </rPh>
    <rPh sb="2" eb="4">
      <t>シュゾウ</t>
    </rPh>
    <phoneticPr fontId="31"/>
  </si>
  <si>
    <t>動橋町</t>
    <rPh sb="0" eb="3">
      <t>イブリハシマチ</t>
    </rPh>
    <phoneticPr fontId="70"/>
  </si>
  <si>
    <t>17－0133～0144</t>
  </si>
  <si>
    <t>江沼神社竹涇館・梅花庵</t>
    <rPh sb="0" eb="2">
      <t>エヌマ</t>
    </rPh>
    <rPh sb="2" eb="4">
      <t>ジンジャ</t>
    </rPh>
    <rPh sb="4" eb="5">
      <t>タケ</t>
    </rPh>
    <rPh sb="5" eb="6">
      <t>ケイ</t>
    </rPh>
    <rPh sb="6" eb="7">
      <t>カン</t>
    </rPh>
    <rPh sb="8" eb="10">
      <t>バイカ</t>
    </rPh>
    <rPh sb="10" eb="11">
      <t>イオリ</t>
    </rPh>
    <phoneticPr fontId="70"/>
  </si>
  <si>
    <t>大聖寺八間道</t>
    <rPh sb="3" eb="5">
      <t>ハチケン</t>
    </rPh>
    <rPh sb="5" eb="6">
      <t>ミチ</t>
    </rPh>
    <phoneticPr fontId="70"/>
  </si>
  <si>
    <t>17－0190～0191</t>
    <phoneticPr fontId="70"/>
  </si>
  <si>
    <t>（国選定重要伝統的建造物群保存地区）</t>
    <rPh sb="1" eb="2">
      <t>クニ</t>
    </rPh>
    <rPh sb="2" eb="4">
      <t>センテイ</t>
    </rPh>
    <rPh sb="4" eb="6">
      <t>ジュウヨウ</t>
    </rPh>
    <rPh sb="6" eb="9">
      <t>デントウテキ</t>
    </rPh>
    <rPh sb="9" eb="12">
      <t>ケンゾウブツ</t>
    </rPh>
    <rPh sb="12" eb="13">
      <t>グン</t>
    </rPh>
    <rPh sb="13" eb="15">
      <t>ホゾン</t>
    </rPh>
    <rPh sb="15" eb="17">
      <t>チク</t>
    </rPh>
    <phoneticPr fontId="70"/>
  </si>
  <si>
    <t>所在地</t>
    <rPh sb="0" eb="3">
      <t>ショザイチ</t>
    </rPh>
    <phoneticPr fontId="70"/>
  </si>
  <si>
    <t>備考</t>
    <rPh sb="0" eb="2">
      <t>ビコウ</t>
    </rPh>
    <phoneticPr fontId="70"/>
  </si>
  <si>
    <t>加賀市加賀橋立伝統的建造物群保存地区</t>
    <rPh sb="0" eb="2">
      <t>カガ</t>
    </rPh>
    <rPh sb="2" eb="3">
      <t>シ</t>
    </rPh>
    <rPh sb="3" eb="5">
      <t>カガ</t>
    </rPh>
    <rPh sb="5" eb="6">
      <t>キョウ</t>
    </rPh>
    <rPh sb="6" eb="7">
      <t>タ</t>
    </rPh>
    <rPh sb="7" eb="10">
      <t>デントウテキ</t>
    </rPh>
    <rPh sb="10" eb="13">
      <t>ケンゾウブツ</t>
    </rPh>
    <rPh sb="13" eb="14">
      <t>グン</t>
    </rPh>
    <rPh sb="14" eb="16">
      <t>ホゾン</t>
    </rPh>
    <rPh sb="16" eb="18">
      <t>チク</t>
    </rPh>
    <phoneticPr fontId="70"/>
  </si>
  <si>
    <t>橋立町</t>
    <rPh sb="0" eb="1">
      <t>ハシ</t>
    </rPh>
    <rPh sb="1" eb="2">
      <t>タ</t>
    </rPh>
    <rPh sb="2" eb="3">
      <t>マチ</t>
    </rPh>
    <phoneticPr fontId="70"/>
  </si>
  <si>
    <t>加賀市加賀東谷伝統的建造物群保存地区</t>
  </si>
  <si>
    <t>山中温泉荒谷町、今立町、大土町、杉水町</t>
    <rPh sb="0" eb="2">
      <t>ヤマナカ</t>
    </rPh>
    <rPh sb="2" eb="4">
      <t>オンセン</t>
    </rPh>
    <phoneticPr fontId="70"/>
  </si>
  <si>
    <t>平成31年4月1日現在　　資料：文化振興課</t>
    <rPh sb="0" eb="2">
      <t>ヘイセイ</t>
    </rPh>
    <rPh sb="4" eb="5">
      <t>ネン</t>
    </rPh>
    <rPh sb="6" eb="7">
      <t>ガツ</t>
    </rPh>
    <rPh sb="8" eb="9">
      <t>ニチ</t>
    </rPh>
    <rPh sb="9" eb="11">
      <t>ゲンザイ</t>
    </rPh>
    <rPh sb="13" eb="15">
      <t>シリョウ</t>
    </rPh>
    <rPh sb="16" eb="18">
      <t>ブンカ</t>
    </rPh>
    <rPh sb="18" eb="20">
      <t>シンコウ</t>
    </rPh>
    <rPh sb="20" eb="21">
      <t>カ</t>
    </rPh>
    <phoneticPr fontId="2"/>
  </si>
  <si>
    <t>12-01　社会福祉施設の状況</t>
    <rPh sb="6" eb="8">
      <t>シャカイ</t>
    </rPh>
    <rPh sb="8" eb="10">
      <t>フクシ</t>
    </rPh>
    <rPh sb="10" eb="12">
      <t>シセツ</t>
    </rPh>
    <rPh sb="13" eb="15">
      <t>ジョウキョウ</t>
    </rPh>
    <phoneticPr fontId="2"/>
  </si>
  <si>
    <t>令和2年4月1日現在</t>
    <rPh sb="0" eb="2">
      <t>レイワ</t>
    </rPh>
    <rPh sb="3" eb="4">
      <t>ネン</t>
    </rPh>
    <rPh sb="5" eb="6">
      <t>ガツ</t>
    </rPh>
    <rPh sb="7" eb="8">
      <t>ニチ</t>
    </rPh>
    <rPh sb="8" eb="10">
      <t>ゲンザイ</t>
    </rPh>
    <phoneticPr fontId="2"/>
  </si>
  <si>
    <t>種類</t>
    <rPh sb="0" eb="2">
      <t>シュルイ</t>
    </rPh>
    <phoneticPr fontId="72"/>
  </si>
  <si>
    <t>設置主体</t>
    <rPh sb="0" eb="2">
      <t>セッチ</t>
    </rPh>
    <rPh sb="2" eb="4">
      <t>シュタイ</t>
    </rPh>
    <phoneticPr fontId="72"/>
  </si>
  <si>
    <t>施設数</t>
    <rPh sb="0" eb="3">
      <t>シセツスウ</t>
    </rPh>
    <phoneticPr fontId="72"/>
  </si>
  <si>
    <t>定員数</t>
    <rPh sb="0" eb="3">
      <t>テイインスウ</t>
    </rPh>
    <phoneticPr fontId="72"/>
  </si>
  <si>
    <t>児童福祉施設</t>
    <rPh sb="0" eb="2">
      <t>ジドウ</t>
    </rPh>
    <rPh sb="2" eb="4">
      <t>フクシ</t>
    </rPh>
    <rPh sb="4" eb="6">
      <t>シセツ</t>
    </rPh>
    <phoneticPr fontId="72"/>
  </si>
  <si>
    <t>母子生活支援施設</t>
    <rPh sb="0" eb="2">
      <t>ボシ</t>
    </rPh>
    <rPh sb="2" eb="4">
      <t>セイカツ</t>
    </rPh>
    <rPh sb="4" eb="6">
      <t>シエン</t>
    </rPh>
    <rPh sb="6" eb="8">
      <t>シセツ</t>
    </rPh>
    <phoneticPr fontId="72"/>
  </si>
  <si>
    <t>社会福祉法人</t>
    <rPh sb="0" eb="2">
      <t>シャカイ</t>
    </rPh>
    <rPh sb="2" eb="4">
      <t>フクシ</t>
    </rPh>
    <rPh sb="4" eb="6">
      <t>ホウジン</t>
    </rPh>
    <phoneticPr fontId="2"/>
  </si>
  <si>
    <t>児童養護施設</t>
    <rPh sb="2" eb="4">
      <t>ヨウゴ</t>
    </rPh>
    <rPh sb="4" eb="6">
      <t>シセツ</t>
    </rPh>
    <phoneticPr fontId="72"/>
  </si>
  <si>
    <t>障害児入所施設</t>
    <rPh sb="0" eb="2">
      <t>ショウガイ</t>
    </rPh>
    <rPh sb="2" eb="3">
      <t>ジ</t>
    </rPh>
    <rPh sb="3" eb="5">
      <t>ニュウショ</t>
    </rPh>
    <rPh sb="5" eb="7">
      <t>シセツ</t>
    </rPh>
    <phoneticPr fontId="2"/>
  </si>
  <si>
    <t>県</t>
    <rPh sb="0" eb="1">
      <t>ケン</t>
    </rPh>
    <phoneticPr fontId="2"/>
  </si>
  <si>
    <t>児童家庭支援センター</t>
    <rPh sb="0" eb="2">
      <t>ジドウ</t>
    </rPh>
    <rPh sb="2" eb="4">
      <t>カテイ</t>
    </rPh>
    <rPh sb="4" eb="6">
      <t>シエン</t>
    </rPh>
    <phoneticPr fontId="72"/>
  </si>
  <si>
    <t>－</t>
  </si>
  <si>
    <t>児童センター</t>
    <rPh sb="0" eb="2">
      <t>ジドウ</t>
    </rPh>
    <phoneticPr fontId="72"/>
  </si>
  <si>
    <t>市</t>
    <rPh sb="0" eb="1">
      <t>シ</t>
    </rPh>
    <phoneticPr fontId="2"/>
  </si>
  <si>
    <t>保育所</t>
    <rPh sb="0" eb="2">
      <t>ホイク</t>
    </rPh>
    <rPh sb="2" eb="3">
      <t>ショ</t>
    </rPh>
    <phoneticPr fontId="2"/>
  </si>
  <si>
    <t>認定こども園</t>
    <rPh sb="0" eb="2">
      <t>ニンテイ</t>
    </rPh>
    <rPh sb="5" eb="6">
      <t>エン</t>
    </rPh>
    <phoneticPr fontId="2"/>
  </si>
  <si>
    <t>老人福祉施設等</t>
    <rPh sb="0" eb="2">
      <t>ロウジン</t>
    </rPh>
    <rPh sb="2" eb="4">
      <t>フクシ</t>
    </rPh>
    <rPh sb="4" eb="6">
      <t>シセツ</t>
    </rPh>
    <rPh sb="6" eb="7">
      <t>トウ</t>
    </rPh>
    <phoneticPr fontId="2"/>
  </si>
  <si>
    <t>老人デイサービスセンター
（通所介護事業所）</t>
    <rPh sb="0" eb="2">
      <t>ロウジン</t>
    </rPh>
    <rPh sb="14" eb="16">
      <t>ツウショ</t>
    </rPh>
    <rPh sb="16" eb="18">
      <t>カイゴ</t>
    </rPh>
    <rPh sb="18" eb="21">
      <t>ジギョウショ</t>
    </rPh>
    <phoneticPr fontId="72"/>
  </si>
  <si>
    <t>社会福祉法人・医療
法人社団・株式会社</t>
    <rPh sb="0" eb="2">
      <t>シャカイ</t>
    </rPh>
    <rPh sb="2" eb="4">
      <t>フクシ</t>
    </rPh>
    <rPh sb="4" eb="6">
      <t>ホウジン</t>
    </rPh>
    <rPh sb="7" eb="9">
      <t>イリョウ</t>
    </rPh>
    <rPh sb="10" eb="12">
      <t>ホウジン</t>
    </rPh>
    <rPh sb="12" eb="14">
      <t>シャダン</t>
    </rPh>
    <rPh sb="15" eb="19">
      <t>カブシキガイシャ</t>
    </rPh>
    <phoneticPr fontId="2"/>
  </si>
  <si>
    <t>老人デイサービスセンター
（地域密着型通所介護事業所）</t>
    <rPh sb="0" eb="2">
      <t>ロウジン</t>
    </rPh>
    <rPh sb="14" eb="16">
      <t>チイキ</t>
    </rPh>
    <rPh sb="16" eb="19">
      <t>ミッチャクガタ</t>
    </rPh>
    <rPh sb="19" eb="21">
      <t>ツウショ</t>
    </rPh>
    <rPh sb="21" eb="23">
      <t>カイゴ</t>
    </rPh>
    <rPh sb="23" eb="26">
      <t>ジギョウショ</t>
    </rPh>
    <phoneticPr fontId="72"/>
  </si>
  <si>
    <t>社会福祉法人・特定
非営利活動法人・有
限会社・株式会社</t>
    <rPh sb="0" eb="2">
      <t>シャカイ</t>
    </rPh>
    <rPh sb="2" eb="4">
      <t>フクシ</t>
    </rPh>
    <rPh sb="4" eb="6">
      <t>ホウジン</t>
    </rPh>
    <rPh sb="7" eb="9">
      <t>トクテイ</t>
    </rPh>
    <rPh sb="10" eb="13">
      <t>ヒエイリ</t>
    </rPh>
    <rPh sb="13" eb="15">
      <t>カツドウ</t>
    </rPh>
    <rPh sb="15" eb="17">
      <t>ホウジン</t>
    </rPh>
    <rPh sb="18" eb="19">
      <t>ユウ</t>
    </rPh>
    <rPh sb="20" eb="21">
      <t>キリ</t>
    </rPh>
    <rPh sb="21" eb="23">
      <t>ガイシャ</t>
    </rPh>
    <rPh sb="24" eb="28">
      <t>カブシキガイシャ</t>
    </rPh>
    <phoneticPr fontId="2"/>
  </si>
  <si>
    <t>老人デイサービスセンター
（認知症対応型通所介護事業所）</t>
    <rPh sb="0" eb="2">
      <t>ロウジン</t>
    </rPh>
    <rPh sb="14" eb="17">
      <t>ニンチショウ</t>
    </rPh>
    <rPh sb="17" eb="19">
      <t>タイオウ</t>
    </rPh>
    <rPh sb="19" eb="20">
      <t>ガタ</t>
    </rPh>
    <rPh sb="20" eb="22">
      <t>ツウショ</t>
    </rPh>
    <rPh sb="22" eb="24">
      <t>カイゴ</t>
    </rPh>
    <rPh sb="24" eb="27">
      <t>ジギョウショ</t>
    </rPh>
    <phoneticPr fontId="72"/>
  </si>
  <si>
    <t>社会福祉法人・特定非営利活動法人・有限会社</t>
    <rPh sb="0" eb="2">
      <t>シャカイ</t>
    </rPh>
    <rPh sb="2" eb="4">
      <t>フクシ</t>
    </rPh>
    <rPh sb="4" eb="6">
      <t>ホウジン</t>
    </rPh>
    <rPh sb="7" eb="9">
      <t>トクテイ</t>
    </rPh>
    <rPh sb="9" eb="12">
      <t>ヒエイリ</t>
    </rPh>
    <rPh sb="12" eb="14">
      <t>カツドウ</t>
    </rPh>
    <rPh sb="14" eb="16">
      <t>ホウジン</t>
    </rPh>
    <rPh sb="17" eb="21">
      <t>ユウゲンガイシャ</t>
    </rPh>
    <phoneticPr fontId="2"/>
  </si>
  <si>
    <t>老人短期入所施設
（短期入所生活介護事業所）</t>
    <rPh sb="0" eb="2">
      <t>ロウジン</t>
    </rPh>
    <rPh sb="2" eb="4">
      <t>タンキ</t>
    </rPh>
    <rPh sb="4" eb="6">
      <t>ニュウショ</t>
    </rPh>
    <rPh sb="6" eb="8">
      <t>シセツ</t>
    </rPh>
    <rPh sb="10" eb="12">
      <t>タンキ</t>
    </rPh>
    <rPh sb="12" eb="14">
      <t>ニュウショ</t>
    </rPh>
    <rPh sb="14" eb="16">
      <t>セイカツ</t>
    </rPh>
    <rPh sb="16" eb="18">
      <t>カイゴ</t>
    </rPh>
    <rPh sb="18" eb="21">
      <t>ジギョウショ</t>
    </rPh>
    <phoneticPr fontId="72"/>
  </si>
  <si>
    <t>特別養護老人ホーム
（介護老人福祉施設）</t>
    <rPh sb="0" eb="2">
      <t>トクベツ</t>
    </rPh>
    <rPh sb="2" eb="4">
      <t>ヨウゴ</t>
    </rPh>
    <rPh sb="4" eb="6">
      <t>ロウジン</t>
    </rPh>
    <rPh sb="11" eb="13">
      <t>カイゴ</t>
    </rPh>
    <rPh sb="13" eb="15">
      <t>ロウジン</t>
    </rPh>
    <rPh sb="15" eb="17">
      <t>フクシ</t>
    </rPh>
    <rPh sb="17" eb="19">
      <t>シセツ</t>
    </rPh>
    <phoneticPr fontId="72"/>
  </si>
  <si>
    <t>特別養護老人ホーム
（地域密着型介護老人福祉施設）</t>
    <rPh sb="0" eb="2">
      <t>トクベツ</t>
    </rPh>
    <rPh sb="2" eb="4">
      <t>ヨウゴ</t>
    </rPh>
    <rPh sb="4" eb="6">
      <t>ロウジン</t>
    </rPh>
    <rPh sb="11" eb="16">
      <t>チイキミッチャクガタ</t>
    </rPh>
    <rPh sb="16" eb="18">
      <t>カイゴ</t>
    </rPh>
    <rPh sb="18" eb="20">
      <t>ロウジン</t>
    </rPh>
    <rPh sb="20" eb="22">
      <t>フクシ</t>
    </rPh>
    <rPh sb="22" eb="24">
      <t>シセツ</t>
    </rPh>
    <phoneticPr fontId="72"/>
  </si>
  <si>
    <t>軽費老人ホーム
（ケアハウス）</t>
    <rPh sb="0" eb="1">
      <t>カル</t>
    </rPh>
    <rPh sb="1" eb="2">
      <t>ヒ</t>
    </rPh>
    <rPh sb="2" eb="4">
      <t>ロウジン</t>
    </rPh>
    <phoneticPr fontId="2"/>
  </si>
  <si>
    <t>老人福祉センター（Ａ型）</t>
    <rPh sb="0" eb="2">
      <t>ロウジン</t>
    </rPh>
    <rPh sb="2" eb="4">
      <t>フクシ</t>
    </rPh>
    <rPh sb="10" eb="11">
      <t>カタ</t>
    </rPh>
    <phoneticPr fontId="2"/>
  </si>
  <si>
    <t>社会福祉協議会</t>
    <rPh sb="0" eb="2">
      <t>シャカイ</t>
    </rPh>
    <rPh sb="2" eb="4">
      <t>フクシ</t>
    </rPh>
    <rPh sb="4" eb="7">
      <t>キョウギカイ</t>
    </rPh>
    <phoneticPr fontId="2"/>
  </si>
  <si>
    <t>老人福祉センター（Ｂ型）</t>
    <rPh sb="0" eb="2">
      <t>ロウジン</t>
    </rPh>
    <rPh sb="2" eb="4">
      <t>フクシ</t>
    </rPh>
    <rPh sb="10" eb="11">
      <t>カタ</t>
    </rPh>
    <phoneticPr fontId="2"/>
  </si>
  <si>
    <t>生活支援ハウス
（高齢者生活福祉センター）</t>
    <rPh sb="0" eb="2">
      <t>セイカツ</t>
    </rPh>
    <rPh sb="2" eb="4">
      <t>シエン</t>
    </rPh>
    <rPh sb="9" eb="12">
      <t>コウレイシャ</t>
    </rPh>
    <rPh sb="12" eb="14">
      <t>セイカツ</t>
    </rPh>
    <rPh sb="14" eb="16">
      <t>フクシ</t>
    </rPh>
    <phoneticPr fontId="2"/>
  </si>
  <si>
    <t>小規模多機能型居宅介護事業
(小規模多機能型居宅介護）</t>
    <rPh sb="0" eb="3">
      <t>ショウキボ</t>
    </rPh>
    <rPh sb="3" eb="7">
      <t>タキノウガタ</t>
    </rPh>
    <rPh sb="7" eb="9">
      <t>キョタク</t>
    </rPh>
    <rPh sb="9" eb="11">
      <t>カイゴ</t>
    </rPh>
    <rPh sb="11" eb="13">
      <t>ジギョウ</t>
    </rPh>
    <rPh sb="15" eb="18">
      <t>ショウキボ</t>
    </rPh>
    <rPh sb="18" eb="22">
      <t>タキノウガタ</t>
    </rPh>
    <rPh sb="22" eb="24">
      <t>キョタク</t>
    </rPh>
    <rPh sb="24" eb="26">
      <t>カイゴ</t>
    </rPh>
    <phoneticPr fontId="2"/>
  </si>
  <si>
    <t>社会福祉法人・医療法人社
団・特定非営利活動法人</t>
    <rPh sb="0" eb="2">
      <t>シャカイ</t>
    </rPh>
    <rPh sb="2" eb="4">
      <t>フクシ</t>
    </rPh>
    <rPh sb="4" eb="6">
      <t>ホウジン</t>
    </rPh>
    <rPh sb="7" eb="9">
      <t>イリョウ</t>
    </rPh>
    <rPh sb="9" eb="11">
      <t>ホウジン</t>
    </rPh>
    <rPh sb="11" eb="12">
      <t>シャ</t>
    </rPh>
    <rPh sb="13" eb="14">
      <t>ダン</t>
    </rPh>
    <rPh sb="15" eb="17">
      <t>トクテイ</t>
    </rPh>
    <rPh sb="17" eb="20">
      <t>ヒエイリ</t>
    </rPh>
    <rPh sb="20" eb="22">
      <t>カツドウ</t>
    </rPh>
    <rPh sb="22" eb="24">
      <t>ホウジン</t>
    </rPh>
    <phoneticPr fontId="2"/>
  </si>
  <si>
    <t>認知症高齢者グループホーム
（認知症対応型共同生活介護）</t>
    <rPh sb="0" eb="2">
      <t>ニンチ</t>
    </rPh>
    <rPh sb="2" eb="3">
      <t>ショウ</t>
    </rPh>
    <rPh sb="3" eb="6">
      <t>コウレイシャ</t>
    </rPh>
    <rPh sb="15" eb="17">
      <t>ニンチ</t>
    </rPh>
    <rPh sb="17" eb="18">
      <t>ショウ</t>
    </rPh>
    <rPh sb="18" eb="20">
      <t>タイオウ</t>
    </rPh>
    <rPh sb="20" eb="21">
      <t>カタ</t>
    </rPh>
    <rPh sb="21" eb="23">
      <t>キョウドウ</t>
    </rPh>
    <rPh sb="23" eb="25">
      <t>セイカツ</t>
    </rPh>
    <rPh sb="25" eb="27">
      <t>カイゴ</t>
    </rPh>
    <phoneticPr fontId="2"/>
  </si>
  <si>
    <t>社会福祉法人・医療
法人社団・有限会社</t>
    <rPh sb="0" eb="2">
      <t>シャカイ</t>
    </rPh>
    <rPh sb="2" eb="4">
      <t>フクシ</t>
    </rPh>
    <rPh sb="4" eb="6">
      <t>ホウジン</t>
    </rPh>
    <rPh sb="7" eb="9">
      <t>イリョウ</t>
    </rPh>
    <rPh sb="10" eb="12">
      <t>ホウジン</t>
    </rPh>
    <rPh sb="12" eb="14">
      <t>シャダン</t>
    </rPh>
    <rPh sb="15" eb="17">
      <t>ユウゲン</t>
    </rPh>
    <rPh sb="17" eb="19">
      <t>カイシャ</t>
    </rPh>
    <phoneticPr fontId="2"/>
  </si>
  <si>
    <t>介護老人保健施設</t>
    <rPh sb="0" eb="2">
      <t>カイゴ</t>
    </rPh>
    <rPh sb="2" eb="4">
      <t>ロウジン</t>
    </rPh>
    <rPh sb="4" eb="6">
      <t>ホケン</t>
    </rPh>
    <rPh sb="6" eb="8">
      <t>シセツ</t>
    </rPh>
    <phoneticPr fontId="2"/>
  </si>
  <si>
    <t>社会福祉法人
医療法人社団</t>
    <rPh sb="0" eb="2">
      <t>シャカイ</t>
    </rPh>
    <rPh sb="2" eb="4">
      <t>フクシ</t>
    </rPh>
    <rPh sb="4" eb="6">
      <t>ホウジン</t>
    </rPh>
    <rPh sb="7" eb="9">
      <t>イリョウ</t>
    </rPh>
    <rPh sb="9" eb="11">
      <t>ホウジン</t>
    </rPh>
    <rPh sb="11" eb="13">
      <t>シャダン</t>
    </rPh>
    <phoneticPr fontId="2"/>
  </si>
  <si>
    <t>認知症疾患医療センター</t>
    <rPh sb="0" eb="2">
      <t>ニンチ</t>
    </rPh>
    <rPh sb="2" eb="3">
      <t>ショウ</t>
    </rPh>
    <rPh sb="3" eb="5">
      <t>シッカン</t>
    </rPh>
    <rPh sb="5" eb="7">
      <t>イリョウ</t>
    </rPh>
    <phoneticPr fontId="2"/>
  </si>
  <si>
    <t>医療法人社団</t>
    <rPh sb="0" eb="2">
      <t>イリョウ</t>
    </rPh>
    <rPh sb="2" eb="4">
      <t>ホウジン</t>
    </rPh>
    <rPh sb="4" eb="6">
      <t>シャダン</t>
    </rPh>
    <phoneticPr fontId="2"/>
  </si>
  <si>
    <t>障害保健福祉関係施設等</t>
    <rPh sb="0" eb="2">
      <t>ショウガイ</t>
    </rPh>
    <rPh sb="2" eb="4">
      <t>ホケン</t>
    </rPh>
    <rPh sb="4" eb="6">
      <t>フクシ</t>
    </rPh>
    <rPh sb="6" eb="8">
      <t>カンケイ</t>
    </rPh>
    <rPh sb="8" eb="10">
      <t>シセツ</t>
    </rPh>
    <rPh sb="10" eb="11">
      <t>トウ</t>
    </rPh>
    <phoneticPr fontId="72"/>
  </si>
  <si>
    <t>居宅介護</t>
    <rPh sb="0" eb="2">
      <t>キョタク</t>
    </rPh>
    <rPh sb="2" eb="4">
      <t>カイゴ</t>
    </rPh>
    <phoneticPr fontId="2"/>
  </si>
  <si>
    <t>社会福祉法人
医療法人社団
特定非営利活動法人
有限会社・株式会社</t>
    <phoneticPr fontId="2"/>
  </si>
  <si>
    <t>重度訪問介護</t>
    <rPh sb="0" eb="2">
      <t>ジュウド</t>
    </rPh>
    <rPh sb="2" eb="4">
      <t>ホウモン</t>
    </rPh>
    <rPh sb="4" eb="6">
      <t>カイゴ</t>
    </rPh>
    <phoneticPr fontId="2"/>
  </si>
  <si>
    <t>同行援護</t>
    <rPh sb="0" eb="2">
      <t>ドウコウ</t>
    </rPh>
    <rPh sb="2" eb="4">
      <t>エンゴ</t>
    </rPh>
    <phoneticPr fontId="2"/>
  </si>
  <si>
    <t>社会福祉法人
有限会社・株式会社</t>
    <phoneticPr fontId="2"/>
  </si>
  <si>
    <t>療養介護</t>
    <rPh sb="0" eb="2">
      <t>リョウヨウ</t>
    </rPh>
    <rPh sb="2" eb="4">
      <t>カイゴ</t>
    </rPh>
    <phoneticPr fontId="2"/>
  </si>
  <si>
    <t>独立行政法人</t>
    <rPh sb="0" eb="2">
      <t>ドクリツ</t>
    </rPh>
    <rPh sb="2" eb="4">
      <t>ギョウセイ</t>
    </rPh>
    <rPh sb="4" eb="6">
      <t>ホウジン</t>
    </rPh>
    <phoneticPr fontId="2"/>
  </si>
  <si>
    <t>生活介護</t>
    <phoneticPr fontId="2"/>
  </si>
  <si>
    <t>社会福祉法人
特定非営利活動法人
県
合同会社</t>
    <rPh sb="0" eb="2">
      <t>シャカイ</t>
    </rPh>
    <rPh sb="2" eb="4">
      <t>フクシ</t>
    </rPh>
    <rPh sb="4" eb="6">
      <t>ホウジン</t>
    </rPh>
    <rPh sb="7" eb="9">
      <t>トクテイ</t>
    </rPh>
    <rPh sb="9" eb="12">
      <t>ヒエイリ</t>
    </rPh>
    <rPh sb="12" eb="14">
      <t>カツドウ</t>
    </rPh>
    <rPh sb="14" eb="16">
      <t>ホウジン</t>
    </rPh>
    <rPh sb="17" eb="18">
      <t>ケン</t>
    </rPh>
    <rPh sb="19" eb="21">
      <t>ゴウドウ</t>
    </rPh>
    <rPh sb="21" eb="23">
      <t>ガイシャ</t>
    </rPh>
    <phoneticPr fontId="2"/>
  </si>
  <si>
    <t>自立訓練（生活訓練）</t>
    <phoneticPr fontId="2"/>
  </si>
  <si>
    <t>社会福祉法人</t>
    <phoneticPr fontId="2"/>
  </si>
  <si>
    <t>短期入所</t>
    <rPh sb="0" eb="2">
      <t>タンキ</t>
    </rPh>
    <rPh sb="2" eb="4">
      <t>ニュウショ</t>
    </rPh>
    <phoneticPr fontId="2"/>
  </si>
  <si>
    <t>社会福祉法人
独立行政法人
医療法人社団
県
特定非営利活動法人</t>
    <phoneticPr fontId="2"/>
  </si>
  <si>
    <t>施設入所支援</t>
    <rPh sb="0" eb="2">
      <t>シセツ</t>
    </rPh>
    <rPh sb="2" eb="4">
      <t>ニュウショ</t>
    </rPh>
    <rPh sb="4" eb="6">
      <t>シエン</t>
    </rPh>
    <phoneticPr fontId="2"/>
  </si>
  <si>
    <t>社会福祉法人　　　　　　　　　県</t>
    <rPh sb="0" eb="2">
      <t>シャカイ</t>
    </rPh>
    <rPh sb="2" eb="4">
      <t>フクシ</t>
    </rPh>
    <rPh sb="4" eb="6">
      <t>ホウジン</t>
    </rPh>
    <rPh sb="15" eb="16">
      <t>ケン</t>
    </rPh>
    <phoneticPr fontId="2"/>
  </si>
  <si>
    <t>就労移行支援</t>
    <rPh sb="0" eb="2">
      <t>シュウロウ</t>
    </rPh>
    <rPh sb="2" eb="4">
      <t>イコウ</t>
    </rPh>
    <rPh sb="4" eb="6">
      <t>シエン</t>
    </rPh>
    <phoneticPr fontId="72"/>
  </si>
  <si>
    <t>就労継続支援(Ａ型)</t>
    <rPh sb="0" eb="2">
      <t>シュウロウ</t>
    </rPh>
    <rPh sb="2" eb="4">
      <t>ケイゾク</t>
    </rPh>
    <rPh sb="4" eb="6">
      <t>シエン</t>
    </rPh>
    <rPh sb="8" eb="9">
      <t>ガタ</t>
    </rPh>
    <phoneticPr fontId="72"/>
  </si>
  <si>
    <t>社会福祉法人　　　　　　　　株式会社</t>
    <rPh sb="0" eb="2">
      <t>シャカイ</t>
    </rPh>
    <rPh sb="2" eb="4">
      <t>フクシ</t>
    </rPh>
    <rPh sb="4" eb="6">
      <t>ホウジン</t>
    </rPh>
    <rPh sb="14" eb="16">
      <t>カブシキ</t>
    </rPh>
    <rPh sb="16" eb="18">
      <t>カイシャ</t>
    </rPh>
    <phoneticPr fontId="2"/>
  </si>
  <si>
    <t>就労継続支援(Ｂ型)</t>
    <rPh sb="0" eb="2">
      <t>シュウロウ</t>
    </rPh>
    <rPh sb="2" eb="4">
      <t>ケイゾク</t>
    </rPh>
    <rPh sb="4" eb="6">
      <t>シエン</t>
    </rPh>
    <rPh sb="8" eb="9">
      <t>ガタ</t>
    </rPh>
    <phoneticPr fontId="72"/>
  </si>
  <si>
    <r>
      <t xml:space="preserve">社会福祉法人
</t>
    </r>
    <r>
      <rPr>
        <sz val="10"/>
        <color indexed="8"/>
        <rFont val="ＭＳ 明朝"/>
        <family val="1"/>
        <charset val="128"/>
      </rPr>
      <t>特定非営利活動法人　　　　　　　</t>
    </r>
    <rPh sb="0" eb="2">
      <t>シャカイ</t>
    </rPh>
    <rPh sb="2" eb="4">
      <t>フクシ</t>
    </rPh>
    <rPh sb="4" eb="6">
      <t>ホウジン</t>
    </rPh>
    <rPh sb="7" eb="10">
      <t>トクテイヒ</t>
    </rPh>
    <rPh sb="10" eb="12">
      <t>エイリ</t>
    </rPh>
    <rPh sb="12" eb="14">
      <t>カツドウ</t>
    </rPh>
    <rPh sb="14" eb="16">
      <t>ホウジン</t>
    </rPh>
    <phoneticPr fontId="2"/>
  </si>
  <si>
    <t>共同生活援助</t>
    <phoneticPr fontId="2"/>
  </si>
  <si>
    <r>
      <t xml:space="preserve">社会福祉法人
医療法人社団
</t>
    </r>
    <r>
      <rPr>
        <sz val="10"/>
        <color indexed="8"/>
        <rFont val="ＭＳ 明朝"/>
        <family val="1"/>
        <charset val="128"/>
      </rPr>
      <t>特定非営利活動法人
有限会社</t>
    </r>
    <rPh sb="0" eb="2">
      <t>シャカイ</t>
    </rPh>
    <rPh sb="2" eb="4">
      <t>フクシ</t>
    </rPh>
    <rPh sb="4" eb="6">
      <t>ホウジン</t>
    </rPh>
    <rPh sb="7" eb="9">
      <t>イリョウ</t>
    </rPh>
    <rPh sb="9" eb="11">
      <t>ホウジン</t>
    </rPh>
    <rPh sb="11" eb="13">
      <t>シャダン</t>
    </rPh>
    <rPh sb="14" eb="17">
      <t>トクテイヒ</t>
    </rPh>
    <rPh sb="17" eb="19">
      <t>エイリ</t>
    </rPh>
    <rPh sb="19" eb="21">
      <t>カツドウ</t>
    </rPh>
    <rPh sb="21" eb="23">
      <t>ホウジン</t>
    </rPh>
    <phoneticPr fontId="2"/>
  </si>
  <si>
    <t>相談支援事業所</t>
    <rPh sb="0" eb="2">
      <t>ソウダン</t>
    </rPh>
    <rPh sb="2" eb="4">
      <t>シエン</t>
    </rPh>
    <rPh sb="4" eb="7">
      <t>ジギョウショ</t>
    </rPh>
    <phoneticPr fontId="2"/>
  </si>
  <si>
    <t>地域活動支援センター</t>
    <rPh sb="0" eb="2">
      <t>チイキ</t>
    </rPh>
    <rPh sb="2" eb="4">
      <t>カツドウ</t>
    </rPh>
    <rPh sb="4" eb="6">
      <t>シエン</t>
    </rPh>
    <phoneticPr fontId="2"/>
  </si>
  <si>
    <t>福祉ホーム</t>
    <rPh sb="0" eb="2">
      <t>フクシ</t>
    </rPh>
    <phoneticPr fontId="2"/>
  </si>
  <si>
    <t>児童福祉法</t>
    <rPh sb="0" eb="2">
      <t>ジドウ</t>
    </rPh>
    <rPh sb="2" eb="4">
      <t>フクシ</t>
    </rPh>
    <rPh sb="4" eb="5">
      <t>ホウ</t>
    </rPh>
    <phoneticPr fontId="2"/>
  </si>
  <si>
    <t>児童発達支援</t>
    <phoneticPr fontId="2"/>
  </si>
  <si>
    <t>社会福祉法人　
公益社団法人</t>
    <phoneticPr fontId="2"/>
  </si>
  <si>
    <t>放課後等デイサービス</t>
    <rPh sb="0" eb="3">
      <t>ホウカゴ</t>
    </rPh>
    <rPh sb="3" eb="4">
      <t>トウ</t>
    </rPh>
    <phoneticPr fontId="2"/>
  </si>
  <si>
    <t>社会福祉法人　
公益社団法人
合同会社</t>
    <phoneticPr fontId="2"/>
  </si>
  <si>
    <t>保育所等訪問支援</t>
    <rPh sb="0" eb="2">
      <t>ホイク</t>
    </rPh>
    <rPh sb="2" eb="3">
      <t>ショ</t>
    </rPh>
    <rPh sb="3" eb="4">
      <t>トウ</t>
    </rPh>
    <rPh sb="4" eb="6">
      <t>ホウモン</t>
    </rPh>
    <rPh sb="6" eb="8">
      <t>シエン</t>
    </rPh>
    <phoneticPr fontId="2"/>
  </si>
  <si>
    <t>公益社団法人</t>
    <phoneticPr fontId="2"/>
  </si>
  <si>
    <t>資料：ふれあい福祉課・長寿課・子育て支援課</t>
    <rPh sb="0" eb="2">
      <t>シリョウ</t>
    </rPh>
    <rPh sb="7" eb="10">
      <t>フクシカ</t>
    </rPh>
    <rPh sb="9" eb="10">
      <t>カ</t>
    </rPh>
    <rPh sb="11" eb="13">
      <t>チョウジュ</t>
    </rPh>
    <rPh sb="13" eb="14">
      <t>カ</t>
    </rPh>
    <rPh sb="15" eb="17">
      <t>コソダ</t>
    </rPh>
    <rPh sb="18" eb="20">
      <t>シエン</t>
    </rPh>
    <rPh sb="20" eb="21">
      <t>カ</t>
    </rPh>
    <phoneticPr fontId="2"/>
  </si>
  <si>
    <t>12-02　身体障害者手帳所持者</t>
    <rPh sb="6" eb="8">
      <t>シンタイ</t>
    </rPh>
    <rPh sb="8" eb="11">
      <t>ショウガイシャ</t>
    </rPh>
    <rPh sb="11" eb="13">
      <t>テチョウ</t>
    </rPh>
    <rPh sb="13" eb="16">
      <t>ショジシャ</t>
    </rPh>
    <phoneticPr fontId="2"/>
  </si>
  <si>
    <t>総　　　　数</t>
    <rPh sb="0" eb="1">
      <t>フサ</t>
    </rPh>
    <rPh sb="5" eb="6">
      <t>カズ</t>
    </rPh>
    <phoneticPr fontId="2"/>
  </si>
  <si>
    <t>視覚障害者</t>
    <rPh sb="0" eb="2">
      <t>シカク</t>
    </rPh>
    <rPh sb="2" eb="4">
      <t>ショウガイ</t>
    </rPh>
    <rPh sb="4" eb="5">
      <t>シャ</t>
    </rPh>
    <phoneticPr fontId="2"/>
  </si>
  <si>
    <t>聴覚障害者</t>
    <rPh sb="0" eb="2">
      <t>チョウカク</t>
    </rPh>
    <rPh sb="2" eb="5">
      <t>ショウガイシャ</t>
    </rPh>
    <phoneticPr fontId="2"/>
  </si>
  <si>
    <t>肢体不自由</t>
    <rPh sb="0" eb="2">
      <t>シタイ</t>
    </rPh>
    <rPh sb="2" eb="5">
      <t>フジユウ</t>
    </rPh>
    <phoneticPr fontId="2"/>
  </si>
  <si>
    <t>内部障害</t>
    <rPh sb="0" eb="2">
      <t>ナイブ</t>
    </rPh>
    <rPh sb="2" eb="4">
      <t>ショウガイ</t>
    </rPh>
    <phoneticPr fontId="2"/>
  </si>
  <si>
    <t>資料：ふれあい福祉課</t>
    <phoneticPr fontId="2"/>
  </si>
  <si>
    <t>12-03　療育手帳所持者</t>
    <rPh sb="6" eb="8">
      <t>リョウイク</t>
    </rPh>
    <rPh sb="8" eb="10">
      <t>テチョウ</t>
    </rPh>
    <rPh sb="10" eb="13">
      <t>ショジシャ</t>
    </rPh>
    <phoneticPr fontId="2"/>
  </si>
  <si>
    <t>各年度末現在 単位：人</t>
    <rPh sb="0" eb="4">
      <t>カクネンドマツ</t>
    </rPh>
    <rPh sb="4" eb="6">
      <t>ゲンザイ</t>
    </rPh>
    <phoneticPr fontId="2"/>
  </si>
  <si>
    <t>療育手帳(A)</t>
    <rPh sb="0" eb="2">
      <t>リョウイク</t>
    </rPh>
    <rPh sb="2" eb="4">
      <t>テチョウ</t>
    </rPh>
    <phoneticPr fontId="2"/>
  </si>
  <si>
    <t>療育手帳(B)</t>
    <rPh sb="0" eb="2">
      <t>リョウイク</t>
    </rPh>
    <rPh sb="2" eb="4">
      <t>テチョウ</t>
    </rPh>
    <phoneticPr fontId="2"/>
  </si>
  <si>
    <t>12-04　精神障害者保健福祉手帳所持者</t>
    <rPh sb="6" eb="8">
      <t>セイシン</t>
    </rPh>
    <rPh sb="8" eb="10">
      <t>ショウガイ</t>
    </rPh>
    <rPh sb="10" eb="11">
      <t>シャ</t>
    </rPh>
    <rPh sb="11" eb="13">
      <t>ホケン</t>
    </rPh>
    <rPh sb="13" eb="15">
      <t>フクシ</t>
    </rPh>
    <rPh sb="15" eb="17">
      <t>テチョウ</t>
    </rPh>
    <rPh sb="17" eb="20">
      <t>ショジシャ</t>
    </rPh>
    <phoneticPr fontId="2"/>
  </si>
  <si>
    <t>区　　分</t>
    <rPh sb="0" eb="1">
      <t>ク</t>
    </rPh>
    <rPh sb="3" eb="4">
      <t>ブン</t>
    </rPh>
    <phoneticPr fontId="2"/>
  </si>
  <si>
    <t>保健福祉手帳</t>
    <rPh sb="0" eb="2">
      <t>ホケン</t>
    </rPh>
    <rPh sb="2" eb="4">
      <t>フクシ</t>
    </rPh>
    <rPh sb="4" eb="6">
      <t>テチョウ</t>
    </rPh>
    <phoneticPr fontId="2"/>
  </si>
  <si>
    <t>12-05　障害児・者支援サービス利用延べ人数</t>
    <rPh sb="6" eb="9">
      <t>ショウガイジ</t>
    </rPh>
    <rPh sb="10" eb="11">
      <t>モノ</t>
    </rPh>
    <rPh sb="11" eb="13">
      <t>シエン</t>
    </rPh>
    <rPh sb="17" eb="19">
      <t>リヨウ</t>
    </rPh>
    <rPh sb="19" eb="20">
      <t>エン</t>
    </rPh>
    <rPh sb="21" eb="23">
      <t>ニンズウ</t>
    </rPh>
    <phoneticPr fontId="2"/>
  </si>
  <si>
    <t>各年度末現在 単位：人月</t>
    <rPh sb="0" eb="4">
      <t>カクネンドマツ</t>
    </rPh>
    <rPh sb="4" eb="6">
      <t>ゲンザイ</t>
    </rPh>
    <rPh sb="11" eb="12">
      <t>ツキ</t>
    </rPh>
    <phoneticPr fontId="2"/>
  </si>
  <si>
    <t>10,189
(内施設1,828）</t>
    <rPh sb="8" eb="9">
      <t>ウチ</t>
    </rPh>
    <rPh sb="9" eb="11">
      <t>シセツ</t>
    </rPh>
    <phoneticPr fontId="2"/>
  </si>
  <si>
    <t>10,843
(内施設1,849）</t>
    <rPh sb="8" eb="9">
      <t>ウチ</t>
    </rPh>
    <rPh sb="9" eb="11">
      <t>シセツ</t>
    </rPh>
    <phoneticPr fontId="2"/>
  </si>
  <si>
    <t>11,347
(内施設1,961）</t>
    <rPh sb="8" eb="9">
      <t>ウチ</t>
    </rPh>
    <rPh sb="9" eb="11">
      <t>シセツ</t>
    </rPh>
    <phoneticPr fontId="2"/>
  </si>
  <si>
    <t>12,014
(内施設2,039）</t>
    <rPh sb="8" eb="9">
      <t>ウチ</t>
    </rPh>
    <rPh sb="9" eb="11">
      <t>シセツ</t>
    </rPh>
    <phoneticPr fontId="1"/>
  </si>
  <si>
    <t>11,737
(内施設2,034）</t>
    <rPh sb="8" eb="9">
      <t>ウチ</t>
    </rPh>
    <rPh sb="9" eb="11">
      <t>シセツ</t>
    </rPh>
    <phoneticPr fontId="1"/>
  </si>
  <si>
    <t>身体障害者</t>
    <rPh sb="0" eb="2">
      <t>シンタイ</t>
    </rPh>
    <rPh sb="2" eb="4">
      <t>ショウガイ</t>
    </rPh>
    <rPh sb="4" eb="5">
      <t>シャ</t>
    </rPh>
    <phoneticPr fontId="2"/>
  </si>
  <si>
    <t>3,254
（内施設914）</t>
    <rPh sb="7" eb="8">
      <t>ウチ</t>
    </rPh>
    <rPh sb="8" eb="10">
      <t>シセツ</t>
    </rPh>
    <phoneticPr fontId="2"/>
  </si>
  <si>
    <t>3,468
(内施設921）</t>
    <rPh sb="7" eb="8">
      <t>ウチ</t>
    </rPh>
    <rPh sb="8" eb="10">
      <t>シセツ</t>
    </rPh>
    <phoneticPr fontId="2"/>
  </si>
  <si>
    <t>3,516
(内施設976）</t>
    <rPh sb="7" eb="8">
      <t>ウチ</t>
    </rPh>
    <rPh sb="8" eb="10">
      <t>シセツ</t>
    </rPh>
    <phoneticPr fontId="2"/>
  </si>
  <si>
    <t>3,786
(内施設1,040）</t>
  </si>
  <si>
    <t>3,736
(内施設1,041）</t>
  </si>
  <si>
    <t>知的障害者</t>
    <rPh sb="0" eb="2">
      <t>チテキ</t>
    </rPh>
    <rPh sb="2" eb="5">
      <t>ショウガイシャ</t>
    </rPh>
    <phoneticPr fontId="2"/>
  </si>
  <si>
    <t>4,214
（内施設895）</t>
    <rPh sb="7" eb="8">
      <t>ウチ</t>
    </rPh>
    <rPh sb="8" eb="10">
      <t>シセツ</t>
    </rPh>
    <phoneticPr fontId="2"/>
  </si>
  <si>
    <t>4,381
(内施設893）</t>
    <rPh sb="7" eb="8">
      <t>ウチ</t>
    </rPh>
    <rPh sb="8" eb="10">
      <t>シセツ</t>
    </rPh>
    <phoneticPr fontId="2"/>
  </si>
  <si>
    <t>4,596
(内施設938）</t>
    <rPh sb="7" eb="8">
      <t>ウチ</t>
    </rPh>
    <rPh sb="8" eb="10">
      <t>シセツ</t>
    </rPh>
    <phoneticPr fontId="2"/>
  </si>
  <si>
    <t>4,802
(内施設939）</t>
    <rPh sb="7" eb="8">
      <t>ウチ</t>
    </rPh>
    <rPh sb="8" eb="10">
      <t>シセツ</t>
    </rPh>
    <phoneticPr fontId="1"/>
  </si>
  <si>
    <t>4,824
(内施設934）</t>
    <rPh sb="7" eb="8">
      <t>ウチ</t>
    </rPh>
    <rPh sb="8" eb="10">
      <t>シセツ</t>
    </rPh>
    <phoneticPr fontId="1"/>
  </si>
  <si>
    <t>精神障害者</t>
    <rPh sb="0" eb="2">
      <t>セイシン</t>
    </rPh>
    <rPh sb="2" eb="4">
      <t>ショウガイ</t>
    </rPh>
    <rPh sb="4" eb="5">
      <t>シャ</t>
    </rPh>
    <phoneticPr fontId="2"/>
  </si>
  <si>
    <t>1,645
(内施設19）</t>
    <rPh sb="7" eb="8">
      <t>ウチ</t>
    </rPh>
    <rPh sb="8" eb="10">
      <t>シセツ</t>
    </rPh>
    <phoneticPr fontId="2"/>
  </si>
  <si>
    <t>1,836
(内施設35）</t>
    <rPh sb="7" eb="8">
      <t>ウチ</t>
    </rPh>
    <rPh sb="8" eb="10">
      <t>シセツ</t>
    </rPh>
    <phoneticPr fontId="2"/>
  </si>
  <si>
    <t>1,952
(内施設47）</t>
    <rPh sb="7" eb="8">
      <t>ウチ</t>
    </rPh>
    <rPh sb="8" eb="10">
      <t>シセツ</t>
    </rPh>
    <phoneticPr fontId="2"/>
  </si>
  <si>
    <t>2,238
(内施設60）</t>
    <rPh sb="7" eb="8">
      <t>ウチ</t>
    </rPh>
    <rPh sb="8" eb="10">
      <t>シセツ</t>
    </rPh>
    <phoneticPr fontId="1"/>
  </si>
  <si>
    <t>2,036
(内施設59）</t>
    <rPh sb="7" eb="8">
      <t>ウチ</t>
    </rPh>
    <rPh sb="8" eb="10">
      <t>シセツ</t>
    </rPh>
    <phoneticPr fontId="1"/>
  </si>
  <si>
    <t>12-06　老人措置延べ人数</t>
    <rPh sb="6" eb="8">
      <t>ロウジン</t>
    </rPh>
    <rPh sb="8" eb="10">
      <t>ソチ</t>
    </rPh>
    <rPh sb="10" eb="11">
      <t>ノ</t>
    </rPh>
    <rPh sb="12" eb="14">
      <t>ニンズウ</t>
    </rPh>
    <phoneticPr fontId="2"/>
  </si>
  <si>
    <t>各年度末現在 単位：人月</t>
    <rPh sb="0" eb="1">
      <t>カク</t>
    </rPh>
    <rPh sb="1" eb="3">
      <t>ネンド</t>
    </rPh>
    <rPh sb="3" eb="4">
      <t>マツ</t>
    </rPh>
    <rPh sb="4" eb="6">
      <t>ゲンザイ</t>
    </rPh>
    <rPh sb="7" eb="9">
      <t>タンイ</t>
    </rPh>
    <rPh sb="10" eb="11">
      <t>ニン</t>
    </rPh>
    <rPh sb="11" eb="12">
      <t>ツキ</t>
    </rPh>
    <phoneticPr fontId="2"/>
  </si>
  <si>
    <t>養護老人ホーム</t>
    <rPh sb="0" eb="2">
      <t>ヨウゴ</t>
    </rPh>
    <rPh sb="2" eb="4">
      <t>ロウジン</t>
    </rPh>
    <phoneticPr fontId="2"/>
  </si>
  <si>
    <t>資料：長寿課</t>
    <rPh sb="0" eb="2">
      <t>シリョウ</t>
    </rPh>
    <rPh sb="3" eb="5">
      <t>チョウジュ</t>
    </rPh>
    <rPh sb="5" eb="6">
      <t>カ</t>
    </rPh>
    <phoneticPr fontId="2"/>
  </si>
  <si>
    <t>12-07　生活保護延べ人数</t>
    <rPh sb="6" eb="8">
      <t>セイカツ</t>
    </rPh>
    <rPh sb="8" eb="10">
      <t>ホゴ</t>
    </rPh>
    <rPh sb="10" eb="11">
      <t>ノベ</t>
    </rPh>
    <rPh sb="12" eb="14">
      <t>ニンズウ</t>
    </rPh>
    <phoneticPr fontId="2"/>
  </si>
  <si>
    <t>各年度 単位：人月</t>
    <rPh sb="0" eb="1">
      <t>カク</t>
    </rPh>
    <rPh sb="1" eb="3">
      <t>ネンド</t>
    </rPh>
    <rPh sb="4" eb="6">
      <t>タンイ</t>
    </rPh>
    <rPh sb="7" eb="8">
      <t>ニン</t>
    </rPh>
    <rPh sb="8" eb="9">
      <t>ツキ</t>
    </rPh>
    <phoneticPr fontId="2"/>
  </si>
  <si>
    <t>生活扶助</t>
    <rPh sb="0" eb="2">
      <t>セイカツ</t>
    </rPh>
    <rPh sb="2" eb="4">
      <t>フジョ</t>
    </rPh>
    <phoneticPr fontId="2"/>
  </si>
  <si>
    <t>人員</t>
    <rPh sb="0" eb="2">
      <t>ジンイン</t>
    </rPh>
    <phoneticPr fontId="2"/>
  </si>
  <si>
    <t>住宅扶助</t>
    <rPh sb="0" eb="2">
      <t>ジュウタク</t>
    </rPh>
    <rPh sb="2" eb="4">
      <t>フジョ</t>
    </rPh>
    <phoneticPr fontId="2"/>
  </si>
  <si>
    <t>教育扶助</t>
    <rPh sb="0" eb="2">
      <t>キョウイク</t>
    </rPh>
    <rPh sb="2" eb="4">
      <t>フジョ</t>
    </rPh>
    <phoneticPr fontId="2"/>
  </si>
  <si>
    <t>介護扶助</t>
    <rPh sb="0" eb="2">
      <t>カイゴ</t>
    </rPh>
    <rPh sb="2" eb="4">
      <t>フジョ</t>
    </rPh>
    <phoneticPr fontId="2"/>
  </si>
  <si>
    <t>医療扶助</t>
    <rPh sb="0" eb="2">
      <t>イリョウ</t>
    </rPh>
    <rPh sb="2" eb="4">
      <t>フジョ</t>
    </rPh>
    <phoneticPr fontId="2"/>
  </si>
  <si>
    <t>出産扶助</t>
    <rPh sb="0" eb="2">
      <t>シュッサン</t>
    </rPh>
    <rPh sb="2" eb="4">
      <t>フジョ</t>
    </rPh>
    <phoneticPr fontId="2"/>
  </si>
  <si>
    <t>生業扶助</t>
    <rPh sb="0" eb="2">
      <t>セイギョウ</t>
    </rPh>
    <rPh sb="2" eb="4">
      <t>フジョ</t>
    </rPh>
    <phoneticPr fontId="2"/>
  </si>
  <si>
    <t>葬祭扶助</t>
    <rPh sb="0" eb="2">
      <t>ソウサイ</t>
    </rPh>
    <rPh sb="2" eb="4">
      <t>フジョ</t>
    </rPh>
    <phoneticPr fontId="2"/>
  </si>
  <si>
    <t>資料：地域福祉課</t>
    <rPh sb="0" eb="2">
      <t>シリョウ</t>
    </rPh>
    <rPh sb="3" eb="5">
      <t>チイキ</t>
    </rPh>
    <rPh sb="5" eb="8">
      <t>フクシカ</t>
    </rPh>
    <phoneticPr fontId="2"/>
  </si>
  <si>
    <t>12-08　介護保険の状況（1）被保険者数</t>
    <rPh sb="6" eb="8">
      <t>カイゴ</t>
    </rPh>
    <rPh sb="8" eb="10">
      <t>ホケン</t>
    </rPh>
    <rPh sb="11" eb="13">
      <t>ジョウキョウ</t>
    </rPh>
    <rPh sb="16" eb="20">
      <t>ヒホケンシャ</t>
    </rPh>
    <rPh sb="20" eb="21">
      <t>スウ</t>
    </rPh>
    <phoneticPr fontId="2"/>
  </si>
  <si>
    <t>各年度末現在 単位：人</t>
    <rPh sb="0" eb="4">
      <t>カクネンドマツ</t>
    </rPh>
    <rPh sb="4" eb="6">
      <t>ゲンザイ</t>
    </rPh>
    <rPh sb="7" eb="9">
      <t>タンイ</t>
    </rPh>
    <rPh sb="10" eb="11">
      <t>ニン</t>
    </rPh>
    <phoneticPr fontId="2"/>
  </si>
  <si>
    <t>区　　　　分</t>
    <rPh sb="0" eb="1">
      <t>ク</t>
    </rPh>
    <rPh sb="5" eb="6">
      <t>ブン</t>
    </rPh>
    <phoneticPr fontId="2"/>
  </si>
  <si>
    <t>第１号被保険者数</t>
    <rPh sb="0" eb="1">
      <t>ダイ</t>
    </rPh>
    <rPh sb="2" eb="3">
      <t>ゴウ</t>
    </rPh>
    <rPh sb="3" eb="7">
      <t>ヒホケンシャ</t>
    </rPh>
    <rPh sb="7" eb="8">
      <t>スウ</t>
    </rPh>
    <phoneticPr fontId="2"/>
  </si>
  <si>
    <t>65歳以上75歳未満</t>
    <rPh sb="2" eb="3">
      <t>サイ</t>
    </rPh>
    <rPh sb="3" eb="5">
      <t>イジョウ</t>
    </rPh>
    <rPh sb="7" eb="8">
      <t>サイ</t>
    </rPh>
    <rPh sb="8" eb="10">
      <t>ミマン</t>
    </rPh>
    <phoneticPr fontId="2"/>
  </si>
  <si>
    <t xml:space="preserve">75歳以上        </t>
    <rPh sb="2" eb="3">
      <t>サイ</t>
    </rPh>
    <rPh sb="3" eb="5">
      <t>イジョウ</t>
    </rPh>
    <phoneticPr fontId="2"/>
  </si>
  <si>
    <t>12-09　介護保険の状況（2）要介護(支援)認定者数</t>
    <rPh sb="16" eb="17">
      <t>ヨウ</t>
    </rPh>
    <rPh sb="17" eb="19">
      <t>カイゴ</t>
    </rPh>
    <rPh sb="20" eb="22">
      <t>シエン</t>
    </rPh>
    <rPh sb="23" eb="26">
      <t>ニンテイシャ</t>
    </rPh>
    <rPh sb="26" eb="27">
      <t>スウ</t>
    </rPh>
    <phoneticPr fontId="2"/>
  </si>
  <si>
    <t>各年度末現在　単位：人</t>
    <rPh sb="0" eb="1">
      <t>カク</t>
    </rPh>
    <rPh sb="1" eb="3">
      <t>ネンド</t>
    </rPh>
    <rPh sb="3" eb="4">
      <t>マツ</t>
    </rPh>
    <rPh sb="4" eb="6">
      <t>ゲンザイ</t>
    </rPh>
    <rPh sb="7" eb="9">
      <t>タンイ</t>
    </rPh>
    <rPh sb="10" eb="11">
      <t>ニン</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</si>
  <si>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</si>
  <si>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</si>
  <si>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</si>
  <si>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</si>
  <si>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</si>
  <si>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</si>
  <si>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</si>
  <si>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※平成18年4月から区分が7段階に変更。</t>
    <phoneticPr fontId="2"/>
  </si>
  <si>
    <t>12-10　介護保険の状況（3）介護サービス利用者数</t>
    <rPh sb="16" eb="18">
      <t>カイゴ</t>
    </rPh>
    <rPh sb="22" eb="24">
      <t>リヨウ</t>
    </rPh>
    <rPh sb="24" eb="25">
      <t>シャ</t>
    </rPh>
    <rPh sb="25" eb="26">
      <t>スウ</t>
    </rPh>
    <phoneticPr fontId="2"/>
  </si>
  <si>
    <t>年度末現在　単位：人月</t>
    <rPh sb="0" eb="2">
      <t>ネンド</t>
    </rPh>
    <rPh sb="2" eb="3">
      <t>マツ</t>
    </rPh>
    <rPh sb="3" eb="5">
      <t>ゲンザイ</t>
    </rPh>
    <rPh sb="9" eb="10">
      <t>ニン</t>
    </rPh>
    <rPh sb="10" eb="11">
      <t>ゲツ</t>
    </rPh>
    <phoneticPr fontId="2"/>
  </si>
  <si>
    <t>居宅サービス</t>
    <rPh sb="0" eb="2">
      <t>キョタク</t>
    </rPh>
    <phoneticPr fontId="2"/>
  </si>
  <si>
    <t>施設サービス</t>
    <rPh sb="0" eb="2">
      <t>シセツ</t>
    </rPh>
    <phoneticPr fontId="2"/>
  </si>
  <si>
    <t>地域密着型
　サービス</t>
    <rPh sb="0" eb="2">
      <t>チイキ</t>
    </rPh>
    <rPh sb="2" eb="4">
      <t>ミッチャク</t>
    </rPh>
    <rPh sb="4" eb="5">
      <t>ガタ</t>
    </rPh>
    <phoneticPr fontId="2"/>
  </si>
  <si>
    <t>資料：長寿課</t>
    <rPh sb="0" eb="2">
      <t>シリョウ</t>
    </rPh>
    <rPh sb="3" eb="6">
      <t>チョウジュカ</t>
    </rPh>
    <phoneticPr fontId="2"/>
  </si>
  <si>
    <t>12-11　介護保険の状況（4）居宅サービス種類別利用件数</t>
    <rPh sb="16" eb="18">
      <t>キョタク</t>
    </rPh>
    <rPh sb="22" eb="24">
      <t>シュルイ</t>
    </rPh>
    <rPh sb="24" eb="25">
      <t>ベツ</t>
    </rPh>
    <rPh sb="25" eb="27">
      <t>リヨウ</t>
    </rPh>
    <rPh sb="27" eb="29">
      <t>ケンスウ</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</si>
  <si>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</si>
  <si>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</si>
  <si>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</si>
  <si>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</si>
  <si>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通所介護</t>
    <rPh sb="0" eb="1">
      <t>ツウ</t>
    </rPh>
    <rPh sb="1" eb="2">
      <t>ショ</t>
    </rPh>
    <rPh sb="2" eb="4">
      <t>カイゴ</t>
    </rPh>
    <phoneticPr fontId="2"/>
  </si>
  <si>
    <t>通所リハビリテーション</t>
    <rPh sb="0" eb="1">
      <t>ツウ</t>
    </rPh>
    <rPh sb="1" eb="2">
      <t>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</si>
  <si>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</si>
  <si>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</si>
  <si>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</si>
  <si>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2"/>
  </si>
  <si>
    <t>居宅療養管理指導</t>
    <rPh sb="0" eb="2">
      <t>キョタク</t>
    </rPh>
    <rPh sb="2" eb="4">
      <t>リョウヨウ</t>
    </rPh>
    <rPh sb="4" eb="6">
      <t>カンリ</t>
    </rPh>
    <rPh sb="6" eb="8">
      <t>シドウ</t>
    </rPh>
    <phoneticPr fontId="2"/>
  </si>
  <si>
    <t>居宅介護支援</t>
    <rPh sb="0" eb="2">
      <t>キョタク</t>
    </rPh>
    <rPh sb="2" eb="4">
      <t>カイゴ</t>
    </rPh>
    <rPh sb="4" eb="6">
      <t>シエン</t>
    </rPh>
    <phoneticPr fontId="2"/>
  </si>
  <si>
    <t>福祉用具貸与</t>
    <rPh sb="0" eb="2">
      <t>フクシ</t>
    </rPh>
    <rPh sb="2" eb="4">
      <t>ヨウグ</t>
    </rPh>
    <rPh sb="4" eb="6">
      <t>タイヨ</t>
    </rPh>
    <phoneticPr fontId="2"/>
  </si>
  <si>
    <t>福祉用具購入</t>
    <rPh sb="0" eb="2">
      <t>フクシ</t>
    </rPh>
    <rPh sb="2" eb="4">
      <t>ヨウグ</t>
    </rPh>
    <rPh sb="4" eb="6">
      <t>コウニュウ</t>
    </rPh>
    <phoneticPr fontId="2"/>
  </si>
  <si>
    <t>住宅改修</t>
    <rPh sb="0" eb="2">
      <t>ジュウタク</t>
    </rPh>
    <rPh sb="2" eb="4">
      <t>カイシュウ</t>
    </rPh>
    <phoneticPr fontId="2"/>
  </si>
  <si>
    <t>介護予防訪問介護</t>
    <rPh sb="0" eb="2">
      <t>カイゴ</t>
    </rPh>
    <rPh sb="2" eb="4">
      <t>ヨボウ</t>
    </rPh>
    <rPh sb="4" eb="6">
      <t>ホウモン</t>
    </rPh>
    <rPh sb="6" eb="8">
      <t>カイゴ</t>
    </rPh>
    <phoneticPr fontId="2"/>
  </si>
  <si>
    <t>介護予防訪問入浴介護</t>
    <rPh sb="4" eb="6">
      <t>ホウモン</t>
    </rPh>
    <rPh sb="6" eb="8">
      <t>ニュウヨク</t>
    </rPh>
    <rPh sb="8" eb="10">
      <t>カイゴ</t>
    </rPh>
    <phoneticPr fontId="2"/>
  </si>
  <si>
    <t>介護予防訪問看護</t>
    <rPh sb="4" eb="6">
      <t>ホウモン</t>
    </rPh>
    <rPh sb="6" eb="8">
      <t>カンゴ</t>
    </rPh>
    <phoneticPr fontId="2"/>
  </si>
  <si>
    <t>介護予防訪問リハビリ
テーション</t>
    <rPh sb="4" eb="6">
      <t>ホウモン</t>
    </rPh>
    <phoneticPr fontId="2"/>
  </si>
  <si>
    <t>介護予防通所介護</t>
    <rPh sb="4" eb="5">
      <t>ツウ</t>
    </rPh>
    <rPh sb="5" eb="6">
      <t>ショ</t>
    </rPh>
    <rPh sb="6" eb="8">
      <t>カイゴ</t>
    </rPh>
    <phoneticPr fontId="2"/>
  </si>
  <si>
    <t>介護予防通所リハビリ
テーション</t>
    <rPh sb="4" eb="5">
      <t>ツウ</t>
    </rPh>
    <rPh sb="5" eb="6">
      <t>ショ</t>
    </rPh>
    <phoneticPr fontId="2"/>
  </si>
  <si>
    <t>介護予防短期入所生活介護</t>
    <rPh sb="4" eb="6">
      <t>タンキ</t>
    </rPh>
    <rPh sb="6" eb="8">
      <t>ニュウショ</t>
    </rPh>
    <rPh sb="8" eb="10">
      <t>セイカツ</t>
    </rPh>
    <rPh sb="10" eb="12">
      <t>カイゴ</t>
    </rPh>
    <phoneticPr fontId="2"/>
  </si>
  <si>
    <t>介護予防短期入所療養介護</t>
    <rPh sb="4" eb="6">
      <t>タンキ</t>
    </rPh>
    <rPh sb="6" eb="8">
      <t>ニュウショ</t>
    </rPh>
    <rPh sb="8" eb="10">
      <t>リョウヨウ</t>
    </rPh>
    <rPh sb="10" eb="12">
      <t>カイゴ</t>
    </rPh>
    <phoneticPr fontId="2"/>
  </si>
  <si>
    <t>介護予防特定施設入居者
生活介護</t>
    <rPh sb="4" eb="6">
      <t>トクテイ</t>
    </rPh>
    <rPh sb="6" eb="8">
      <t>シセツ</t>
    </rPh>
    <rPh sb="8" eb="11">
      <t>ニュウキョシャ</t>
    </rPh>
    <rPh sb="12" eb="14">
      <t>セイカツ</t>
    </rPh>
    <rPh sb="14" eb="16">
      <t>カイゴ</t>
    </rPh>
    <phoneticPr fontId="2"/>
  </si>
  <si>
    <t>介護予防居宅療養管理指導</t>
    <rPh sb="4" eb="6">
      <t>キョタク</t>
    </rPh>
    <rPh sb="6" eb="8">
      <t>リョウヨウ</t>
    </rPh>
    <rPh sb="8" eb="10">
      <t>カンリ</t>
    </rPh>
    <rPh sb="10" eb="12">
      <t>シドウ</t>
    </rPh>
    <phoneticPr fontId="2"/>
  </si>
  <si>
    <t>介護予防居宅介護支援</t>
    <rPh sb="4" eb="6">
      <t>キョタク</t>
    </rPh>
    <rPh sb="6" eb="8">
      <t>カイゴ</t>
    </rPh>
    <rPh sb="8" eb="10">
      <t>シエン</t>
    </rPh>
    <phoneticPr fontId="2"/>
  </si>
  <si>
    <t>介護予防福祉用具貸与</t>
    <rPh sb="4" eb="6">
      <t>フクシ</t>
    </rPh>
    <rPh sb="6" eb="8">
      <t>ヨウグ</t>
    </rPh>
    <rPh sb="8" eb="10">
      <t>タイヨ</t>
    </rPh>
    <phoneticPr fontId="2"/>
  </si>
  <si>
    <t>介護予防福祉用具購入</t>
    <rPh sb="4" eb="6">
      <t>フクシ</t>
    </rPh>
    <rPh sb="6" eb="8">
      <t>ヨウグ</t>
    </rPh>
    <rPh sb="8" eb="10">
      <t>コウニュウ</t>
    </rPh>
    <phoneticPr fontId="2"/>
  </si>
  <si>
    <t>介護予防住宅改修</t>
    <rPh sb="4" eb="6">
      <t>ジュウタク</t>
    </rPh>
    <rPh sb="6" eb="8">
      <t>カイシュウ</t>
    </rPh>
    <phoneticPr fontId="2"/>
  </si>
  <si>
    <t>12-12　介護保険の状況（5）施設サービス種類別利用件数</t>
    <rPh sb="16" eb="18">
      <t>シセツ</t>
    </rPh>
    <rPh sb="22" eb="24">
      <t>シュルイ</t>
    </rPh>
    <rPh sb="24" eb="25">
      <t>ベツ</t>
    </rPh>
    <rPh sb="25" eb="27">
      <t>リヨウ</t>
    </rPh>
    <rPh sb="27" eb="29">
      <t>ケンスウ</t>
    </rPh>
    <phoneticPr fontId="2"/>
  </si>
  <si>
    <t>各年度末現在　単位：件数</t>
    <rPh sb="0" eb="1">
      <t>カク</t>
    </rPh>
    <phoneticPr fontId="2"/>
  </si>
  <si>
    <t>区　　　　　分</t>
    <rPh sb="0" eb="1">
      <t>ク</t>
    </rPh>
    <rPh sb="6" eb="7">
      <t>ブン</t>
    </rPh>
    <phoneticPr fontId="2"/>
  </si>
  <si>
    <t>介護老人福祉施設</t>
    <rPh sb="0" eb="2">
      <t>カイゴ</t>
    </rPh>
    <rPh sb="2" eb="4">
      <t>ロウジン</t>
    </rPh>
    <rPh sb="4" eb="6">
      <t>フクシ</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</si>
  <si>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</si>
  <si>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</si>
  <si>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r>
      <t>12-13　介護保険の状況（6）地域密着型</t>
    </r>
    <r>
      <rPr>
        <b/>
        <sz val="13"/>
        <rFont val="ＭＳ ゴシック"/>
        <family val="3"/>
        <charset val="128"/>
      </rPr>
      <t>(介護・介護予防)</t>
    </r>
    <r>
      <rPr>
        <b/>
        <sz val="14"/>
        <rFont val="ＭＳ ゴシック"/>
        <family val="3"/>
        <charset val="128"/>
      </rPr>
      <t>サービス種類別利用件数</t>
    </r>
    <rPh sb="16" eb="18">
      <t>チイキ</t>
    </rPh>
    <rPh sb="18" eb="20">
      <t>ミッチャク</t>
    </rPh>
    <rPh sb="20" eb="21">
      <t>カタ</t>
    </rPh>
    <rPh sb="22" eb="24">
      <t>カイゴ</t>
    </rPh>
    <rPh sb="25" eb="27">
      <t>カイゴ</t>
    </rPh>
    <rPh sb="27" eb="29">
      <t>ヨボウ</t>
    </rPh>
    <rPh sb="34" eb="36">
      <t>シュルイ</t>
    </rPh>
    <rPh sb="36" eb="37">
      <t>ベツ</t>
    </rPh>
    <rPh sb="37" eb="39">
      <t>リヨウ</t>
    </rPh>
    <rPh sb="39" eb="41">
      <t>ケンスウ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</si>
  <si>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</si>
  <si>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</si>
  <si>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5">
      <t>ミッチャクガタ</t>
    </rPh>
    <rPh sb="5" eb="7">
      <t>ツウショ</t>
    </rPh>
    <rPh sb="7" eb="9">
      <t>カイゴ</t>
    </rPh>
    <phoneticPr fontId="1"/>
  </si>
  <si>
    <t>小規模多機能型
居宅介護</t>
    <rPh sb="0" eb="3">
      <t>ショウキボ</t>
    </rPh>
    <rPh sb="3" eb="7">
      <t>タキノウガタ</t>
    </rPh>
    <rPh sb="8" eb="10">
      <t>キョタク</t>
    </rPh>
    <rPh sb="10" eb="12">
      <t>カイゴ</t>
    </rPh>
    <phoneticPr fontId="2"/>
  </si>
  <si>
    <t>地域密着型介護老人福祉施設入所者生活介護</t>
    <rPh sb="0" eb="2">
      <t>チイキ</t>
    </rPh>
    <rPh sb="2" eb="5">
      <t>ミッチャクガタ</t>
    </rPh>
    <rPh sb="5" eb="7">
      <t>カイゴ</t>
    </rPh>
    <rPh sb="7" eb="9">
      <t>ロウジン</t>
    </rPh>
    <rPh sb="9" eb="10">
      <t>フク</t>
    </rPh>
    <rPh sb="10" eb="11">
      <t>シ</t>
    </rPh>
    <rPh sb="11" eb="13">
      <t>シセツ</t>
    </rPh>
    <rPh sb="13" eb="16">
      <t>ニュウショシャ</t>
    </rPh>
    <rPh sb="16" eb="18">
      <t>セイカツ</t>
    </rPh>
    <rPh sb="18" eb="2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</si>
  <si>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</si>
  <si>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</si>
  <si>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</si>
  <si>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※18年度4月よりサービス開始</t>
    <phoneticPr fontId="2"/>
  </si>
  <si>
    <t>12-14　介護保険の状況（7）介護保険施設等定員数</t>
    <rPh sb="16" eb="18">
      <t>カイゴ</t>
    </rPh>
    <rPh sb="18" eb="20">
      <t>ホケン</t>
    </rPh>
    <rPh sb="20" eb="22">
      <t>シセツ</t>
    </rPh>
    <rPh sb="22" eb="23">
      <t>トウ</t>
    </rPh>
    <rPh sb="23" eb="25">
      <t>テイイン</t>
    </rPh>
    <rPh sb="25" eb="26">
      <t>スウ</t>
    </rPh>
    <phoneticPr fontId="2"/>
  </si>
  <si>
    <t>各年度末現在　単位：床</t>
    <rPh sb="0" eb="1">
      <t>カク</t>
    </rPh>
    <rPh sb="1" eb="4">
      <t>ネンドマツ</t>
    </rPh>
    <rPh sb="4" eb="6">
      <t>ゲンザイ</t>
    </rPh>
    <rPh sb="7" eb="9">
      <t>タンイ</t>
    </rPh>
    <rPh sb="10" eb="11">
      <t>ショウ</t>
    </rPh>
    <phoneticPr fontId="2"/>
  </si>
  <si>
    <t>総　　　　　数</t>
    <phoneticPr fontId="2"/>
  </si>
  <si>
    <t>介護老人福祉施設</t>
    <phoneticPr fontId="2"/>
  </si>
  <si>
    <t>介護老人保健施設</t>
    <phoneticPr fontId="2"/>
  </si>
  <si>
    <t>介護療養型医療施設</t>
    <phoneticPr fontId="2"/>
  </si>
  <si>
    <t>特定施設（ｹｱﾊｳｽ）</t>
    <rPh sb="0" eb="2">
      <t>トクテイ</t>
    </rPh>
    <rPh sb="2" eb="4">
      <t>シセツ</t>
    </rPh>
    <phoneticPr fontId="2"/>
  </si>
  <si>
    <t>認知症高齢者
グループホーム</t>
    <rPh sb="0" eb="2">
      <t>ニンチ</t>
    </rPh>
    <rPh sb="2" eb="3">
      <t>ショウ</t>
    </rPh>
    <rPh sb="3" eb="6">
      <t>コウレイシャ</t>
    </rPh>
    <phoneticPr fontId="2"/>
  </si>
  <si>
    <t>地域密着型介護
老人福祉施設</t>
    <rPh sb="0" eb="2">
      <t>チイキ</t>
    </rPh>
    <rPh sb="2" eb="5">
      <t>ミッチャクガタ</t>
    </rPh>
    <rPh sb="5" eb="7">
      <t>カイゴ</t>
    </rPh>
    <rPh sb="8" eb="10">
      <t>ロウジン</t>
    </rPh>
    <rPh sb="10" eb="12">
      <t>フクシ</t>
    </rPh>
    <rPh sb="12" eb="14">
      <t>シセツ</t>
    </rPh>
    <phoneticPr fontId="2"/>
  </si>
  <si>
    <t>12-15　介護保険の状況（8）介護サービス事業所・施設数</t>
    <rPh sb="16" eb="18">
      <t>カイゴ</t>
    </rPh>
    <rPh sb="22" eb="25">
      <t>ジギョウショ</t>
    </rPh>
    <rPh sb="26" eb="28">
      <t>シセツ</t>
    </rPh>
    <rPh sb="28" eb="29">
      <t>カズ</t>
    </rPh>
    <phoneticPr fontId="2"/>
  </si>
  <si>
    <t>各年度末現在　単位：事業所、施設</t>
    <rPh sb="0" eb="1">
      <t>カク</t>
    </rPh>
    <rPh sb="1" eb="4">
      <t>ネンドマツ</t>
    </rPh>
    <rPh sb="4" eb="6">
      <t>ゲンザイ</t>
    </rPh>
    <rPh sb="7" eb="9">
      <t>タンイ</t>
    </rPh>
    <rPh sb="10" eb="13">
      <t>ジギョウショ</t>
    </rPh>
    <rPh sb="14" eb="16">
      <t>シセツ</t>
    </rPh>
    <phoneticPr fontId="2"/>
  </si>
  <si>
    <t>平成27年</t>
    <rPh sb="0" eb="2">
      <t>ヘイセイ</t>
    </rPh>
    <rPh sb="4" eb="5">
      <t>ネン</t>
    </rPh>
    <phoneticPr fontId="46"/>
  </si>
  <si>
    <t>地域密着型通所介護</t>
    <rPh sb="0" eb="2">
      <t>チイキ</t>
    </rPh>
    <rPh sb="2" eb="5">
      <t>ミッチャクガタ</t>
    </rPh>
    <rPh sb="5" eb="7">
      <t>ツウショ</t>
    </rPh>
    <rPh sb="7" eb="9">
      <t>カイゴ</t>
    </rPh>
    <phoneticPr fontId="2"/>
  </si>
  <si>
    <t>小規模多機能型居宅介護</t>
    <rPh sb="0" eb="3">
      <t>ショウキボ</t>
    </rPh>
    <rPh sb="3" eb="7">
      <t>タキノウガタ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</si>
  <si>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</si>
  <si>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介護療養型医療施設</t>
    <rPh sb="0" eb="2">
      <t>カイゴ</t>
    </rPh>
    <rPh sb="2" eb="5">
      <t>リョウヨウガタ</t>
    </rPh>
    <rPh sb="5" eb="7">
      <t>イリョウ</t>
    </rPh>
    <rPh sb="7" eb="9">
      <t>シセツ</t>
    </rPh>
    <phoneticPr fontId="2"/>
  </si>
  <si>
    <t>介護予防訪問リハビリテーション</t>
    <rPh sb="4" eb="6">
      <t>ホウモン</t>
    </rPh>
    <phoneticPr fontId="2"/>
  </si>
  <si>
    <t>介護予防通所リハビリテーション</t>
    <rPh sb="4" eb="5">
      <t>ツウ</t>
    </rPh>
    <rPh sb="5" eb="6">
      <t>ショ</t>
    </rPh>
    <phoneticPr fontId="2"/>
  </si>
  <si>
    <t>介護予防認知症対応型共同生活介護</t>
    <rPh sb="4" eb="6">
      <t>ニンチ</t>
    </rPh>
    <rPh sb="6" eb="7">
      <t>ショウ</t>
    </rPh>
    <rPh sb="7" eb="10">
      <t>タイオウガタ</t>
    </rPh>
    <rPh sb="10" eb="12">
      <t>キョウドウ</t>
    </rPh>
    <rPh sb="12" eb="14">
      <t>セイカツ</t>
    </rPh>
    <rPh sb="14" eb="16">
      <t>カイゴ</t>
    </rPh>
    <phoneticPr fontId="2"/>
  </si>
  <si>
    <t>介護予防特定施設入居者生活介護</t>
    <rPh sb="4" eb="6">
      <t>トクテイ</t>
    </rPh>
    <rPh sb="6" eb="8">
      <t>シセツ</t>
    </rPh>
    <rPh sb="8" eb="11">
      <t>ニュウキョシャ</t>
    </rPh>
    <rPh sb="11" eb="13">
      <t>セイカツ</t>
    </rPh>
    <rPh sb="13" eb="15">
      <t>カイゴ</t>
    </rPh>
    <phoneticPr fontId="2"/>
  </si>
  <si>
    <t>介護予防支援</t>
    <rPh sb="4" eb="6">
      <t>シエン</t>
    </rPh>
    <phoneticPr fontId="2"/>
  </si>
  <si>
    <t>総合事業（通所型サービス）</t>
    <rPh sb="0" eb="2">
      <t>ソウゴウ</t>
    </rPh>
    <rPh sb="2" eb="4">
      <t>ジギョウ</t>
    </rPh>
    <rPh sb="5" eb="7">
      <t>ツウショ</t>
    </rPh>
    <rPh sb="7" eb="8">
      <t>ガタ</t>
    </rPh>
    <phoneticPr fontId="2"/>
  </si>
  <si>
    <t>総合事業（訪問型サービス）</t>
    <rPh sb="0" eb="2">
      <t>ソウゴウ</t>
    </rPh>
    <rPh sb="2" eb="4">
      <t>ジギョウ</t>
    </rPh>
    <rPh sb="5" eb="7">
      <t>ホウモン</t>
    </rPh>
    <rPh sb="7" eb="8">
      <t>ガタ</t>
    </rPh>
    <phoneticPr fontId="2"/>
  </si>
  <si>
    <t>※加賀市内に所在する指定居宅サービス事業所及び介護保険施設数（休止中は含まない。）</t>
    <rPh sb="1" eb="5">
      <t>カガシナイ</t>
    </rPh>
    <rPh sb="6" eb="8">
      <t>ショザイ</t>
    </rPh>
    <rPh sb="10" eb="12">
      <t>シテイ</t>
    </rPh>
    <rPh sb="12" eb="14">
      <t>キョタク</t>
    </rPh>
    <rPh sb="18" eb="21">
      <t>ジギョウショ</t>
    </rPh>
    <rPh sb="21" eb="22">
      <t>オヨ</t>
    </rPh>
    <rPh sb="23" eb="25">
      <t>カイゴ</t>
    </rPh>
    <rPh sb="25" eb="27">
      <t>ホケン</t>
    </rPh>
    <rPh sb="27" eb="29">
      <t>シセツ</t>
    </rPh>
    <rPh sb="29" eb="30">
      <t>カズ</t>
    </rPh>
    <phoneticPr fontId="2"/>
  </si>
  <si>
    <t>※18年度4月より介護予防サービスが開始</t>
    <phoneticPr fontId="2"/>
  </si>
  <si>
    <t>12-16　保育園の状況</t>
    <rPh sb="6" eb="8">
      <t>ホイク</t>
    </rPh>
    <rPh sb="8" eb="9">
      <t>エン</t>
    </rPh>
    <rPh sb="10" eb="12">
      <t>ジョウキョウ</t>
    </rPh>
    <phoneticPr fontId="2"/>
  </si>
  <si>
    <t>箇所</t>
    <rPh sb="0" eb="2">
      <t>カショ</t>
    </rPh>
    <phoneticPr fontId="2"/>
  </si>
  <si>
    <t>職員数</t>
    <rPh sb="0" eb="3">
      <t>ショクインスウ</t>
    </rPh>
    <phoneticPr fontId="2"/>
  </si>
  <si>
    <t>幼児数</t>
    <rPh sb="0" eb="2">
      <t>ヨウジ</t>
    </rPh>
    <rPh sb="2" eb="3">
      <t>スウ</t>
    </rPh>
    <phoneticPr fontId="2"/>
  </si>
  <si>
    <t>保育士</t>
    <rPh sb="0" eb="2">
      <t>ホイク</t>
    </rPh>
    <rPh sb="2" eb="3">
      <t>シ</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</si>
  <si>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</si>
  <si>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</si>
  <si>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</si>
  <si>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</si>
  <si>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</si>
  <si>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</si>
  <si>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 xml:space="preserve">   総　数</t>
    <rPh sb="3" eb="4">
      <t>フサ</t>
    </rPh>
    <rPh sb="5" eb="6">
      <t>カズ</t>
    </rPh>
    <phoneticPr fontId="2"/>
  </si>
  <si>
    <t xml:space="preserve"> 公立保育園</t>
    <rPh sb="1" eb="3">
      <t>コウリツ</t>
    </rPh>
    <rPh sb="3" eb="5">
      <t>ホイク</t>
    </rPh>
    <rPh sb="5" eb="6">
      <t>エン</t>
    </rPh>
    <phoneticPr fontId="2"/>
  </si>
  <si>
    <t>　法人立保育園</t>
    <rPh sb="1" eb="3">
      <t>ホウジン</t>
    </rPh>
    <rPh sb="3" eb="4">
      <t>リツ</t>
    </rPh>
    <rPh sb="4" eb="7">
      <t>ホイクエン</t>
    </rPh>
    <phoneticPr fontId="2"/>
  </si>
  <si>
    <t>資料：子育て支援課</t>
    <rPh sb="0" eb="2">
      <t>シリョウ</t>
    </rPh>
    <rPh sb="8" eb="9">
      <t>カ</t>
    </rPh>
    <phoneticPr fontId="2"/>
  </si>
  <si>
    <t>12-17　認定こども園の状況</t>
    <rPh sb="6" eb="8">
      <t>ニンテイ</t>
    </rPh>
    <rPh sb="11" eb="12">
      <t>エン</t>
    </rPh>
    <rPh sb="12" eb="13">
      <t>ホゾノ</t>
    </rPh>
    <rPh sb="13" eb="15">
      <t>ジョウキョウ</t>
    </rPh>
    <phoneticPr fontId="2"/>
  </si>
  <si>
    <t>　　法人立認定こども園</t>
    <rPh sb="2" eb="4">
      <t>ホウジン</t>
    </rPh>
    <rPh sb="4" eb="5">
      <t>リツ</t>
    </rPh>
    <rPh sb="5" eb="7">
      <t>ニンテイ</t>
    </rPh>
    <rPh sb="10" eb="11">
      <t>エン</t>
    </rPh>
    <phoneticPr fontId="2"/>
  </si>
  <si>
    <t>12-18　児童センター利用状況</t>
    <rPh sb="6" eb="8">
      <t>ジドウ</t>
    </rPh>
    <rPh sb="12" eb="14">
      <t>リヨウ</t>
    </rPh>
    <rPh sb="14" eb="16">
      <t>ジョウキョウ</t>
    </rPh>
    <phoneticPr fontId="2"/>
  </si>
  <si>
    <t>各年度中　単位：人</t>
    <rPh sb="0" eb="1">
      <t>カク</t>
    </rPh>
    <phoneticPr fontId="2"/>
  </si>
  <si>
    <t>平成27年度</t>
    <rPh sb="0" eb="2">
      <t>ヘイセイ</t>
    </rPh>
    <rPh sb="4" eb="5">
      <t>ネン</t>
    </rPh>
    <rPh sb="5" eb="6">
      <t>ド</t>
    </rPh>
    <phoneticPr fontId="2"/>
  </si>
  <si>
    <t>片山津児童センター</t>
    <rPh sb="0" eb="3">
      <t>カタヤマヅ</t>
    </rPh>
    <rPh sb="3" eb="5">
      <t>ジドウ</t>
    </rPh>
    <phoneticPr fontId="2"/>
  </si>
  <si>
    <t>山代児童センター</t>
    <rPh sb="0" eb="2">
      <t>ヤマシロ</t>
    </rPh>
    <rPh sb="2" eb="4">
      <t>ジドウ</t>
    </rPh>
    <phoneticPr fontId="2"/>
  </si>
  <si>
    <t>大聖寺児童センター</t>
    <rPh sb="0" eb="3">
      <t>ダイショウジ</t>
    </rPh>
    <rPh sb="3" eb="5">
      <t>ジドウ</t>
    </rPh>
    <phoneticPr fontId="2"/>
  </si>
  <si>
    <t>動橋児童センター</t>
    <rPh sb="0" eb="2">
      <t>イブリバシ</t>
    </rPh>
    <rPh sb="2" eb="4">
      <t>ジドウ</t>
    </rPh>
    <phoneticPr fontId="2"/>
  </si>
  <si>
    <t>作見児童センター</t>
    <rPh sb="0" eb="1">
      <t>サク</t>
    </rPh>
    <rPh sb="1" eb="2">
      <t>ミ</t>
    </rPh>
    <rPh sb="2" eb="4">
      <t>ジドウ</t>
    </rPh>
    <phoneticPr fontId="2"/>
  </si>
  <si>
    <t>山中児童センター</t>
    <rPh sb="0" eb="2">
      <t>ヤマナカ</t>
    </rPh>
    <rPh sb="2" eb="4">
      <t>ジドウ</t>
    </rPh>
    <phoneticPr fontId="2"/>
  </si>
  <si>
    <t>資料：社会福祉協議会</t>
    <rPh sb="0" eb="2">
      <t>シリョウ</t>
    </rPh>
    <rPh sb="3" eb="5">
      <t>シャカイ</t>
    </rPh>
    <rPh sb="5" eb="7">
      <t>フクシ</t>
    </rPh>
    <rPh sb="7" eb="10">
      <t>キョウギカイ</t>
    </rPh>
    <phoneticPr fontId="2"/>
  </si>
  <si>
    <t>12-19　かがにこにこパーク利用状況</t>
    <phoneticPr fontId="2"/>
  </si>
  <si>
    <t>団体</t>
    <phoneticPr fontId="2"/>
  </si>
  <si>
    <t>令和元　　</t>
    <phoneticPr fontId="2"/>
  </si>
  <si>
    <t>※平成30年4月8日から開設</t>
    <rPh sb="1" eb="3">
      <t>ヘイセイ</t>
    </rPh>
    <rPh sb="5" eb="6">
      <t>ネン</t>
    </rPh>
    <rPh sb="7" eb="8">
      <t>ガツ</t>
    </rPh>
    <rPh sb="9" eb="10">
      <t>ニチ</t>
    </rPh>
    <rPh sb="12" eb="14">
      <t>カイセツ</t>
    </rPh>
    <phoneticPr fontId="2"/>
  </si>
  <si>
    <t>資料：子育て支援課</t>
    <rPh sb="0" eb="2">
      <t>シリョウ</t>
    </rPh>
    <rPh sb="3" eb="5">
      <t>コソダ</t>
    </rPh>
    <rPh sb="6" eb="8">
      <t>シエン</t>
    </rPh>
    <rPh sb="8" eb="9">
      <t>カ</t>
    </rPh>
    <phoneticPr fontId="2"/>
  </si>
  <si>
    <t>12-20　老人福祉センター利用状況</t>
    <rPh sb="6" eb="8">
      <t>ロウジン</t>
    </rPh>
    <rPh sb="8" eb="10">
      <t>フクシ</t>
    </rPh>
    <rPh sb="14" eb="16">
      <t>リヨウ</t>
    </rPh>
    <rPh sb="16" eb="18">
      <t>ジョウキョウ</t>
    </rPh>
    <phoneticPr fontId="2"/>
  </si>
  <si>
    <t>片山津
老人福祉センター</t>
    <rPh sb="0" eb="3">
      <t>カタヤマヅ</t>
    </rPh>
    <rPh sb="4" eb="5">
      <t>ロウ</t>
    </rPh>
    <rPh sb="5" eb="6">
      <t>ヒト</t>
    </rPh>
    <rPh sb="6" eb="8">
      <t>フクシ</t>
    </rPh>
    <phoneticPr fontId="2"/>
  </si>
  <si>
    <t>山代
老人福祉センター</t>
    <rPh sb="0" eb="2">
      <t>ヤマシロ</t>
    </rPh>
    <rPh sb="3" eb="5">
      <t>ロウジン</t>
    </rPh>
    <rPh sb="5" eb="7">
      <t>フクシ</t>
    </rPh>
    <phoneticPr fontId="2"/>
  </si>
  <si>
    <t>老人</t>
    <rPh sb="0" eb="2">
      <t>ロウジン</t>
    </rPh>
    <phoneticPr fontId="2"/>
  </si>
  <si>
    <t>大聖寺
老人福祉センター</t>
    <rPh sb="0" eb="3">
      <t>ダイショウジ</t>
    </rPh>
    <rPh sb="4" eb="6">
      <t>ロウジン</t>
    </rPh>
    <rPh sb="6" eb="8">
      <t>フクシ</t>
    </rPh>
    <phoneticPr fontId="2"/>
  </si>
  <si>
    <t>12-21　拠出制年金給付状況</t>
    <rPh sb="6" eb="9">
      <t>キョシュツセイ</t>
    </rPh>
    <rPh sb="9" eb="11">
      <t>ネンキン</t>
    </rPh>
    <rPh sb="11" eb="13">
      <t>キュウフ</t>
    </rPh>
    <rPh sb="13" eb="15">
      <t>ジョウキョウ</t>
    </rPh>
    <phoneticPr fontId="2"/>
  </si>
  <si>
    <t>受給権者数は年度末現在　単位：人・千円</t>
    <rPh sb="0" eb="2">
      <t>ジュキュウ</t>
    </rPh>
    <rPh sb="2" eb="3">
      <t>ケン</t>
    </rPh>
    <rPh sb="3" eb="4">
      <t>シャ</t>
    </rPh>
    <rPh sb="4" eb="5">
      <t>スウ</t>
    </rPh>
    <rPh sb="6" eb="9">
      <t>ネンドマツ</t>
    </rPh>
    <rPh sb="9" eb="11">
      <t>ゲンザイ</t>
    </rPh>
    <rPh sb="12" eb="14">
      <t>タンイ</t>
    </rPh>
    <rPh sb="15" eb="16">
      <t>ヒト</t>
    </rPh>
    <rPh sb="17" eb="19">
      <t>センエン</t>
    </rPh>
    <phoneticPr fontId="2"/>
  </si>
  <si>
    <t>老齢年金</t>
    <rPh sb="0" eb="2">
      <t>ロウレイ</t>
    </rPh>
    <rPh sb="2" eb="4">
      <t>ネンキン</t>
    </rPh>
    <phoneticPr fontId="2"/>
  </si>
  <si>
    <t>通算老齢年金</t>
    <rPh sb="0" eb="2">
      <t>ツウサン</t>
    </rPh>
    <rPh sb="2" eb="4">
      <t>ロウレイ</t>
    </rPh>
    <rPh sb="4" eb="6">
      <t>ネンキン</t>
    </rPh>
    <phoneticPr fontId="2"/>
  </si>
  <si>
    <t>老齢基礎年金</t>
    <rPh sb="0" eb="2">
      <t>ロウレイ</t>
    </rPh>
    <rPh sb="2" eb="4">
      <t>キソ</t>
    </rPh>
    <rPh sb="4" eb="6">
      <t>ネンキン</t>
    </rPh>
    <phoneticPr fontId="2"/>
  </si>
  <si>
    <t>受給権者</t>
    <rPh sb="0" eb="2">
      <t>ジュキュウ</t>
    </rPh>
    <rPh sb="2" eb="3">
      <t>ケン</t>
    </rPh>
    <rPh sb="3" eb="4">
      <t>シャ</t>
    </rPh>
    <phoneticPr fontId="2"/>
  </si>
  <si>
    <t>年金額</t>
    <rPh sb="0" eb="3">
      <t>ネンキンガク</t>
    </rPh>
    <phoneticPr fontId="2"/>
  </si>
  <si>
    <t>障害年金（旧法）</t>
    <rPh sb="0" eb="2">
      <t>ショウガイ</t>
    </rPh>
    <rPh sb="2" eb="4">
      <t>ネンキン</t>
    </rPh>
    <rPh sb="5" eb="6">
      <t>キュウ</t>
    </rPh>
    <rPh sb="6" eb="7">
      <t>ホウ</t>
    </rPh>
    <phoneticPr fontId="2"/>
  </si>
  <si>
    <t>遺族基礎年金</t>
    <rPh sb="0" eb="2">
      <t>イゾク</t>
    </rPh>
    <rPh sb="2" eb="4">
      <t>キソ</t>
    </rPh>
    <rPh sb="4" eb="6">
      <t>ネンキン</t>
    </rPh>
    <phoneticPr fontId="2"/>
  </si>
  <si>
    <t>寡婦年金</t>
    <rPh sb="0" eb="2">
      <t>カフ</t>
    </rPh>
    <rPh sb="2" eb="4">
      <t>ネンキン</t>
    </rPh>
    <phoneticPr fontId="2"/>
  </si>
  <si>
    <t>障害基礎年金（拠出分）</t>
    <rPh sb="0" eb="2">
      <t>ショウガイ</t>
    </rPh>
    <rPh sb="2" eb="4">
      <t>キソ</t>
    </rPh>
    <rPh sb="4" eb="6">
      <t>ネンキン</t>
    </rPh>
    <rPh sb="7" eb="9">
      <t>キョシュツ</t>
    </rPh>
    <rPh sb="9" eb="10">
      <t>ブン</t>
    </rPh>
    <phoneticPr fontId="2"/>
  </si>
  <si>
    <t>資料：保険年金課</t>
    <rPh sb="0" eb="2">
      <t>シリョウ</t>
    </rPh>
    <rPh sb="3" eb="5">
      <t>ホケン</t>
    </rPh>
    <rPh sb="5" eb="7">
      <t>ネンキン</t>
    </rPh>
    <rPh sb="7" eb="8">
      <t>カ</t>
    </rPh>
    <phoneticPr fontId="2"/>
  </si>
  <si>
    <t>12-22　国民年金加入状況</t>
    <rPh sb="6" eb="8">
      <t>コクミン</t>
    </rPh>
    <rPh sb="8" eb="10">
      <t>ネンキン</t>
    </rPh>
    <rPh sb="10" eb="12">
      <t>カニュウ</t>
    </rPh>
    <rPh sb="12" eb="14">
      <t>ジョウキョウ</t>
    </rPh>
    <phoneticPr fontId="2"/>
  </si>
  <si>
    <t>受給権者数は年度末現在　　単位：人・千円</t>
  </si>
  <si>
    <t>被保険者</t>
    <rPh sb="0" eb="4">
      <t>ヒホケンシャ</t>
    </rPh>
    <phoneticPr fontId="2"/>
  </si>
  <si>
    <t>保険料免除者</t>
    <phoneticPr fontId="2"/>
  </si>
  <si>
    <t>保険料
検認額</t>
    <phoneticPr fontId="2"/>
  </si>
  <si>
    <t>強制
加入数</t>
    <rPh sb="0" eb="2">
      <t>キョウセイ</t>
    </rPh>
    <rPh sb="3" eb="5">
      <t>カニュウ</t>
    </rPh>
    <rPh sb="5" eb="6">
      <t>スウ</t>
    </rPh>
    <phoneticPr fontId="2"/>
  </si>
  <si>
    <t>任意
加入数</t>
    <rPh sb="0" eb="2">
      <t>ニンイ</t>
    </rPh>
    <rPh sb="3" eb="5">
      <t>カニュウ</t>
    </rPh>
    <rPh sb="5" eb="6">
      <t>スウ</t>
    </rPh>
    <phoneticPr fontId="2"/>
  </si>
  <si>
    <t>法定免除</t>
    <phoneticPr fontId="2"/>
  </si>
  <si>
    <t>申請
免除</t>
    <phoneticPr fontId="2"/>
  </si>
  <si>
    <t>資料：保険年金課</t>
    <phoneticPr fontId="2"/>
  </si>
  <si>
    <t>12-23　福祉年金支給状況</t>
    <rPh sb="6" eb="8">
      <t>フクシ</t>
    </rPh>
    <rPh sb="8" eb="10">
      <t>ネンキン</t>
    </rPh>
    <rPh sb="10" eb="12">
      <t>シキュウ</t>
    </rPh>
    <rPh sb="12" eb="14">
      <t>ジョウキョウ</t>
    </rPh>
    <phoneticPr fontId="2"/>
  </si>
  <si>
    <t>受給権者数は年度末現在　単位：人・千円</t>
    <phoneticPr fontId="2"/>
  </si>
  <si>
    <t>老齢福祉年金</t>
    <rPh sb="0" eb="2">
      <t>ロウレイ</t>
    </rPh>
    <rPh sb="2" eb="4">
      <t>フクシ</t>
    </rPh>
    <rPh sb="4" eb="6">
      <t>ネンキン</t>
    </rPh>
    <phoneticPr fontId="2"/>
  </si>
  <si>
    <t>支給額</t>
    <rPh sb="0" eb="3">
      <t>シキュウガク</t>
    </rPh>
    <phoneticPr fontId="2"/>
  </si>
  <si>
    <t>支給額</t>
    <phoneticPr fontId="2"/>
  </si>
  <si>
    <t>12-24　国民健康保険保険税および受診状況</t>
    <rPh sb="6" eb="8">
      <t>コクミン</t>
    </rPh>
    <rPh sb="8" eb="10">
      <t>ケンコウ</t>
    </rPh>
    <rPh sb="10" eb="12">
      <t>ホケン</t>
    </rPh>
    <rPh sb="12" eb="14">
      <t>ホケン</t>
    </rPh>
    <rPh sb="14" eb="15">
      <t>ゼイ</t>
    </rPh>
    <rPh sb="18" eb="20">
      <t>ジュシン</t>
    </rPh>
    <rPh sb="20" eb="22">
      <t>ジョウキョウ</t>
    </rPh>
    <phoneticPr fontId="2"/>
  </si>
  <si>
    <t>各年度中</t>
    <phoneticPr fontId="2"/>
  </si>
  <si>
    <t>1)　被保険者</t>
    <phoneticPr fontId="2"/>
  </si>
  <si>
    <t>保険税(現年度）</t>
    <phoneticPr fontId="2"/>
  </si>
  <si>
    <t>2)
受診
件数</t>
    <phoneticPr fontId="2"/>
  </si>
  <si>
    <t>一人
当たり
受診
件数</t>
    <phoneticPr fontId="2"/>
  </si>
  <si>
    <t>一件
当たり
費用額
(円)</t>
    <phoneticPr fontId="2"/>
  </si>
  <si>
    <t>世帯数</t>
    <phoneticPr fontId="2"/>
  </si>
  <si>
    <t>調定額
(千円)</t>
    <phoneticPr fontId="2"/>
  </si>
  <si>
    <t>1世帯当たり(円)</t>
    <phoneticPr fontId="2"/>
  </si>
  <si>
    <t>1人当たり(円）</t>
    <phoneticPr fontId="2"/>
  </si>
  <si>
    <t>1)被保険者は一般・退職・老人の年間平均</t>
    <rPh sb="2" eb="6">
      <t>ヒホケンシャ</t>
    </rPh>
    <rPh sb="7" eb="9">
      <t>イッパン</t>
    </rPh>
    <rPh sb="10" eb="12">
      <t>タイショク</t>
    </rPh>
    <rPh sb="13" eb="15">
      <t>ロウジン</t>
    </rPh>
    <rPh sb="16" eb="18">
      <t>ネンカン</t>
    </rPh>
    <rPh sb="18" eb="20">
      <t>ヘイキン</t>
    </rPh>
    <phoneticPr fontId="2"/>
  </si>
  <si>
    <t>資料：保険年金課　国民健康保険事業年報</t>
    <phoneticPr fontId="2"/>
  </si>
  <si>
    <t>2)受診件数は一般・退職の入院、入院外、歯科分</t>
    <phoneticPr fontId="2"/>
  </si>
  <si>
    <t>12-25　国民健康保険被保険者の異動状況</t>
    <rPh sb="6" eb="8">
      <t>コクミン</t>
    </rPh>
    <rPh sb="8" eb="10">
      <t>ケンコウ</t>
    </rPh>
    <rPh sb="10" eb="12">
      <t>ホケン</t>
    </rPh>
    <rPh sb="12" eb="16">
      <t>ヒホケンシャ</t>
    </rPh>
    <rPh sb="17" eb="19">
      <t>イドウ</t>
    </rPh>
    <rPh sb="19" eb="21">
      <t>ジョウキョウ</t>
    </rPh>
    <phoneticPr fontId="2"/>
  </si>
  <si>
    <t>各年度中　単位：件</t>
    <phoneticPr fontId="2"/>
  </si>
  <si>
    <t>取得</t>
    <phoneticPr fontId="2"/>
  </si>
  <si>
    <t>喪失</t>
    <phoneticPr fontId="2"/>
  </si>
  <si>
    <t>変更</t>
    <phoneticPr fontId="2"/>
  </si>
  <si>
    <t>転入</t>
    <phoneticPr fontId="2"/>
  </si>
  <si>
    <t>出生</t>
    <phoneticPr fontId="2"/>
  </si>
  <si>
    <t>社保
喪失</t>
    <phoneticPr fontId="2"/>
  </si>
  <si>
    <t>生保
廃止</t>
    <phoneticPr fontId="2"/>
  </si>
  <si>
    <t>後期
離脱</t>
    <phoneticPr fontId="2"/>
  </si>
  <si>
    <t>転出</t>
    <phoneticPr fontId="2"/>
  </si>
  <si>
    <t>死亡</t>
    <phoneticPr fontId="2"/>
  </si>
  <si>
    <t>社保
加入</t>
    <phoneticPr fontId="2"/>
  </si>
  <si>
    <t>生保
開始</t>
    <phoneticPr fontId="2"/>
  </si>
  <si>
    <t>後期　加入</t>
    <phoneticPr fontId="2"/>
  </si>
  <si>
    <t>住所
変更</t>
    <phoneticPr fontId="2"/>
  </si>
  <si>
    <t>世帯主変更</t>
    <phoneticPr fontId="2"/>
  </si>
  <si>
    <t>12-26　国民健康保険費用額等の状況（1）一般被保険者分</t>
    <rPh sb="6" eb="8">
      <t>コクミン</t>
    </rPh>
    <rPh sb="8" eb="10">
      <t>ケンコウ</t>
    </rPh>
    <rPh sb="10" eb="12">
      <t>ホケン</t>
    </rPh>
    <rPh sb="12" eb="14">
      <t>ヒヨウ</t>
    </rPh>
    <rPh sb="14" eb="15">
      <t>ガク</t>
    </rPh>
    <rPh sb="15" eb="16">
      <t>ナド</t>
    </rPh>
    <rPh sb="17" eb="19">
      <t>ジョウキョウ</t>
    </rPh>
    <rPh sb="22" eb="24">
      <t>イッパン</t>
    </rPh>
    <rPh sb="24" eb="28">
      <t>ヒホケンシャ</t>
    </rPh>
    <rPh sb="28" eb="29">
      <t>ブン</t>
    </rPh>
    <phoneticPr fontId="2"/>
  </si>
  <si>
    <t>単位：件・千円</t>
    <rPh sb="0" eb="2">
      <t>タンイ</t>
    </rPh>
    <rPh sb="3" eb="4">
      <t>ケン</t>
    </rPh>
    <rPh sb="5" eb="7">
      <t>センエン</t>
    </rPh>
    <phoneticPr fontId="2"/>
  </si>
  <si>
    <t>入院</t>
    <rPh sb="0" eb="2">
      <t>ニュウイン</t>
    </rPh>
    <phoneticPr fontId="2"/>
  </si>
  <si>
    <t>入院外</t>
    <rPh sb="0" eb="2">
      <t>ニュウイン</t>
    </rPh>
    <rPh sb="2" eb="3">
      <t>ガイ</t>
    </rPh>
    <phoneticPr fontId="2"/>
  </si>
  <si>
    <t>歯科</t>
    <rPh sb="0" eb="2">
      <t>シカ</t>
    </rPh>
    <phoneticPr fontId="2"/>
  </si>
  <si>
    <t>調剤</t>
    <phoneticPr fontId="2"/>
  </si>
  <si>
    <t>食事療養費</t>
    <rPh sb="0" eb="2">
      <t>ショクジ</t>
    </rPh>
    <rPh sb="2" eb="5">
      <t>リョウヨウヒ</t>
    </rPh>
    <phoneticPr fontId="2"/>
  </si>
  <si>
    <t>訪問看護療養費</t>
    <rPh sb="0" eb="2">
      <t>ホウモン</t>
    </rPh>
    <rPh sb="2" eb="4">
      <t>カンゴ</t>
    </rPh>
    <rPh sb="4" eb="7">
      <t>リョウヨウヒ</t>
    </rPh>
    <phoneticPr fontId="2"/>
  </si>
  <si>
    <t>療養費等</t>
    <rPh sb="0" eb="3">
      <t>リョウヨウヒ</t>
    </rPh>
    <rPh sb="3" eb="4">
      <t>ナド</t>
    </rPh>
    <phoneticPr fontId="2"/>
  </si>
  <si>
    <t>高額療養費</t>
    <rPh sb="0" eb="2">
      <t>コウガク</t>
    </rPh>
    <rPh sb="2" eb="4">
      <t>リョウヨウ</t>
    </rPh>
    <rPh sb="4" eb="5">
      <t>ヒ</t>
    </rPh>
    <phoneticPr fontId="2"/>
  </si>
  <si>
    <t>高額介護合算療養費</t>
    <rPh sb="0" eb="2">
      <t>コウガク</t>
    </rPh>
    <rPh sb="2" eb="4">
      <t>カイゴ</t>
    </rPh>
    <rPh sb="4" eb="6">
      <t>ガッサン</t>
    </rPh>
    <rPh sb="6" eb="9">
      <t>リョウヨウヒ</t>
    </rPh>
    <phoneticPr fontId="2"/>
  </si>
  <si>
    <t>出産一時金</t>
    <rPh sb="0" eb="2">
      <t>シュッサン</t>
    </rPh>
    <rPh sb="2" eb="5">
      <t>イチジキン</t>
    </rPh>
    <phoneticPr fontId="2"/>
  </si>
  <si>
    <t>葬祭費</t>
    <rPh sb="0" eb="2">
      <t>ソウサイ</t>
    </rPh>
    <rPh sb="2" eb="3">
      <t>ヒ</t>
    </rPh>
    <phoneticPr fontId="2"/>
  </si>
  <si>
    <t>費用額</t>
    <rPh sb="0" eb="2">
      <t>ヒヨウ</t>
    </rPh>
    <rPh sb="2" eb="3">
      <t>ガク</t>
    </rPh>
    <phoneticPr fontId="2"/>
  </si>
  <si>
    <t>[5,628]</t>
  </si>
  <si>
    <t>[5,310]</t>
  </si>
  <si>
    <t>[4,817]</t>
  </si>
  <si>
    <t>[4,666]</t>
  </si>
  <si>
    <t>[4,567]</t>
  </si>
  <si>
    <t>※食事療養費の件数[　]は総数に含まない</t>
    <rPh sb="1" eb="3">
      <t>ショクジ</t>
    </rPh>
    <rPh sb="3" eb="6">
      <t>リョウヨウヒ</t>
    </rPh>
    <rPh sb="7" eb="9">
      <t>ケンスウ</t>
    </rPh>
    <rPh sb="13" eb="15">
      <t>ソウスウ</t>
    </rPh>
    <rPh sb="16" eb="17">
      <t>フク</t>
    </rPh>
    <phoneticPr fontId="2"/>
  </si>
  <si>
    <t>資料：保険年金課　国民健康保険事業年報</t>
    <rPh sb="0" eb="2">
      <t>シリョウ</t>
    </rPh>
    <rPh sb="3" eb="5">
      <t>ホケン</t>
    </rPh>
    <rPh sb="5" eb="7">
      <t>ネンキン</t>
    </rPh>
    <rPh sb="7" eb="8">
      <t>カ</t>
    </rPh>
    <rPh sb="9" eb="11">
      <t>コクミン</t>
    </rPh>
    <rPh sb="11" eb="13">
      <t>ケンコウ</t>
    </rPh>
    <rPh sb="13" eb="15">
      <t>ホケン</t>
    </rPh>
    <rPh sb="15" eb="17">
      <t>ジギョウ</t>
    </rPh>
    <rPh sb="17" eb="19">
      <t>ネンポウ</t>
    </rPh>
    <phoneticPr fontId="2"/>
  </si>
  <si>
    <t>12-27　国民健康保険費用額等の状況（2）退職被保険者本人分</t>
    <rPh sb="22" eb="24">
      <t>タイショク</t>
    </rPh>
    <rPh sb="24" eb="28">
      <t>ヒホケンシャ</t>
    </rPh>
    <rPh sb="28" eb="30">
      <t>ホンニン</t>
    </rPh>
    <rPh sb="30" eb="31">
      <t>ブン</t>
    </rPh>
    <phoneticPr fontId="2"/>
  </si>
  <si>
    <t>高額療養費</t>
    <rPh sb="0" eb="2">
      <t>コウガク</t>
    </rPh>
    <rPh sb="2" eb="5">
      <t>リョウヨウヒ</t>
    </rPh>
    <phoneticPr fontId="2"/>
  </si>
  <si>
    <t>[223]</t>
  </si>
  <si>
    <t>[112]</t>
  </si>
  <si>
    <t>[49]</t>
  </si>
  <si>
    <t>[51]</t>
  </si>
  <si>
    <t>[2]</t>
  </si>
  <si>
    <t>※療養費等、高額療養費は退職被保険者扶養分に含む</t>
    <rPh sb="1" eb="4">
      <t>リョウヨウヒ</t>
    </rPh>
    <rPh sb="4" eb="5">
      <t>ナド</t>
    </rPh>
    <rPh sb="6" eb="8">
      <t>コウガク</t>
    </rPh>
    <rPh sb="8" eb="11">
      <t>リョウヨウヒ</t>
    </rPh>
    <rPh sb="12" eb="14">
      <t>タイショク</t>
    </rPh>
    <rPh sb="14" eb="15">
      <t>ヒ</t>
    </rPh>
    <rPh sb="15" eb="17">
      <t>ホケン</t>
    </rPh>
    <rPh sb="17" eb="18">
      <t>シャ</t>
    </rPh>
    <rPh sb="18" eb="20">
      <t>フヨウ</t>
    </rPh>
    <rPh sb="20" eb="21">
      <t>ブン</t>
    </rPh>
    <rPh sb="22" eb="23">
      <t>フク</t>
    </rPh>
    <phoneticPr fontId="2"/>
  </si>
  <si>
    <t>12-28　国民健康保険費用額等の状況（3）退職被保険者扶養分</t>
    <rPh sb="22" eb="24">
      <t>タイショク</t>
    </rPh>
    <rPh sb="24" eb="28">
      <t>ヒホケンシャ</t>
    </rPh>
    <rPh sb="28" eb="30">
      <t>フヨウ</t>
    </rPh>
    <rPh sb="30" eb="31">
      <t>ブン</t>
    </rPh>
    <phoneticPr fontId="2"/>
  </si>
  <si>
    <t>[65]</t>
  </si>
  <si>
    <t>[34]</t>
  </si>
  <si>
    <t>[25]</t>
  </si>
  <si>
    <t>[9]</t>
  </si>
  <si>
    <t>[1]</t>
  </si>
  <si>
    <t>資料：保険年金課　国民健康保険事業年報</t>
    <rPh sb="0" eb="2">
      <t>シリョウ</t>
    </rPh>
    <rPh sb="3" eb="5">
      <t>ホケン</t>
    </rPh>
    <rPh sb="5" eb="6">
      <t>ネン</t>
    </rPh>
    <rPh sb="6" eb="7">
      <t>キン</t>
    </rPh>
    <rPh sb="7" eb="8">
      <t>カ</t>
    </rPh>
    <rPh sb="9" eb="11">
      <t>コクミン</t>
    </rPh>
    <rPh sb="11" eb="13">
      <t>ケンコウ</t>
    </rPh>
    <rPh sb="13" eb="15">
      <t>ホケン</t>
    </rPh>
    <rPh sb="15" eb="17">
      <t>ジギョウ</t>
    </rPh>
    <rPh sb="17" eb="19">
      <t>ネンポウ</t>
    </rPh>
    <phoneticPr fontId="2"/>
  </si>
  <si>
    <t>12-29　後期高齢者医療保険料および受診状況</t>
    <rPh sb="6" eb="8">
      <t>コウキ</t>
    </rPh>
    <rPh sb="8" eb="11">
      <t>コウレイシャ</t>
    </rPh>
    <rPh sb="11" eb="13">
      <t>イリョウ</t>
    </rPh>
    <rPh sb="13" eb="16">
      <t>ホケンリョウ</t>
    </rPh>
    <rPh sb="19" eb="21">
      <t>ジュシン</t>
    </rPh>
    <rPh sb="21" eb="23">
      <t>ジョウキョウ</t>
    </rPh>
    <phoneticPr fontId="2"/>
  </si>
  <si>
    <t>※　被保険者数</t>
    <rPh sb="2" eb="6">
      <t>ヒホケンシャ</t>
    </rPh>
    <rPh sb="6" eb="7">
      <t>スウ</t>
    </rPh>
    <phoneticPr fontId="2"/>
  </si>
  <si>
    <t>保険料(現年度）</t>
    <rPh sb="0" eb="2">
      <t>ホケン</t>
    </rPh>
    <rPh sb="2" eb="3">
      <t>リョウ</t>
    </rPh>
    <rPh sb="4" eb="5">
      <t>ゲン</t>
    </rPh>
    <rPh sb="5" eb="7">
      <t>ネンド</t>
    </rPh>
    <phoneticPr fontId="2"/>
  </si>
  <si>
    <t>受診件数</t>
    <rPh sb="0" eb="2">
      <t>ジュシン</t>
    </rPh>
    <rPh sb="2" eb="4">
      <t>ケンスウ</t>
    </rPh>
    <phoneticPr fontId="2"/>
  </si>
  <si>
    <t>一人当たり
受診件数</t>
    <rPh sb="0" eb="2">
      <t>ヒトリ</t>
    </rPh>
    <rPh sb="2" eb="3">
      <t>ア</t>
    </rPh>
    <rPh sb="6" eb="8">
      <t>ジュシン</t>
    </rPh>
    <rPh sb="8" eb="10">
      <t>ケンスウ</t>
    </rPh>
    <phoneticPr fontId="2"/>
  </si>
  <si>
    <t>一人当たり
費用額(円)</t>
    <rPh sb="0" eb="2">
      <t>ヒトリ</t>
    </rPh>
    <rPh sb="2" eb="3">
      <t>ア</t>
    </rPh>
    <rPh sb="6" eb="8">
      <t>ヒヨウ</t>
    </rPh>
    <rPh sb="8" eb="9">
      <t>ガク</t>
    </rPh>
    <rPh sb="10" eb="11">
      <t>エン</t>
    </rPh>
    <phoneticPr fontId="2"/>
  </si>
  <si>
    <t>現役並み
所得者</t>
    <rPh sb="0" eb="2">
      <t>ゲンエキ</t>
    </rPh>
    <rPh sb="2" eb="3">
      <t>ナ</t>
    </rPh>
    <rPh sb="5" eb="8">
      <t>ショトクシャ</t>
    </rPh>
    <phoneticPr fontId="2"/>
  </si>
  <si>
    <t>調定額
(円)</t>
    <rPh sb="0" eb="1">
      <t>チョウ</t>
    </rPh>
    <rPh sb="1" eb="3">
      <t>テイガク</t>
    </rPh>
    <rPh sb="5" eb="6">
      <t>エン</t>
    </rPh>
    <phoneticPr fontId="2"/>
  </si>
  <si>
    <t>1人当たり(円）</t>
    <rPh sb="1" eb="2">
      <t>ニン</t>
    </rPh>
    <rPh sb="2" eb="3">
      <t>ア</t>
    </rPh>
    <rPh sb="6" eb="7">
      <t>エン</t>
    </rPh>
    <phoneticPr fontId="2"/>
  </si>
  <si>
    <t>※被保険者は年間平均</t>
    <rPh sb="1" eb="2">
      <t>ヒ</t>
    </rPh>
    <rPh sb="2" eb="5">
      <t>ホケンシャ</t>
    </rPh>
    <rPh sb="6" eb="8">
      <t>ネンカン</t>
    </rPh>
    <rPh sb="8" eb="10">
      <t>ヘイキン</t>
    </rPh>
    <phoneticPr fontId="2"/>
  </si>
  <si>
    <t>12-30　一般職業紹介状況(学卒・パートタイムを除く)</t>
    <rPh sb="6" eb="8">
      <t>イッパン</t>
    </rPh>
    <rPh sb="8" eb="10">
      <t>ショクギョウ</t>
    </rPh>
    <rPh sb="10" eb="12">
      <t>ショウカイ</t>
    </rPh>
    <rPh sb="12" eb="14">
      <t>ジョウキョウ</t>
    </rPh>
    <rPh sb="15" eb="17">
      <t>ガクソツ</t>
    </rPh>
    <rPh sb="25" eb="26">
      <t>ノゾ</t>
    </rPh>
    <phoneticPr fontId="2"/>
  </si>
  <si>
    <t>新規求職者数</t>
    <rPh sb="0" eb="2">
      <t>シンキ</t>
    </rPh>
    <rPh sb="2" eb="4">
      <t>キュウショク</t>
    </rPh>
    <rPh sb="4" eb="5">
      <t>シャ</t>
    </rPh>
    <rPh sb="5" eb="6">
      <t>スウ</t>
    </rPh>
    <phoneticPr fontId="2"/>
  </si>
  <si>
    <t>新規
求人数</t>
    <rPh sb="0" eb="2">
      <t>シンキ</t>
    </rPh>
    <rPh sb="3" eb="5">
      <t>キュウジン</t>
    </rPh>
    <rPh sb="5" eb="6">
      <t>スウ</t>
    </rPh>
    <phoneticPr fontId="2"/>
  </si>
  <si>
    <t>就職件数</t>
    <rPh sb="0" eb="2">
      <t>シュウショク</t>
    </rPh>
    <rPh sb="2" eb="4">
      <t>ケンスウ</t>
    </rPh>
    <phoneticPr fontId="2"/>
  </si>
  <si>
    <t>平成27年</t>
    <rPh sb="0" eb="2">
      <t>ヘイセイ</t>
    </rPh>
    <phoneticPr fontId="2"/>
  </si>
  <si>
    <t xml:space="preserve"> 28</t>
    <phoneticPr fontId="2"/>
  </si>
  <si>
    <t xml:space="preserve"> 29</t>
    <phoneticPr fontId="2"/>
  </si>
  <si>
    <t xml:space="preserve"> 30</t>
    <phoneticPr fontId="2"/>
  </si>
  <si>
    <t>令和元 　</t>
    <rPh sb="0" eb="2">
      <t>レイワ</t>
    </rPh>
    <phoneticPr fontId="2"/>
  </si>
  <si>
    <t>※昭和60.4.1より男女雇用機会均等法施行のため</t>
    <phoneticPr fontId="2"/>
  </si>
  <si>
    <t>資料：加賀公共職業安定所</t>
    <rPh sb="0" eb="2">
      <t>シリョウ</t>
    </rPh>
    <rPh sb="3" eb="5">
      <t>カガ</t>
    </rPh>
    <rPh sb="5" eb="7">
      <t>コウキョウ</t>
    </rPh>
    <rPh sb="7" eb="9">
      <t>ショクギョウ</t>
    </rPh>
    <rPh sb="9" eb="11">
      <t>アンテイ</t>
    </rPh>
    <rPh sb="11" eb="12">
      <t>ショ</t>
    </rPh>
    <phoneticPr fontId="2"/>
  </si>
  <si>
    <t>　男女の他、共用求人があるので男女計とは一致しない。</t>
    <phoneticPr fontId="2"/>
  </si>
  <si>
    <t>12-31　一般被保険者求職者給付状況</t>
    <rPh sb="6" eb="8">
      <t>イッパン</t>
    </rPh>
    <rPh sb="8" eb="12">
      <t>ヒホケンシャ</t>
    </rPh>
    <rPh sb="12" eb="15">
      <t>キュウショクシャ</t>
    </rPh>
    <rPh sb="15" eb="17">
      <t>キュウフ</t>
    </rPh>
    <rPh sb="17" eb="19">
      <t>ジョウキョウ</t>
    </rPh>
    <phoneticPr fontId="2"/>
  </si>
  <si>
    <t>各年中　単位：人・千円</t>
    <rPh sb="0" eb="3">
      <t>カクネンチュウ</t>
    </rPh>
    <rPh sb="4" eb="6">
      <t>タンイ</t>
    </rPh>
    <rPh sb="7" eb="8">
      <t>ヒト</t>
    </rPh>
    <rPh sb="9" eb="11">
      <t>センエン</t>
    </rPh>
    <phoneticPr fontId="2"/>
  </si>
  <si>
    <t>初回受給者数</t>
    <rPh sb="0" eb="2">
      <t>ショカイ</t>
    </rPh>
    <rPh sb="2" eb="5">
      <t>ジュキュウシャ</t>
    </rPh>
    <rPh sb="5" eb="6">
      <t>スウ</t>
    </rPh>
    <phoneticPr fontId="2"/>
  </si>
  <si>
    <t>支給実人員</t>
    <rPh sb="0" eb="2">
      <t>シキュウ</t>
    </rPh>
    <rPh sb="2" eb="3">
      <t>ジツ</t>
    </rPh>
    <rPh sb="3" eb="5">
      <t>ジンイン</t>
    </rPh>
    <phoneticPr fontId="2"/>
  </si>
  <si>
    <t>支給金額</t>
    <rPh sb="0" eb="2">
      <t>シキュウ</t>
    </rPh>
    <rPh sb="2" eb="4">
      <t>キンガク</t>
    </rPh>
    <phoneticPr fontId="2"/>
  </si>
  <si>
    <r>
      <t>12-32　中高年齢者の職業紹介状況(45歳以上)　</t>
    </r>
    <r>
      <rPr>
        <b/>
        <sz val="12"/>
        <rFont val="ＭＳ ゴシック"/>
        <family val="3"/>
        <charset val="128"/>
      </rPr>
      <t>(パートを除く）</t>
    </r>
    <rPh sb="6" eb="8">
      <t>ナカダカ</t>
    </rPh>
    <rPh sb="8" eb="10">
      <t>ネンレイ</t>
    </rPh>
    <rPh sb="10" eb="11">
      <t>シャ</t>
    </rPh>
    <rPh sb="12" eb="14">
      <t>ショクギョウ</t>
    </rPh>
    <rPh sb="14" eb="16">
      <t>ショウカイ</t>
    </rPh>
    <rPh sb="16" eb="18">
      <t>ジョウキョウ</t>
    </rPh>
    <rPh sb="21" eb="24">
      <t>サイイジョウ</t>
    </rPh>
    <rPh sb="31" eb="32">
      <t>ノゾ</t>
    </rPh>
    <phoneticPr fontId="2"/>
  </si>
  <si>
    <t>平成元年度　単位：人</t>
    <rPh sb="0" eb="2">
      <t>ヘイセイ</t>
    </rPh>
    <rPh sb="2" eb="3">
      <t>ガン</t>
    </rPh>
    <rPh sb="3" eb="5">
      <t>ネンド</t>
    </rPh>
    <rPh sb="6" eb="8">
      <t>タンイ</t>
    </rPh>
    <rPh sb="9" eb="10">
      <t>ヒト</t>
    </rPh>
    <phoneticPr fontId="2"/>
  </si>
  <si>
    <t>項目別</t>
    <rPh sb="0" eb="2">
      <t>コウモク</t>
    </rPh>
    <rPh sb="2" eb="3">
      <t>ベツ</t>
    </rPh>
    <phoneticPr fontId="2"/>
  </si>
  <si>
    <t>4月</t>
    <rPh sb="1" eb="2">
      <t>ガツ</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</si>
  <si>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</si>
  <si>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</si>
  <si>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</si>
  <si>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</si>
  <si>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</si>
  <si>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</si>
  <si>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</si>
  <si>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</si>
  <si>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rPh sb="1" eb="2">
      <t>ガツ</t>
    </rPh>
    <phoneticPr fontId="2"/>
  </si>
  <si>
    <t>2月</t>
    <phoneticPr fontId="2"/>
  </si>
  <si>
    <t>3月</t>
    <phoneticPr fontId="2"/>
  </si>
  <si>
    <t>新規
求職者数</t>
    <rPh sb="0" eb="2">
      <t>シンキ</t>
    </rPh>
    <rPh sb="3" eb="6">
      <t>キュウショクシャ</t>
    </rPh>
    <rPh sb="6" eb="7">
      <t>スウ</t>
    </rPh>
    <phoneticPr fontId="2"/>
  </si>
  <si>
    <t>紹介件数</t>
    <rPh sb="0" eb="2">
      <t>ショウカイ</t>
    </rPh>
    <rPh sb="2" eb="3">
      <t>ケン</t>
    </rPh>
    <rPh sb="3" eb="4">
      <t>スウ</t>
    </rPh>
    <phoneticPr fontId="2"/>
  </si>
  <si>
    <t>就職件数</t>
    <rPh sb="0" eb="2">
      <t>シュウショク</t>
    </rPh>
    <rPh sb="2" eb="3">
      <t>ケン</t>
    </rPh>
    <rPh sb="3" eb="4">
      <t>スウ</t>
    </rPh>
    <phoneticPr fontId="2"/>
  </si>
  <si>
    <t>12-33　障害者雇用状況</t>
    <rPh sb="6" eb="9">
      <t>ショウガイシャ</t>
    </rPh>
    <rPh sb="9" eb="11">
      <t>コヨウ</t>
    </rPh>
    <rPh sb="11" eb="13">
      <t>ジョウキョウ</t>
    </rPh>
    <phoneticPr fontId="2"/>
  </si>
  <si>
    <t>平成30年6月1日現在　単位：件・人・％</t>
    <phoneticPr fontId="2"/>
  </si>
  <si>
    <t>該当
事業所</t>
    <rPh sb="0" eb="2">
      <t>ガイトウ</t>
    </rPh>
    <rPh sb="3" eb="6">
      <t>ジギョウショ</t>
    </rPh>
    <phoneticPr fontId="2"/>
  </si>
  <si>
    <t>企業数</t>
    <rPh sb="0" eb="3">
      <t>キギョウスウ</t>
    </rPh>
    <phoneticPr fontId="2"/>
  </si>
  <si>
    <t>常用
労働者数</t>
    <rPh sb="0" eb="2">
      <t>ジョウヨウ</t>
    </rPh>
    <rPh sb="3" eb="6">
      <t>ロウドウシャ</t>
    </rPh>
    <rPh sb="6" eb="7">
      <t>スウ</t>
    </rPh>
    <phoneticPr fontId="2"/>
  </si>
  <si>
    <t>法定雇用基礎
労働者数</t>
    <rPh sb="0" eb="2">
      <t>ホウテイ</t>
    </rPh>
    <rPh sb="2" eb="4">
      <t>コヨウ</t>
    </rPh>
    <rPh sb="4" eb="6">
      <t>キソ</t>
    </rPh>
    <rPh sb="7" eb="10">
      <t>ロウドウシャ</t>
    </rPh>
    <rPh sb="10" eb="11">
      <t>スウ</t>
    </rPh>
    <phoneticPr fontId="2"/>
  </si>
  <si>
    <t>障害者数</t>
    <rPh sb="0" eb="2">
      <t>ショウガイ</t>
    </rPh>
    <rPh sb="2" eb="3">
      <t>シャ</t>
    </rPh>
    <rPh sb="3" eb="4">
      <t>スウ</t>
    </rPh>
    <phoneticPr fontId="2"/>
  </si>
  <si>
    <t>雇用率</t>
    <rPh sb="0" eb="2">
      <t>コヨウ</t>
    </rPh>
    <rPh sb="2" eb="3">
      <t>リツ</t>
    </rPh>
    <phoneticPr fontId="2"/>
  </si>
  <si>
    <t>業種別</t>
    <rPh sb="0" eb="2">
      <t>ギョウシュ</t>
    </rPh>
    <rPh sb="2" eb="3">
      <t>ベツ</t>
    </rPh>
    <phoneticPr fontId="2"/>
  </si>
  <si>
    <t>食料品製造業</t>
    <rPh sb="0" eb="3">
      <t>ショクリョウヒン</t>
    </rPh>
    <rPh sb="3" eb="5">
      <t>セイゾウ</t>
    </rPh>
    <rPh sb="5" eb="6">
      <t>ギョウ</t>
    </rPh>
    <phoneticPr fontId="2"/>
  </si>
  <si>
    <t>繊維製造業</t>
    <rPh sb="0" eb="2">
      <t>センイ</t>
    </rPh>
    <rPh sb="2" eb="5">
      <t>セイゾウギョウ</t>
    </rPh>
    <phoneticPr fontId="2"/>
  </si>
  <si>
    <t>機械・電器製造業</t>
    <rPh sb="0" eb="2">
      <t>キカイ</t>
    </rPh>
    <rPh sb="3" eb="5">
      <t>デンキ</t>
    </rPh>
    <rPh sb="5" eb="8">
      <t>セイゾウギョウ</t>
    </rPh>
    <phoneticPr fontId="2"/>
  </si>
  <si>
    <t>卸・小売業</t>
    <rPh sb="0" eb="1">
      <t>オロシ</t>
    </rPh>
    <rPh sb="2" eb="5">
      <t>コウリギョウ</t>
    </rPh>
    <phoneticPr fontId="2"/>
  </si>
  <si>
    <t>旅館・サービス業</t>
    <rPh sb="0" eb="2">
      <t>リョカン</t>
    </rPh>
    <rPh sb="7" eb="8">
      <t>ギョウ</t>
    </rPh>
    <phoneticPr fontId="2"/>
  </si>
  <si>
    <t>資料：加賀公共職業安定所</t>
    <phoneticPr fontId="2"/>
  </si>
  <si>
    <t>12-34　障害者就職状況</t>
    <rPh sb="6" eb="9">
      <t>ショウガイシャ</t>
    </rPh>
    <rPh sb="9" eb="11">
      <t>シュウショク</t>
    </rPh>
    <rPh sb="11" eb="13">
      <t>ジョウキョウ</t>
    </rPh>
    <phoneticPr fontId="2"/>
  </si>
  <si>
    <t>平成30年度　単位：人</t>
    <rPh sb="5" eb="6">
      <t>ド</t>
    </rPh>
    <phoneticPr fontId="2"/>
  </si>
  <si>
    <t>項目</t>
    <rPh sb="0" eb="2">
      <t>コウモク</t>
    </rPh>
    <phoneticPr fontId="2"/>
  </si>
  <si>
    <t>就 職 者 数</t>
    <rPh sb="0" eb="1">
      <t>シュウ</t>
    </rPh>
    <rPh sb="2" eb="3">
      <t>ショク</t>
    </rPh>
    <rPh sb="4" eb="5">
      <t>シャ</t>
    </rPh>
    <rPh sb="6" eb="7">
      <t>スウ</t>
    </rPh>
    <phoneticPr fontId="2"/>
  </si>
  <si>
    <t>知的障害者</t>
    <rPh sb="0" eb="5">
      <t>チテキショウガイシャ</t>
    </rPh>
    <phoneticPr fontId="2"/>
  </si>
  <si>
    <t>精神障害者</t>
    <rPh sb="0" eb="2">
      <t>セイシン</t>
    </rPh>
    <rPh sb="2" eb="5">
      <t>ショウガイシャ</t>
    </rPh>
    <phoneticPr fontId="2"/>
  </si>
  <si>
    <t>うち重度</t>
    <rPh sb="2" eb="3">
      <t>シゲル</t>
    </rPh>
    <rPh sb="3" eb="4">
      <t>ド</t>
    </rPh>
    <phoneticPr fontId="2"/>
  </si>
  <si>
    <t>人数</t>
    <rPh sb="0" eb="2">
      <t>ニンズウ</t>
    </rPh>
    <phoneticPr fontId="2"/>
  </si>
  <si>
    <t>12-35　産業別新規求人数(一般 ※パートタイムを除く）</t>
    <rPh sb="6" eb="8">
      <t>サンギョウ</t>
    </rPh>
    <rPh sb="8" eb="9">
      <t>ベツ</t>
    </rPh>
    <rPh sb="9" eb="11">
      <t>シンキ</t>
    </rPh>
    <rPh sb="11" eb="14">
      <t>キュウジンスウ</t>
    </rPh>
    <rPh sb="15" eb="17">
      <t>イッパン</t>
    </rPh>
    <rPh sb="26" eb="27">
      <t>ノゾ</t>
    </rPh>
    <phoneticPr fontId="2"/>
  </si>
  <si>
    <t>農林水産業</t>
    <rPh sb="0" eb="2">
      <t>ノウリン</t>
    </rPh>
    <rPh sb="2" eb="5">
      <t>スイサンギョウ</t>
    </rPh>
    <phoneticPr fontId="2"/>
  </si>
  <si>
    <t>鉱　業</t>
    <rPh sb="0" eb="1">
      <t>コウ</t>
    </rPh>
    <rPh sb="2" eb="3">
      <t>ギョウ</t>
    </rPh>
    <phoneticPr fontId="2"/>
  </si>
  <si>
    <t>建　設　業</t>
    <rPh sb="0" eb="1">
      <t>タツル</t>
    </rPh>
    <rPh sb="2" eb="3">
      <t>セツ</t>
    </rPh>
    <rPh sb="4" eb="5">
      <t>ギョウ</t>
    </rPh>
    <phoneticPr fontId="2"/>
  </si>
  <si>
    <t>製　造　業</t>
    <rPh sb="0" eb="1">
      <t>セイ</t>
    </rPh>
    <rPh sb="2" eb="3">
      <t>ヅクリ</t>
    </rPh>
    <rPh sb="4" eb="5">
      <t>ギョウ</t>
    </rPh>
    <phoneticPr fontId="2"/>
  </si>
  <si>
    <t>常用</t>
    <rPh sb="0" eb="2">
      <t>ジョウヨウ</t>
    </rPh>
    <phoneticPr fontId="2"/>
  </si>
  <si>
    <t>臨時
季節</t>
    <rPh sb="0" eb="2">
      <t>リンジ</t>
    </rPh>
    <rPh sb="3" eb="5">
      <t>キセツ</t>
    </rPh>
    <phoneticPr fontId="2"/>
  </si>
  <si>
    <t>令和元 　</t>
    <rPh sb="0" eb="2">
      <t>レイワ</t>
    </rPh>
    <rPh sb="2" eb="3">
      <t>ガン</t>
    </rPh>
    <phoneticPr fontId="2"/>
  </si>
  <si>
    <t>電気･ガス･水道業</t>
    <rPh sb="0" eb="2">
      <t>デンキ</t>
    </rPh>
    <rPh sb="6" eb="9">
      <t>スイドウギョウ</t>
    </rPh>
    <phoneticPr fontId="2"/>
  </si>
  <si>
    <t>情報通信業</t>
    <rPh sb="0" eb="2">
      <t>ジョウホウ</t>
    </rPh>
    <rPh sb="2" eb="4">
      <t>ツウシン</t>
    </rPh>
    <rPh sb="4" eb="5">
      <t>ギョウ</t>
    </rPh>
    <phoneticPr fontId="2"/>
  </si>
  <si>
    <t>運　輸　業</t>
    <rPh sb="0" eb="1">
      <t>ウン</t>
    </rPh>
    <rPh sb="2" eb="3">
      <t>ユ</t>
    </rPh>
    <rPh sb="4" eb="5">
      <t>ギョウ</t>
    </rPh>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</si>
  <si>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</si>
  <si>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</si>
  <si>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</si>
  <si>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公　務</t>
    <rPh sb="0" eb="1">
      <t>コウ</t>
    </rPh>
    <rPh sb="2" eb="3">
      <t>ツトム</t>
    </rPh>
    <phoneticPr fontId="2"/>
  </si>
  <si>
    <t>12-36　労働者災害</t>
    <rPh sb="6" eb="9">
      <t>ロウドウシャ</t>
    </rPh>
    <rPh sb="9" eb="11">
      <t>サイガイ</t>
    </rPh>
    <phoneticPr fontId="2"/>
  </si>
  <si>
    <t>食料品
製造業</t>
    <rPh sb="0" eb="3">
      <t>ショクリョウヒン</t>
    </rPh>
    <rPh sb="4" eb="7">
      <t>セイゾウギョウ</t>
    </rPh>
    <phoneticPr fontId="2"/>
  </si>
  <si>
    <t>繊維
工業</t>
    <rPh sb="0" eb="2">
      <t>センイ</t>
    </rPh>
    <rPh sb="3" eb="5">
      <t>コウギョウ</t>
    </rPh>
    <phoneticPr fontId="2"/>
  </si>
  <si>
    <t>木材・木製品製造業</t>
    <rPh sb="0" eb="2">
      <t>モクザイ</t>
    </rPh>
    <rPh sb="3" eb="5">
      <t>モクセイ</t>
    </rPh>
    <rPh sb="5" eb="6">
      <t>シナ</t>
    </rPh>
    <rPh sb="6" eb="9">
      <t>セイゾウギョウ</t>
    </rPh>
    <phoneticPr fontId="2"/>
  </si>
  <si>
    <t>窯業・
土石製品
製造業</t>
    <rPh sb="0" eb="1">
      <t>カマ</t>
    </rPh>
    <rPh sb="1" eb="2">
      <t>ギョウ</t>
    </rPh>
    <rPh sb="4" eb="5">
      <t>ツチ</t>
    </rPh>
    <rPh sb="5" eb="6">
      <t>イシ</t>
    </rPh>
    <rPh sb="6" eb="8">
      <t>セイヒン</t>
    </rPh>
    <rPh sb="9" eb="12">
      <t>セイゾウギョウ</t>
    </rPh>
    <phoneticPr fontId="2"/>
  </si>
  <si>
    <t>鉄鋼業</t>
    <rPh sb="0" eb="2">
      <t>テッコウ</t>
    </rPh>
    <rPh sb="2" eb="3">
      <t>ギョウ</t>
    </rPh>
    <phoneticPr fontId="2"/>
  </si>
  <si>
    <t>金属製品
製造業</t>
    <rPh sb="0" eb="2">
      <t>キンゾク</t>
    </rPh>
    <rPh sb="2" eb="4">
      <t>セイヒン</t>
    </rPh>
    <rPh sb="5" eb="8">
      <t>セイゾウギョウ</t>
    </rPh>
    <phoneticPr fontId="2"/>
  </si>
  <si>
    <t>一般機械
機具製造業</t>
    <rPh sb="0" eb="2">
      <t>イッパン</t>
    </rPh>
    <rPh sb="2" eb="4">
      <t>キカイ</t>
    </rPh>
    <rPh sb="5" eb="7">
      <t>キグ</t>
    </rPh>
    <rPh sb="7" eb="10">
      <t>セイゾウギョウ</t>
    </rPh>
    <phoneticPr fontId="2"/>
  </si>
  <si>
    <t>その他の製造業</t>
    <rPh sb="2" eb="3">
      <t>タ</t>
    </rPh>
    <rPh sb="4" eb="7">
      <t>セイゾウギョウ</t>
    </rPh>
    <phoneticPr fontId="2"/>
  </si>
  <si>
    <t>土石
採取業</t>
    <rPh sb="0" eb="2">
      <t>ドセキ</t>
    </rPh>
    <rPh sb="3" eb="6">
      <t>サイシュギョウ</t>
    </rPh>
    <phoneticPr fontId="2"/>
  </si>
  <si>
    <t>運輸
交通業</t>
    <rPh sb="0" eb="2">
      <t>ウンユ</t>
    </rPh>
    <rPh sb="3" eb="6">
      <t>コウツウギョウ</t>
    </rPh>
    <phoneticPr fontId="2"/>
  </si>
  <si>
    <t>貨物
取扱業</t>
    <rPh sb="0" eb="2">
      <t>カモツ</t>
    </rPh>
    <rPh sb="3" eb="5">
      <t>トリアツカイ</t>
    </rPh>
    <rPh sb="5" eb="6">
      <t>ギョウ</t>
    </rPh>
    <phoneticPr fontId="2"/>
  </si>
  <si>
    <t>水産業</t>
    <rPh sb="0" eb="2">
      <t>スイサン</t>
    </rPh>
    <rPh sb="2" eb="3">
      <t>ギョウ</t>
    </rPh>
    <phoneticPr fontId="2"/>
  </si>
  <si>
    <t>その他の
事業</t>
    <rPh sb="2" eb="3">
      <t>タ</t>
    </rPh>
    <rPh sb="5" eb="7">
      <t>ジギョウ</t>
    </rPh>
    <phoneticPr fontId="2"/>
  </si>
  <si>
    <t>土木
工事業</t>
    <rPh sb="0" eb="2">
      <t>ドボク</t>
    </rPh>
    <rPh sb="3" eb="5">
      <t>コウジ</t>
    </rPh>
    <rPh sb="5" eb="6">
      <t>ギョウ</t>
    </rPh>
    <phoneticPr fontId="2"/>
  </si>
  <si>
    <t>建設
工事業</t>
    <rPh sb="0" eb="2">
      <t>ケンセツ</t>
    </rPh>
    <rPh sb="3" eb="5">
      <t>コウジ</t>
    </rPh>
    <rPh sb="5" eb="6">
      <t>ギョウ</t>
    </rPh>
    <phoneticPr fontId="2"/>
  </si>
  <si>
    <t>その他の
工事業</t>
    <rPh sb="2" eb="3">
      <t>タ</t>
    </rPh>
    <rPh sb="5" eb="6">
      <t>コウ</t>
    </rPh>
    <rPh sb="6" eb="8">
      <t>ジギョウ</t>
    </rPh>
    <phoneticPr fontId="2"/>
  </si>
  <si>
    <t>※（）内数字は死亡者数</t>
    <phoneticPr fontId="2"/>
  </si>
  <si>
    <t>資料：小松労働基準監督署</t>
    <rPh sb="0" eb="2">
      <t>シリョウ</t>
    </rPh>
    <rPh sb="3" eb="5">
      <t>コマツ</t>
    </rPh>
    <rPh sb="5" eb="7">
      <t>ロウドウ</t>
    </rPh>
    <rPh sb="7" eb="9">
      <t>キジュン</t>
    </rPh>
    <rPh sb="9" eb="11">
      <t>カントク</t>
    </rPh>
    <rPh sb="11" eb="12">
      <t>ショ</t>
    </rPh>
    <phoneticPr fontId="2"/>
  </si>
  <si>
    <t>13-01　加賀市医療センター外来患者延べ人数</t>
    <rPh sb="6" eb="8">
      <t>カガ</t>
    </rPh>
    <rPh sb="8" eb="9">
      <t>シ</t>
    </rPh>
    <rPh sb="9" eb="11">
      <t>イリョウ</t>
    </rPh>
    <rPh sb="15" eb="17">
      <t>ガイライ</t>
    </rPh>
    <rPh sb="17" eb="19">
      <t>カンジャ</t>
    </rPh>
    <rPh sb="19" eb="20">
      <t>ノ</t>
    </rPh>
    <rPh sb="21" eb="23">
      <t>ニンズウ</t>
    </rPh>
    <phoneticPr fontId="2"/>
  </si>
  <si>
    <t>内科</t>
    <rPh sb="0" eb="2">
      <t>ナイカ</t>
    </rPh>
    <phoneticPr fontId="2"/>
  </si>
  <si>
    <t>外科</t>
    <rPh sb="0" eb="2">
      <t>ゲカ</t>
    </rPh>
    <phoneticPr fontId="2"/>
  </si>
  <si>
    <t>整形外科</t>
    <rPh sb="0" eb="2">
      <t>セイケイ</t>
    </rPh>
    <rPh sb="2" eb="4">
      <t>ゲカ</t>
    </rPh>
    <phoneticPr fontId="2"/>
  </si>
  <si>
    <t>産婦人科</t>
    <rPh sb="0" eb="4">
      <t>サンフジンカ</t>
    </rPh>
    <phoneticPr fontId="2"/>
  </si>
  <si>
    <t>小児科</t>
    <rPh sb="0" eb="3">
      <t>ショウニカ</t>
    </rPh>
    <phoneticPr fontId="2"/>
  </si>
  <si>
    <t>眼科</t>
    <rPh sb="0" eb="2">
      <t>ガンカ</t>
    </rPh>
    <phoneticPr fontId="2"/>
  </si>
  <si>
    <t>耳鼻咽喉科</t>
    <rPh sb="0" eb="2">
      <t>ジビ</t>
    </rPh>
    <rPh sb="2" eb="4">
      <t>インコウ</t>
    </rPh>
    <rPh sb="4" eb="5">
      <t>カ</t>
    </rPh>
    <phoneticPr fontId="2"/>
  </si>
  <si>
    <t>皮膚科</t>
    <rPh sb="0" eb="3">
      <t>ヒフカ</t>
    </rPh>
    <phoneticPr fontId="2"/>
  </si>
  <si>
    <t>泌尿器科</t>
    <rPh sb="0" eb="3">
      <t>ヒニョウキ</t>
    </rPh>
    <rPh sb="3" eb="4">
      <t>カ</t>
    </rPh>
    <phoneticPr fontId="2"/>
  </si>
  <si>
    <t>脳神経外科</t>
    <rPh sb="0" eb="3">
      <t>ノウシンケイ</t>
    </rPh>
    <rPh sb="3" eb="5">
      <t>ゲカ</t>
    </rPh>
    <phoneticPr fontId="2"/>
  </si>
  <si>
    <t>放射線科</t>
    <rPh sb="0" eb="3">
      <t>ホウシャセン</t>
    </rPh>
    <rPh sb="3" eb="4">
      <t>カ</t>
    </rPh>
    <phoneticPr fontId="2"/>
  </si>
  <si>
    <t>麻酔科</t>
    <rPh sb="0" eb="3">
      <t>マスイカ</t>
    </rPh>
    <phoneticPr fontId="2"/>
  </si>
  <si>
    <t>総合診療科</t>
    <rPh sb="0" eb="5">
      <t>ソウゴウシンリョウカ</t>
    </rPh>
    <phoneticPr fontId="2"/>
  </si>
  <si>
    <t xml:space="preserve">          -</t>
  </si>
  <si>
    <t>※平成27年度までは加賀市民病院</t>
    <rPh sb="1" eb="3">
      <t>ヘイセイ</t>
    </rPh>
    <rPh sb="5" eb="7">
      <t>ネンド</t>
    </rPh>
    <rPh sb="10" eb="14">
      <t>カガシミン</t>
    </rPh>
    <rPh sb="14" eb="16">
      <t>ビョウイン</t>
    </rPh>
    <phoneticPr fontId="2"/>
  </si>
  <si>
    <t>資料：加賀市医療センター</t>
    <rPh sb="0" eb="2">
      <t>シリョウ</t>
    </rPh>
    <rPh sb="3" eb="6">
      <t>カガシ</t>
    </rPh>
    <rPh sb="6" eb="8">
      <t>イリョウ</t>
    </rPh>
    <phoneticPr fontId="2"/>
  </si>
  <si>
    <t>13-02　加賀市医療センター入院患者延べ人数</t>
    <rPh sb="6" eb="9">
      <t>カガシ</t>
    </rPh>
    <rPh sb="9" eb="11">
      <t>イリョウ</t>
    </rPh>
    <rPh sb="15" eb="17">
      <t>ニュウイン</t>
    </rPh>
    <rPh sb="17" eb="19">
      <t>カンジャ</t>
    </rPh>
    <rPh sb="19" eb="20">
      <t>ノ</t>
    </rPh>
    <rPh sb="21" eb="23">
      <t>ニンズウ</t>
    </rPh>
    <phoneticPr fontId="2"/>
  </si>
  <si>
    <t>13-03　山中温泉ぬくもり診療所外来患者延べ人数</t>
    <rPh sb="6" eb="10">
      <t>ヤマナカオンセン</t>
    </rPh>
    <rPh sb="14" eb="17">
      <t>シンリョウジョ</t>
    </rPh>
    <rPh sb="17" eb="19">
      <t>ガイライ</t>
    </rPh>
    <rPh sb="19" eb="21">
      <t>カンジャ</t>
    </rPh>
    <rPh sb="21" eb="22">
      <t>ノ</t>
    </rPh>
    <rPh sb="23" eb="25">
      <t>ニンズウ</t>
    </rPh>
    <phoneticPr fontId="2"/>
  </si>
  <si>
    <t>眼科</t>
    <rPh sb="0" eb="1">
      <t>メ</t>
    </rPh>
    <rPh sb="1" eb="2">
      <t>カ</t>
    </rPh>
    <phoneticPr fontId="2"/>
  </si>
  <si>
    <t>耳鼻科</t>
    <rPh sb="0" eb="3">
      <t>ジビカ</t>
    </rPh>
    <phoneticPr fontId="2"/>
  </si>
  <si>
    <t>※平成28年3月末まで山中温泉医療センター</t>
    <rPh sb="1" eb="3">
      <t>ヘイセイ</t>
    </rPh>
    <rPh sb="5" eb="6">
      <t>ネン</t>
    </rPh>
    <rPh sb="7" eb="8">
      <t>ガツ</t>
    </rPh>
    <rPh sb="8" eb="9">
      <t>マツ</t>
    </rPh>
    <rPh sb="11" eb="13">
      <t>ヤマナカ</t>
    </rPh>
    <rPh sb="13" eb="15">
      <t>オンセン</t>
    </rPh>
    <rPh sb="15" eb="17">
      <t>イリョウ</t>
    </rPh>
    <phoneticPr fontId="2"/>
  </si>
  <si>
    <t>資料：山中温泉ぬくもり診療所</t>
    <rPh sb="0" eb="2">
      <t>シリョウ</t>
    </rPh>
    <rPh sb="3" eb="5">
      <t>ヤマナカ</t>
    </rPh>
    <rPh sb="5" eb="7">
      <t>オンセン</t>
    </rPh>
    <rPh sb="11" eb="14">
      <t>シンリョウジョ</t>
    </rPh>
    <phoneticPr fontId="2"/>
  </si>
  <si>
    <t>13-04　医療施設と病床数</t>
    <rPh sb="6" eb="8">
      <t>イリョウ</t>
    </rPh>
    <rPh sb="8" eb="10">
      <t>シセツ</t>
    </rPh>
    <rPh sb="11" eb="13">
      <t>ビョウショウ</t>
    </rPh>
    <rPh sb="13" eb="14">
      <t>スウ</t>
    </rPh>
    <phoneticPr fontId="2"/>
  </si>
  <si>
    <t>施設数</t>
    <rPh sb="0" eb="2">
      <t>シセツ</t>
    </rPh>
    <rPh sb="2" eb="3">
      <t>スウ</t>
    </rPh>
    <phoneticPr fontId="2"/>
  </si>
  <si>
    <t>薬局</t>
    <rPh sb="0" eb="2">
      <t>ヤッキョク</t>
    </rPh>
    <phoneticPr fontId="2"/>
  </si>
  <si>
    <t>病床数</t>
    <rPh sb="0" eb="2">
      <t>ビョウショウ</t>
    </rPh>
    <rPh sb="2" eb="3">
      <t>スウ</t>
    </rPh>
    <phoneticPr fontId="2"/>
  </si>
  <si>
    <t>病院</t>
    <rPh sb="0" eb="2">
      <t>ビョウイン</t>
    </rPh>
    <phoneticPr fontId="2"/>
  </si>
  <si>
    <t>一般
診療所</t>
    <rPh sb="0" eb="2">
      <t>イッパン</t>
    </rPh>
    <rPh sb="3" eb="5">
      <t>シンリョウ</t>
    </rPh>
    <rPh sb="5" eb="6">
      <t>ショ</t>
    </rPh>
    <phoneticPr fontId="2"/>
  </si>
  <si>
    <t>歯科
診療所</t>
    <rPh sb="0" eb="2">
      <t>シカ</t>
    </rPh>
    <rPh sb="3" eb="5">
      <t>シンリョウ</t>
    </rPh>
    <rPh sb="5" eb="6">
      <t>ショ</t>
    </rPh>
    <phoneticPr fontId="2"/>
  </si>
  <si>
    <t>※厚生労働省第二共済組合直営の診療所を除く</t>
    <rPh sb="1" eb="3">
      <t>コウセイ</t>
    </rPh>
    <rPh sb="3" eb="6">
      <t>ロウドウショウ</t>
    </rPh>
    <rPh sb="6" eb="8">
      <t>ダイ2</t>
    </rPh>
    <rPh sb="8" eb="10">
      <t>キョウサイ</t>
    </rPh>
    <rPh sb="10" eb="12">
      <t>クミアイ</t>
    </rPh>
    <rPh sb="12" eb="14">
      <t>チョクエイ</t>
    </rPh>
    <rPh sb="15" eb="18">
      <t>シンリョウジョ</t>
    </rPh>
    <rPh sb="19" eb="20">
      <t>ノゾ</t>
    </rPh>
    <phoneticPr fontId="2"/>
  </si>
  <si>
    <t>資料：南加賀保健福祉センター</t>
    <rPh sb="0" eb="2">
      <t>シリョウ</t>
    </rPh>
    <rPh sb="3" eb="4">
      <t>ミナミ</t>
    </rPh>
    <rPh sb="4" eb="6">
      <t>カガ</t>
    </rPh>
    <rPh sb="6" eb="8">
      <t>ホケン</t>
    </rPh>
    <rPh sb="8" eb="10">
      <t>フクシ</t>
    </rPh>
    <phoneticPr fontId="2"/>
  </si>
  <si>
    <t>13-05　医療関係従事者数</t>
    <rPh sb="6" eb="8">
      <t>イリョウ</t>
    </rPh>
    <rPh sb="8" eb="10">
      <t>カンケイ</t>
    </rPh>
    <rPh sb="10" eb="13">
      <t>ジュウジシャ</t>
    </rPh>
    <rPh sb="13" eb="14">
      <t>スウ</t>
    </rPh>
    <phoneticPr fontId="2"/>
  </si>
  <si>
    <t>各年末現在   単位：人</t>
    <rPh sb="0" eb="1">
      <t>カク</t>
    </rPh>
    <rPh sb="1" eb="3">
      <t>ネンマツ</t>
    </rPh>
    <rPh sb="3" eb="5">
      <t>ゲンザイ</t>
    </rPh>
    <rPh sb="8" eb="10">
      <t>タンイ</t>
    </rPh>
    <rPh sb="11" eb="12">
      <t>ヒト</t>
    </rPh>
    <phoneticPr fontId="2"/>
  </si>
  <si>
    <t>医師</t>
    <rPh sb="0" eb="2">
      <t>イシ</t>
    </rPh>
    <phoneticPr fontId="2"/>
  </si>
  <si>
    <t>歯科医</t>
    <rPh sb="0" eb="3">
      <t>シカイ</t>
    </rPh>
    <phoneticPr fontId="2"/>
  </si>
  <si>
    <t>薬剤師</t>
    <rPh sb="0" eb="3">
      <t>ヤクザイシ</t>
    </rPh>
    <phoneticPr fontId="2"/>
  </si>
  <si>
    <t>看護師数</t>
    <rPh sb="0" eb="2">
      <t>カンゴ</t>
    </rPh>
    <rPh sb="2" eb="3">
      <t>シ</t>
    </rPh>
    <rPh sb="3" eb="4">
      <t>スウ</t>
    </rPh>
    <phoneticPr fontId="2"/>
  </si>
  <si>
    <t>保健師</t>
    <rPh sb="0" eb="2">
      <t>ホケン</t>
    </rPh>
    <rPh sb="2" eb="3">
      <t>シ</t>
    </rPh>
    <phoneticPr fontId="2"/>
  </si>
  <si>
    <t>助産師</t>
    <rPh sb="0" eb="2">
      <t>ジョサン</t>
    </rPh>
    <rPh sb="2" eb="3">
      <t>シ</t>
    </rPh>
    <phoneticPr fontId="2"/>
  </si>
  <si>
    <t>うち
准看護師</t>
    <rPh sb="3" eb="4">
      <t>ジュン</t>
    </rPh>
    <rPh sb="4" eb="6">
      <t>カンゴ</t>
    </rPh>
    <rPh sb="6" eb="7">
      <t>シ</t>
    </rPh>
    <phoneticPr fontId="2"/>
  </si>
  <si>
    <t>※隔年調査</t>
    <rPh sb="1" eb="3">
      <t>カクネン</t>
    </rPh>
    <rPh sb="3" eb="5">
      <t>チョウサ</t>
    </rPh>
    <phoneticPr fontId="2"/>
  </si>
  <si>
    <t>資料 ： 健康推進の主要指標（石川県健康福祉部）</t>
    <rPh sb="0" eb="2">
      <t>シリョウ</t>
    </rPh>
    <rPh sb="5" eb="7">
      <t>ケンコウ</t>
    </rPh>
    <rPh sb="7" eb="9">
      <t>スイシン</t>
    </rPh>
    <rPh sb="10" eb="12">
      <t>シュヨウ</t>
    </rPh>
    <rPh sb="12" eb="14">
      <t>シヒョウ</t>
    </rPh>
    <rPh sb="15" eb="18">
      <t>イシカワケン</t>
    </rPh>
    <rPh sb="18" eb="20">
      <t>ケンコウ</t>
    </rPh>
    <rPh sb="20" eb="22">
      <t>フクシ</t>
    </rPh>
    <rPh sb="22" eb="23">
      <t>ブ</t>
    </rPh>
    <phoneticPr fontId="2"/>
  </si>
  <si>
    <t>13-06　結核の発生状況</t>
    <rPh sb="6" eb="8">
      <t>ケッカク</t>
    </rPh>
    <rPh sb="9" eb="10">
      <t>ハツ</t>
    </rPh>
    <rPh sb="10" eb="11">
      <t>ショウ</t>
    </rPh>
    <rPh sb="11" eb="13">
      <t>ジョウキョウ</t>
    </rPh>
    <phoneticPr fontId="2"/>
  </si>
  <si>
    <t>各年末現在  単位：人</t>
    <rPh sb="7" eb="9">
      <t>タンイ</t>
    </rPh>
    <rPh sb="10" eb="11">
      <t>ヒト</t>
    </rPh>
    <phoneticPr fontId="2"/>
  </si>
  <si>
    <t>年　次</t>
    <rPh sb="0" eb="1">
      <t>ネン</t>
    </rPh>
    <rPh sb="2" eb="3">
      <t>ジ</t>
    </rPh>
    <phoneticPr fontId="2"/>
  </si>
  <si>
    <t>新規登録患者数</t>
    <rPh sb="0" eb="2">
      <t>シンキ</t>
    </rPh>
    <rPh sb="2" eb="4">
      <t>トウロク</t>
    </rPh>
    <rPh sb="4" eb="7">
      <t>カンジャスウ</t>
    </rPh>
    <phoneticPr fontId="2"/>
  </si>
  <si>
    <t>年末登録者数</t>
    <rPh sb="0" eb="2">
      <t>ネンマツ</t>
    </rPh>
    <rPh sb="2" eb="4">
      <t>トウロク</t>
    </rPh>
    <rPh sb="4" eb="5">
      <t>シャ</t>
    </rPh>
    <rPh sb="5" eb="6">
      <t>スウ</t>
    </rPh>
    <phoneticPr fontId="2"/>
  </si>
  <si>
    <t>＊潜在性結核感染症を除く</t>
    <rPh sb="1" eb="4">
      <t>センザイセイ</t>
    </rPh>
    <rPh sb="4" eb="6">
      <t>ケッカク</t>
    </rPh>
    <rPh sb="6" eb="9">
      <t>カンセンショウ</t>
    </rPh>
    <rPh sb="10" eb="11">
      <t>ノゾ</t>
    </rPh>
    <phoneticPr fontId="2"/>
  </si>
  <si>
    <t>13-07　主な死因別死亡者数</t>
    <rPh sb="6" eb="7">
      <t>オモ</t>
    </rPh>
    <rPh sb="8" eb="10">
      <t>シイン</t>
    </rPh>
    <rPh sb="10" eb="11">
      <t>ベツ</t>
    </rPh>
    <rPh sb="11" eb="13">
      <t>シボウ</t>
    </rPh>
    <rPh sb="13" eb="14">
      <t>シャ</t>
    </rPh>
    <rPh sb="14" eb="15">
      <t>スウ</t>
    </rPh>
    <phoneticPr fontId="2"/>
  </si>
  <si>
    <t>各年中</t>
    <rPh sb="0" eb="1">
      <t>カク</t>
    </rPh>
    <rPh sb="1" eb="3">
      <t>ネンチュウ</t>
    </rPh>
    <rPh sb="2" eb="3">
      <t>チュウ</t>
    </rPh>
    <phoneticPr fontId="2"/>
  </si>
  <si>
    <t>死亡
総数</t>
    <rPh sb="0" eb="2">
      <t>シボウ</t>
    </rPh>
    <rPh sb="3" eb="5">
      <t>ソウスウ</t>
    </rPh>
    <phoneticPr fontId="2"/>
  </si>
  <si>
    <t>結核</t>
    <rPh sb="0" eb="2">
      <t>ケッカク</t>
    </rPh>
    <phoneticPr fontId="2"/>
  </si>
  <si>
    <t>悪性
新生物</t>
    <rPh sb="0" eb="2">
      <t>アクセイ</t>
    </rPh>
    <rPh sb="3" eb="6">
      <t>シンセイブツ</t>
    </rPh>
    <phoneticPr fontId="2"/>
  </si>
  <si>
    <t>糖尿病</t>
    <rPh sb="0" eb="3">
      <t>トウニョウビョウ</t>
    </rPh>
    <phoneticPr fontId="2"/>
  </si>
  <si>
    <t>高血圧
性疾患</t>
    <rPh sb="0" eb="3">
      <t>コウケツアツ</t>
    </rPh>
    <rPh sb="4" eb="5">
      <t>セイ</t>
    </rPh>
    <rPh sb="5" eb="7">
      <t>シッカン</t>
    </rPh>
    <phoneticPr fontId="2"/>
  </si>
  <si>
    <t>心疾患</t>
    <rPh sb="0" eb="3">
      <t>シンシッカン</t>
    </rPh>
    <phoneticPr fontId="2"/>
  </si>
  <si>
    <t>脳血管
疾患</t>
    <rPh sb="0" eb="1">
      <t>ノウ</t>
    </rPh>
    <rPh sb="1" eb="3">
      <t>ケッカン</t>
    </rPh>
    <rPh sb="4" eb="6">
      <t>シッカン</t>
    </rPh>
    <phoneticPr fontId="2"/>
  </si>
  <si>
    <t>大動脈瘤
及び解離</t>
    <rPh sb="0" eb="4">
      <t>ダイドウミャクリュウ</t>
    </rPh>
    <rPh sb="5" eb="6">
      <t>オヨ</t>
    </rPh>
    <rPh sb="7" eb="9">
      <t>カイリ</t>
    </rPh>
    <phoneticPr fontId="2"/>
  </si>
  <si>
    <t>肺炎</t>
    <rPh sb="0" eb="2">
      <t>ハイエン</t>
    </rPh>
    <phoneticPr fontId="2"/>
  </si>
  <si>
    <t>慢性閉塞
性肺疾患</t>
    <rPh sb="0" eb="2">
      <t>マンセイ</t>
    </rPh>
    <rPh sb="2" eb="4">
      <t>ヘイソク</t>
    </rPh>
    <rPh sb="5" eb="6">
      <t>セイ</t>
    </rPh>
    <rPh sb="6" eb="7">
      <t>ハイ</t>
    </rPh>
    <rPh sb="7" eb="9">
      <t>シッカン</t>
    </rPh>
    <phoneticPr fontId="2"/>
  </si>
  <si>
    <t>喘息</t>
    <rPh sb="0" eb="2">
      <t>ゼンソク</t>
    </rPh>
    <phoneticPr fontId="2"/>
  </si>
  <si>
    <t>肝疾患</t>
    <rPh sb="0" eb="1">
      <t>カン</t>
    </rPh>
    <rPh sb="1" eb="3">
      <t>シッカン</t>
    </rPh>
    <phoneticPr fontId="2"/>
  </si>
  <si>
    <t>腎不全</t>
    <rPh sb="0" eb="3">
      <t>ジンフゼン</t>
    </rPh>
    <phoneticPr fontId="2"/>
  </si>
  <si>
    <t>老衰</t>
    <rPh sb="0" eb="2">
      <t>ロウスイ</t>
    </rPh>
    <phoneticPr fontId="2"/>
  </si>
  <si>
    <t>不慮の
事　故</t>
    <rPh sb="0" eb="2">
      <t>フリョ</t>
    </rPh>
    <rPh sb="4" eb="5">
      <t>コト</t>
    </rPh>
    <rPh sb="6" eb="7">
      <t>ユエ</t>
    </rPh>
    <phoneticPr fontId="2"/>
  </si>
  <si>
    <t>（再掲）
交通事故</t>
    <rPh sb="1" eb="2">
      <t>サイ</t>
    </rPh>
    <rPh sb="2" eb="3">
      <t>ケイ</t>
    </rPh>
    <rPh sb="5" eb="7">
      <t>コウツウ</t>
    </rPh>
    <rPh sb="7" eb="9">
      <t>ジコ</t>
    </rPh>
    <phoneticPr fontId="2"/>
  </si>
  <si>
    <t>自　殺</t>
    <rPh sb="0" eb="1">
      <t>ジ</t>
    </rPh>
    <rPh sb="2" eb="3">
      <t>コロ</t>
    </rPh>
    <phoneticPr fontId="2"/>
  </si>
  <si>
    <t>資料 ： 衛生統計年報（石川県健康福祉部）</t>
    <rPh sb="0" eb="2">
      <t>シリョウ</t>
    </rPh>
    <rPh sb="5" eb="7">
      <t>エイセイ</t>
    </rPh>
    <rPh sb="7" eb="9">
      <t>トウケイ</t>
    </rPh>
    <rPh sb="9" eb="11">
      <t>ネンポウ</t>
    </rPh>
    <phoneticPr fontId="2"/>
  </si>
  <si>
    <t>13-08　出産の状況（母の出産順位別出生数）</t>
    <rPh sb="6" eb="8">
      <t>シュッサン</t>
    </rPh>
    <rPh sb="9" eb="11">
      <t>ジョウキョウ</t>
    </rPh>
    <rPh sb="12" eb="13">
      <t>ハハ</t>
    </rPh>
    <rPh sb="14" eb="16">
      <t>シュッサン</t>
    </rPh>
    <rPh sb="16" eb="18">
      <t>ジュンイ</t>
    </rPh>
    <rPh sb="18" eb="19">
      <t>ベツ</t>
    </rPh>
    <rPh sb="19" eb="21">
      <t>シュッセイ</t>
    </rPh>
    <rPh sb="21" eb="22">
      <t>スウ</t>
    </rPh>
    <phoneticPr fontId="2"/>
  </si>
  <si>
    <t>各年中</t>
    <rPh sb="0" eb="2">
      <t>カクネン</t>
    </rPh>
    <rPh sb="2" eb="3">
      <t>チュウ</t>
    </rPh>
    <phoneticPr fontId="2"/>
  </si>
  <si>
    <t>実数</t>
    <rPh sb="0" eb="2">
      <t>ジッスウ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</si>
  <si>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</si>
  <si>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</si>
  <si>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</si>
  <si>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t>
    <rPh sb="0" eb="1">
      <t>ダイ</t>
    </rPh>
    <rPh sb="2" eb="3">
      <t>コ</t>
    </rPh>
    <phoneticPr fontId="2"/>
  </si>
  <si>
    <t>第5子</t>
    <rPh sb="0" eb="1">
      <t>ダイ</t>
    </rPh>
    <rPh sb="2" eb="3">
      <t>コ</t>
    </rPh>
    <phoneticPr fontId="2"/>
  </si>
  <si>
    <t>第6子</t>
    <rPh sb="0" eb="1">
      <t>ダイ</t>
    </rPh>
    <rPh sb="2" eb="3">
      <t>コ</t>
    </rPh>
    <phoneticPr fontId="2"/>
  </si>
  <si>
    <t>第7子
以降</t>
    <rPh sb="0" eb="1">
      <t>ダイ</t>
    </rPh>
    <rPh sb="2" eb="3">
      <t>コ</t>
    </rPh>
    <rPh sb="4" eb="6">
      <t>イコウ</t>
    </rPh>
    <phoneticPr fontId="2"/>
  </si>
  <si>
    <t>資料：南加賀保健福祉センター</t>
  </si>
  <si>
    <t>合計特殊出生率</t>
    <rPh sb="0" eb="2">
      <t>ゴウケイ</t>
    </rPh>
    <rPh sb="2" eb="4">
      <t>トクシュ</t>
    </rPh>
    <rPh sb="4" eb="6">
      <t>シュッセイ</t>
    </rPh>
    <rPh sb="6" eb="7">
      <t>リツ</t>
    </rPh>
    <phoneticPr fontId="2"/>
  </si>
  <si>
    <t>16年</t>
    <rPh sb="2" eb="3">
      <t>ネン</t>
    </rPh>
    <phoneticPr fontId="2"/>
  </si>
  <si>
    <t>21年</t>
    <rPh sb="2" eb="3">
      <t>ネン</t>
    </rPh>
    <phoneticPr fontId="30"/>
  </si>
  <si>
    <t>26年</t>
    <rPh sb="2" eb="3">
      <t>ネン</t>
    </rPh>
    <phoneticPr fontId="2"/>
  </si>
  <si>
    <t>12年</t>
    <rPh sb="2" eb="3">
      <t>ネン</t>
    </rPh>
    <phoneticPr fontId="2"/>
  </si>
  <si>
    <t>17年</t>
    <rPh sb="2" eb="3">
      <t>ネン</t>
    </rPh>
    <phoneticPr fontId="2"/>
  </si>
  <si>
    <t>22年</t>
    <rPh sb="2" eb="3">
      <t>ネン</t>
    </rPh>
    <phoneticPr fontId="30"/>
  </si>
  <si>
    <t>27年</t>
    <rPh sb="2" eb="3">
      <t>ネン</t>
    </rPh>
    <phoneticPr fontId="2"/>
  </si>
  <si>
    <t>13年</t>
    <rPh sb="2" eb="3">
      <t>ネン</t>
    </rPh>
    <phoneticPr fontId="2"/>
  </si>
  <si>
    <t>18年</t>
    <rPh sb="2" eb="3">
      <t>ネン</t>
    </rPh>
    <phoneticPr fontId="2"/>
  </si>
  <si>
    <t>23年</t>
    <rPh sb="2" eb="3">
      <t>ネン</t>
    </rPh>
    <phoneticPr fontId="30"/>
  </si>
  <si>
    <t>14年</t>
    <rPh sb="2" eb="3">
      <t>ネン</t>
    </rPh>
    <phoneticPr fontId="2"/>
  </si>
  <si>
    <t>19年</t>
    <rPh sb="2" eb="3">
      <t>ネン</t>
    </rPh>
    <phoneticPr fontId="2"/>
  </si>
  <si>
    <t>24年</t>
    <rPh sb="2" eb="3">
      <t>ネン</t>
    </rPh>
    <phoneticPr fontId="30"/>
  </si>
  <si>
    <t>29年</t>
    <rPh sb="2" eb="3">
      <t>ネン</t>
    </rPh>
    <phoneticPr fontId="2"/>
  </si>
  <si>
    <t>1.32</t>
  </si>
  <si>
    <t>15年</t>
    <rPh sb="2" eb="3">
      <t>ネン</t>
    </rPh>
    <phoneticPr fontId="2"/>
  </si>
  <si>
    <t>20年</t>
    <rPh sb="2" eb="3">
      <t>ネン</t>
    </rPh>
    <phoneticPr fontId="30"/>
  </si>
  <si>
    <t>25年</t>
    <rPh sb="2" eb="3">
      <t>ネン</t>
    </rPh>
    <phoneticPr fontId="2"/>
  </si>
  <si>
    <t>30年</t>
    <rPh sb="2" eb="3">
      <t>ネン</t>
    </rPh>
    <phoneticPr fontId="2"/>
  </si>
  <si>
    <t>1.51</t>
  </si>
  <si>
    <t>合計特殊出生率…</t>
    <rPh sb="0" eb="2">
      <t>ゴウケイ</t>
    </rPh>
    <rPh sb="2" eb="4">
      <t>トクシュ</t>
    </rPh>
    <rPh sb="4" eb="6">
      <t>シュッセイ</t>
    </rPh>
    <rPh sb="6" eb="7">
      <t>リツ</t>
    </rPh>
    <phoneticPr fontId="2"/>
  </si>
  <si>
    <t>一人の女性が一生涯に平均何人の子どもを産むかの数値で、妊娠可能な年齢(15～49歳）の全女性を対象に、各年齢ごとに子どもの出生数を女子人口で割った出生率を算出し合計する（人口動態統計に基づき加賀市で算出）</t>
    <rPh sb="0" eb="2">
      <t>ヒトリ</t>
    </rPh>
    <rPh sb="3" eb="5">
      <t>ジョセイ</t>
    </rPh>
    <rPh sb="6" eb="9">
      <t>イッショウガイ</t>
    </rPh>
    <rPh sb="10" eb="12">
      <t>ヘイキン</t>
    </rPh>
    <rPh sb="12" eb="14">
      <t>ナンニン</t>
    </rPh>
    <rPh sb="15" eb="16">
      <t>コ</t>
    </rPh>
    <rPh sb="19" eb="20">
      <t>ウ</t>
    </rPh>
    <rPh sb="23" eb="25">
      <t>スウチ</t>
    </rPh>
    <rPh sb="27" eb="29">
      <t>ニンシン</t>
    </rPh>
    <rPh sb="29" eb="31">
      <t>カノウ</t>
    </rPh>
    <rPh sb="32" eb="34">
      <t>ネンレイ</t>
    </rPh>
    <rPh sb="40" eb="41">
      <t>サイ</t>
    </rPh>
    <rPh sb="43" eb="46">
      <t>ゼンジョセイ</t>
    </rPh>
    <rPh sb="47" eb="49">
      <t>タイショウ</t>
    </rPh>
    <rPh sb="51" eb="54">
      <t>カクネンレイ</t>
    </rPh>
    <rPh sb="57" eb="58">
      <t>コ</t>
    </rPh>
    <rPh sb="61" eb="63">
      <t>シュッセイ</t>
    </rPh>
    <rPh sb="63" eb="64">
      <t>スウ</t>
    </rPh>
    <rPh sb="65" eb="67">
      <t>ジョシ</t>
    </rPh>
    <rPh sb="67" eb="69">
      <t>ジンコウ</t>
    </rPh>
    <rPh sb="70" eb="71">
      <t>ワ</t>
    </rPh>
    <rPh sb="73" eb="75">
      <t>シュッセイ</t>
    </rPh>
    <rPh sb="75" eb="76">
      <t>リツ</t>
    </rPh>
    <rPh sb="77" eb="79">
      <t>サンシュツ</t>
    </rPh>
    <rPh sb="80" eb="82">
      <t>ゴウケイ</t>
    </rPh>
    <rPh sb="85" eb="91">
      <t>ジンコウドウタイトウケイ</t>
    </rPh>
    <rPh sb="92" eb="93">
      <t>モト</t>
    </rPh>
    <rPh sb="95" eb="98">
      <t>カガシ</t>
    </rPh>
    <rPh sb="99" eb="101">
      <t>サンシュツ</t>
    </rPh>
    <phoneticPr fontId="2"/>
  </si>
  <si>
    <t>13-09　出生数（母の年齢（５歳階級））</t>
    <rPh sb="6" eb="9">
      <t>シュッショウスウ</t>
    </rPh>
    <rPh sb="10" eb="11">
      <t>ハハ</t>
    </rPh>
    <rPh sb="12" eb="14">
      <t>ネンレイ</t>
    </rPh>
    <rPh sb="16" eb="17">
      <t>サイ</t>
    </rPh>
    <rPh sb="17" eb="19">
      <t>カイキュウ</t>
    </rPh>
    <phoneticPr fontId="2"/>
  </si>
  <si>
    <t>各年中</t>
    <rPh sb="0" eb="3">
      <t>カクネンチュウ</t>
    </rPh>
    <phoneticPr fontId="2"/>
  </si>
  <si>
    <t>15歳未満</t>
    <rPh sb="2" eb="5">
      <t>サイミマン</t>
    </rPh>
    <phoneticPr fontId="2"/>
  </si>
  <si>
    <t>40歳以上</t>
    <rPh sb="2" eb="3">
      <t>サイ</t>
    </rPh>
    <rPh sb="3" eb="5">
      <t>イジョウ</t>
    </rPh>
    <phoneticPr fontId="2"/>
  </si>
  <si>
    <t>13-10　いきいきランドかが利用状況</t>
    <phoneticPr fontId="2"/>
  </si>
  <si>
    <t>各年度中</t>
    <rPh sb="0" eb="3">
      <t>カクネンド</t>
    </rPh>
    <rPh sb="3" eb="4">
      <t>チュウ</t>
    </rPh>
    <phoneticPr fontId="2"/>
  </si>
  <si>
    <t>フィットネス施設</t>
    <rPh sb="6" eb="8">
      <t>シセツ</t>
    </rPh>
    <phoneticPr fontId="2"/>
  </si>
  <si>
    <t>平成27年</t>
    <phoneticPr fontId="2"/>
  </si>
  <si>
    <t>資料：生活安全課</t>
    <rPh sb="0" eb="2">
      <t>シリョウ</t>
    </rPh>
    <rPh sb="3" eb="5">
      <t>セイカツ</t>
    </rPh>
    <rPh sb="5" eb="7">
      <t>アンゼン</t>
    </rPh>
    <rPh sb="7" eb="8">
      <t>カ</t>
    </rPh>
    <phoneticPr fontId="2"/>
  </si>
  <si>
    <t>13-11　ゆけむり健康村利用状況</t>
    <phoneticPr fontId="2"/>
  </si>
  <si>
    <t>ゆ　ー　ゆ　ー　館　利　用　者　数</t>
    <rPh sb="8" eb="9">
      <t>カン</t>
    </rPh>
    <rPh sb="10" eb="11">
      <t>リ</t>
    </rPh>
    <rPh sb="12" eb="13">
      <t>ヨウ</t>
    </rPh>
    <rPh sb="14" eb="15">
      <t>シャ</t>
    </rPh>
    <rPh sb="16" eb="17">
      <t>スウ</t>
    </rPh>
    <phoneticPr fontId="2"/>
  </si>
  <si>
    <t>すこやか
ホール</t>
    <phoneticPr fontId="2"/>
  </si>
  <si>
    <t>テニス
コート</t>
    <phoneticPr fontId="2"/>
  </si>
  <si>
    <t>フィットネス</t>
    <phoneticPr fontId="2"/>
  </si>
  <si>
    <t>道の駅
（レジ取扱件数）</t>
    <rPh sb="0" eb="1">
      <t>ミチ</t>
    </rPh>
    <rPh sb="2" eb="3">
      <t>エキ</t>
    </rPh>
    <rPh sb="7" eb="9">
      <t>トリアツカ</t>
    </rPh>
    <rPh sb="9" eb="11">
      <t>ケンスウ</t>
    </rPh>
    <phoneticPr fontId="2"/>
  </si>
  <si>
    <t>会員</t>
    <rPh sb="0" eb="2">
      <t>カイイン</t>
    </rPh>
    <phoneticPr fontId="2"/>
  </si>
  <si>
    <t>回数券
パスポート</t>
    <rPh sb="0" eb="3">
      <t>カイスウケン</t>
    </rPh>
    <phoneticPr fontId="2"/>
  </si>
  <si>
    <t>町内</t>
    <rPh sb="0" eb="2">
      <t>チョウナイ</t>
    </rPh>
    <phoneticPr fontId="2"/>
  </si>
  <si>
    <t>家族湯
利用者数</t>
    <rPh sb="0" eb="2">
      <t>カゾク</t>
    </rPh>
    <rPh sb="2" eb="3">
      <t>ユ</t>
    </rPh>
    <rPh sb="4" eb="6">
      <t>リヨウ</t>
    </rPh>
    <rPh sb="6" eb="7">
      <t>シャ</t>
    </rPh>
    <rPh sb="7" eb="8">
      <t>スウ</t>
    </rPh>
    <phoneticPr fontId="2"/>
  </si>
  <si>
    <r>
      <t xml:space="preserve">プール
</t>
    </r>
    <r>
      <rPr>
        <sz val="9"/>
        <rFont val="ＭＳ ゴシック"/>
        <family val="3"/>
        <charset val="128"/>
      </rPr>
      <t>(内数)</t>
    </r>
    <rPh sb="5" eb="6">
      <t>ナイ</t>
    </rPh>
    <rPh sb="6" eb="7">
      <t>スウ</t>
    </rPh>
    <phoneticPr fontId="2"/>
  </si>
  <si>
    <t>資料：振興課</t>
    <rPh sb="0" eb="2">
      <t>シリョウ</t>
    </rPh>
    <rPh sb="3" eb="6">
      <t>シンコウカ</t>
    </rPh>
    <phoneticPr fontId="2"/>
  </si>
  <si>
    <t>13-12　基本健康診査受診状況</t>
    <rPh sb="6" eb="8">
      <t>キホン</t>
    </rPh>
    <rPh sb="8" eb="10">
      <t>ケンコウ</t>
    </rPh>
    <rPh sb="10" eb="11">
      <t>ミ</t>
    </rPh>
    <rPh sb="11" eb="12">
      <t>ジャ</t>
    </rPh>
    <rPh sb="12" eb="14">
      <t>ジュシン</t>
    </rPh>
    <rPh sb="14" eb="16">
      <t>ジョウキョウ</t>
    </rPh>
    <phoneticPr fontId="2"/>
  </si>
  <si>
    <t>特定健診</t>
    <rPh sb="0" eb="2">
      <t>トクテイ</t>
    </rPh>
    <rPh sb="2" eb="4">
      <t>ケンシン</t>
    </rPh>
    <phoneticPr fontId="2"/>
  </si>
  <si>
    <t>後期高齢者健診</t>
    <rPh sb="0" eb="2">
      <t>コウキ</t>
    </rPh>
    <rPh sb="2" eb="5">
      <t>コウレイシャ</t>
    </rPh>
    <rPh sb="5" eb="7">
      <t>ケンシン</t>
    </rPh>
    <phoneticPr fontId="2"/>
  </si>
  <si>
    <t>対象者数</t>
    <rPh sb="0" eb="3">
      <t>タイショウシャ</t>
    </rPh>
    <rPh sb="3" eb="4">
      <t>スウ</t>
    </rPh>
    <phoneticPr fontId="2"/>
  </si>
  <si>
    <t>受診者数</t>
    <rPh sb="0" eb="3">
      <t>ジュシンシャ</t>
    </rPh>
    <rPh sb="3" eb="4">
      <t>スウ</t>
    </rPh>
    <phoneticPr fontId="2"/>
  </si>
  <si>
    <t>受診率（％）</t>
    <rPh sb="0" eb="2">
      <t>ジュシン</t>
    </rPh>
    <rPh sb="2" eb="3">
      <t>リツ</t>
    </rPh>
    <phoneticPr fontId="2"/>
  </si>
  <si>
    <t>令和元年度</t>
    <rPh sb="0" eb="5">
      <t>レイワガンネンド</t>
    </rPh>
    <phoneticPr fontId="2"/>
  </si>
  <si>
    <t>資料：健康課・保険年金課</t>
    <rPh sb="0" eb="2">
      <t>シリョウ</t>
    </rPh>
    <rPh sb="3" eb="5">
      <t>ケンコウ</t>
    </rPh>
    <rPh sb="5" eb="6">
      <t>カ</t>
    </rPh>
    <rPh sb="7" eb="9">
      <t>ホケン</t>
    </rPh>
    <rPh sb="9" eb="11">
      <t>ネンキン</t>
    </rPh>
    <rPh sb="11" eb="12">
      <t>カ</t>
    </rPh>
    <phoneticPr fontId="2"/>
  </si>
  <si>
    <t>13-13　がん等検診受診状況</t>
    <rPh sb="8" eb="9">
      <t>ナド</t>
    </rPh>
    <rPh sb="9" eb="11">
      <t>ケンシン</t>
    </rPh>
    <rPh sb="11" eb="13">
      <t>ジュシン</t>
    </rPh>
    <rPh sb="13" eb="15">
      <t>ジョウキョウ</t>
    </rPh>
    <phoneticPr fontId="2"/>
  </si>
  <si>
    <t>年
度</t>
    <phoneticPr fontId="2"/>
  </si>
  <si>
    <t>受診者数</t>
    <rPh sb="0" eb="2">
      <t>ジュシン</t>
    </rPh>
    <rPh sb="2" eb="3">
      <t>シャ</t>
    </rPh>
    <rPh sb="3" eb="4">
      <t>スウ</t>
    </rPh>
    <phoneticPr fontId="2"/>
  </si>
  <si>
    <t>精密検査受診者数</t>
    <rPh sb="0" eb="2">
      <t>セイミツ</t>
    </rPh>
    <rPh sb="2" eb="4">
      <t>ケンサ</t>
    </rPh>
    <rPh sb="4" eb="7">
      <t>ジュシンシャ</t>
    </rPh>
    <rPh sb="7" eb="8">
      <t>スウ</t>
    </rPh>
    <phoneticPr fontId="2"/>
  </si>
  <si>
    <t>異常なし</t>
    <rPh sb="0" eb="2">
      <t>イジョウ</t>
    </rPh>
    <phoneticPr fontId="2"/>
  </si>
  <si>
    <t>要精密
検査者数</t>
    <rPh sb="0" eb="1">
      <t>ヨウ</t>
    </rPh>
    <rPh sb="1" eb="3">
      <t>セイミツ</t>
    </rPh>
    <rPh sb="4" eb="7">
      <t>ケンサシャ</t>
    </rPh>
    <rPh sb="7" eb="8">
      <t>スウ</t>
    </rPh>
    <phoneticPr fontId="2"/>
  </si>
  <si>
    <t>判定不能</t>
    <rPh sb="0" eb="2">
      <t>ハンテイ</t>
    </rPh>
    <rPh sb="2" eb="4">
      <t>フノウ</t>
    </rPh>
    <phoneticPr fontId="2"/>
  </si>
  <si>
    <t>総数</t>
    <rPh sb="0" eb="1">
      <t>ソウ</t>
    </rPh>
    <rPh sb="1" eb="2">
      <t>スウ</t>
    </rPh>
    <phoneticPr fontId="2"/>
  </si>
  <si>
    <t>がん</t>
    <phoneticPr fontId="2"/>
  </si>
  <si>
    <t>胃がん</t>
    <rPh sb="0" eb="1">
      <t>イ</t>
    </rPh>
    <phoneticPr fontId="2"/>
  </si>
  <si>
    <t>大腸がん</t>
    <rPh sb="0" eb="2">
      <t>ダイチョウ</t>
    </rPh>
    <phoneticPr fontId="2"/>
  </si>
  <si>
    <t>肺がん</t>
    <rPh sb="0" eb="1">
      <t>ハイ</t>
    </rPh>
    <phoneticPr fontId="2"/>
  </si>
  <si>
    <t>子宮がん</t>
    <rPh sb="0" eb="2">
      <t>シキュウ</t>
    </rPh>
    <phoneticPr fontId="2"/>
  </si>
  <si>
    <t>乳がん</t>
    <rPh sb="0" eb="1">
      <t>ニュウ</t>
    </rPh>
    <phoneticPr fontId="2"/>
  </si>
  <si>
    <t>前立腺
がん</t>
    <rPh sb="0" eb="3">
      <t>ゼンリツセン</t>
    </rPh>
    <phoneticPr fontId="2"/>
  </si>
  <si>
    <t>資料：健康課</t>
    <rPh sb="0" eb="2">
      <t>シリョウ</t>
    </rPh>
    <rPh sb="3" eb="5">
      <t>ケンコウ</t>
    </rPh>
    <rPh sb="5" eb="6">
      <t>カ</t>
    </rPh>
    <phoneticPr fontId="2"/>
  </si>
  <si>
    <t>13-14　斎場使用状況</t>
    <rPh sb="6" eb="8">
      <t>サイジョウ</t>
    </rPh>
    <rPh sb="8" eb="10">
      <t>シヨウ</t>
    </rPh>
    <rPh sb="10" eb="12">
      <t>ジョウキョウ</t>
    </rPh>
    <phoneticPr fontId="2"/>
  </si>
  <si>
    <t>各年中　単位：体</t>
    <rPh sb="0" eb="3">
      <t>カクネンチュウ</t>
    </rPh>
    <rPh sb="4" eb="6">
      <t>タンイ</t>
    </rPh>
    <rPh sb="7" eb="8">
      <t>タイ</t>
    </rPh>
    <phoneticPr fontId="2"/>
  </si>
  <si>
    <t>取扱総数</t>
    <rPh sb="0" eb="2">
      <t>トリアツカイ</t>
    </rPh>
    <rPh sb="2" eb="4">
      <t>ソウスウ</t>
    </rPh>
    <phoneticPr fontId="2"/>
  </si>
  <si>
    <t>大人</t>
    <rPh sb="0" eb="2">
      <t>オトナ</t>
    </rPh>
    <phoneticPr fontId="2"/>
  </si>
  <si>
    <t>子ども</t>
    <rPh sb="0" eb="1">
      <t>コ</t>
    </rPh>
    <phoneticPr fontId="2"/>
  </si>
  <si>
    <t>死産・汚物</t>
    <rPh sb="0" eb="2">
      <t>シザン</t>
    </rPh>
    <rPh sb="3" eb="5">
      <t>オブツ</t>
    </rPh>
    <phoneticPr fontId="2"/>
  </si>
  <si>
    <t>施設能力</t>
    <rPh sb="0" eb="2">
      <t>シセツ</t>
    </rPh>
    <rPh sb="2" eb="4">
      <t>ノウリョク</t>
    </rPh>
    <phoneticPr fontId="2"/>
  </si>
  <si>
    <t>小松加賀斎場さざなみ(平成23年6月～）
火葬炉８基（再燃焼炉付車形火葬炉）
汚物炉１基</t>
    <rPh sb="0" eb="2">
      <t>コマツ</t>
    </rPh>
    <rPh sb="2" eb="4">
      <t>カガ</t>
    </rPh>
    <rPh sb="4" eb="6">
      <t>サイジョウ</t>
    </rPh>
    <rPh sb="11" eb="13">
      <t>ヘイセイ</t>
    </rPh>
    <rPh sb="15" eb="16">
      <t>ネン</t>
    </rPh>
    <rPh sb="17" eb="18">
      <t>ガツ</t>
    </rPh>
    <rPh sb="21" eb="23">
      <t>カソウ</t>
    </rPh>
    <rPh sb="23" eb="24">
      <t>ロ</t>
    </rPh>
    <rPh sb="25" eb="26">
      <t>キ</t>
    </rPh>
    <rPh sb="27" eb="28">
      <t>サイ</t>
    </rPh>
    <rPh sb="28" eb="30">
      <t>ネンショウ</t>
    </rPh>
    <rPh sb="30" eb="31">
      <t>ロ</t>
    </rPh>
    <rPh sb="31" eb="32">
      <t>ツキ</t>
    </rPh>
    <rPh sb="32" eb="33">
      <t>クルマ</t>
    </rPh>
    <rPh sb="33" eb="34">
      <t>カタ</t>
    </rPh>
    <rPh sb="34" eb="36">
      <t>カソウ</t>
    </rPh>
    <rPh sb="36" eb="37">
      <t>ロ</t>
    </rPh>
    <phoneticPr fontId="2"/>
  </si>
  <si>
    <t>13-15　廃棄物処理状況</t>
    <phoneticPr fontId="2"/>
  </si>
  <si>
    <t>収集量(委託量）</t>
    <rPh sb="0" eb="2">
      <t>シュウシュウ</t>
    </rPh>
    <rPh sb="2" eb="3">
      <t>リョウ</t>
    </rPh>
    <rPh sb="4" eb="6">
      <t>イタク</t>
    </rPh>
    <rPh sb="6" eb="7">
      <t>リョウ</t>
    </rPh>
    <phoneticPr fontId="2"/>
  </si>
  <si>
    <t>処理量</t>
    <rPh sb="0" eb="2">
      <t>ショリ</t>
    </rPh>
    <rPh sb="2" eb="3">
      <t>リョウ</t>
    </rPh>
    <phoneticPr fontId="2"/>
  </si>
  <si>
    <t>総量(t)</t>
    <rPh sb="0" eb="2">
      <t>ソウリョウ</t>
    </rPh>
    <phoneticPr fontId="2"/>
  </si>
  <si>
    <t>可燃物(t)</t>
    <rPh sb="0" eb="3">
      <t>カネンブツ</t>
    </rPh>
    <phoneticPr fontId="2"/>
  </si>
  <si>
    <t>不燃物(t)</t>
    <rPh sb="0" eb="3">
      <t>フネンブツ</t>
    </rPh>
    <phoneticPr fontId="2"/>
  </si>
  <si>
    <t>資源・
有害物(t)</t>
    <rPh sb="0" eb="2">
      <t>シゲン</t>
    </rPh>
    <rPh sb="4" eb="6">
      <t>ユウガイ</t>
    </rPh>
    <rPh sb="6" eb="7">
      <t>ブツ</t>
    </rPh>
    <phoneticPr fontId="2"/>
  </si>
  <si>
    <t>焼却量(t)</t>
    <rPh sb="0" eb="2">
      <t>ショウキャク</t>
    </rPh>
    <rPh sb="2" eb="3">
      <t>リョウ</t>
    </rPh>
    <phoneticPr fontId="2"/>
  </si>
  <si>
    <t>埋立量(t)</t>
    <rPh sb="0" eb="2">
      <t>ウメタテ</t>
    </rPh>
    <rPh sb="2" eb="3">
      <t>リョウ</t>
    </rPh>
    <phoneticPr fontId="2"/>
  </si>
  <si>
    <t>13-16　し尿等処理状況</t>
    <rPh sb="7" eb="8">
      <t>ニョウ</t>
    </rPh>
    <rPh sb="8" eb="9">
      <t>ナド</t>
    </rPh>
    <rPh sb="9" eb="11">
      <t>ショリ</t>
    </rPh>
    <rPh sb="11" eb="13">
      <t>ジョウキョウ</t>
    </rPh>
    <phoneticPr fontId="2"/>
  </si>
  <si>
    <t>各年度中　単位：kl</t>
    <rPh sb="0" eb="4">
      <t>カクネンドチュウ</t>
    </rPh>
    <rPh sb="5" eb="7">
      <t>タンイ</t>
    </rPh>
    <phoneticPr fontId="2"/>
  </si>
  <si>
    <t>汲取量
(処理量)</t>
    <rPh sb="0" eb="2">
      <t>クミト</t>
    </rPh>
    <rPh sb="2" eb="3">
      <t>リョウ</t>
    </rPh>
    <rPh sb="5" eb="7">
      <t>ショリ</t>
    </rPh>
    <rPh sb="7" eb="8">
      <t>リョウ</t>
    </rPh>
    <phoneticPr fontId="2"/>
  </si>
  <si>
    <t>内訳</t>
    <rPh sb="0" eb="2">
      <t>ウチワケ</t>
    </rPh>
    <phoneticPr fontId="2"/>
  </si>
  <si>
    <t>し尿</t>
    <rPh sb="1" eb="2">
      <t>ニョウ</t>
    </rPh>
    <phoneticPr fontId="2"/>
  </si>
  <si>
    <t>浄化槽汚泥</t>
    <rPh sb="0" eb="3">
      <t>ジョウカソウ</t>
    </rPh>
    <rPh sb="3" eb="5">
      <t>オデイ</t>
    </rPh>
    <phoneticPr fontId="2"/>
  </si>
  <si>
    <t>13-17　し尿浄化槽設置状況</t>
    <rPh sb="7" eb="8">
      <t>ニョウ</t>
    </rPh>
    <rPh sb="8" eb="11">
      <t>ジョウカソウ</t>
    </rPh>
    <rPh sb="11" eb="13">
      <t>セッチ</t>
    </rPh>
    <rPh sb="13" eb="15">
      <t>ジョウキョウ</t>
    </rPh>
    <phoneticPr fontId="2"/>
  </si>
  <si>
    <t>令和元年度末現在　　単位：基</t>
    <rPh sb="0" eb="2">
      <t>レイワ</t>
    </rPh>
    <rPh sb="2" eb="4">
      <t>ガンネン</t>
    </rPh>
    <rPh sb="4" eb="5">
      <t>ド</t>
    </rPh>
    <rPh sb="5" eb="6">
      <t>スエ</t>
    </rPh>
    <rPh sb="6" eb="8">
      <t>ゲンザイ</t>
    </rPh>
    <rPh sb="10" eb="12">
      <t>タンイ</t>
    </rPh>
    <rPh sb="13" eb="14">
      <t>キ</t>
    </rPh>
    <phoneticPr fontId="2"/>
  </si>
  <si>
    <t>計</t>
    <rPh sb="0" eb="1">
      <t>ケイ</t>
    </rPh>
    <phoneticPr fontId="78"/>
  </si>
  <si>
    <t>20人槽以下</t>
    <rPh sb="2" eb="3">
      <t>ニン</t>
    </rPh>
    <rPh sb="3" eb="4">
      <t>ソウ</t>
    </rPh>
    <rPh sb="4" eb="6">
      <t>イカ</t>
    </rPh>
    <phoneticPr fontId="78"/>
  </si>
  <si>
    <t>21～100人</t>
    <rPh sb="6" eb="7">
      <t>ニン</t>
    </rPh>
    <phoneticPr fontId="78"/>
  </si>
  <si>
    <t>101～200人</t>
    <rPh sb="7" eb="8">
      <t>ニン</t>
    </rPh>
    <phoneticPr fontId="78"/>
  </si>
  <si>
    <t>201～300人</t>
    <rPh sb="7" eb="8">
      <t>ニン</t>
    </rPh>
    <phoneticPr fontId="78"/>
  </si>
  <si>
    <t>301～500人</t>
    <rPh sb="7" eb="8">
      <t>ニン</t>
    </rPh>
    <phoneticPr fontId="78"/>
  </si>
  <si>
    <t>501以上</t>
    <rPh sb="3" eb="5">
      <t>イジョウ</t>
    </rPh>
    <phoneticPr fontId="78"/>
  </si>
  <si>
    <t>新構造基準</t>
    <rPh sb="0" eb="1">
      <t>シン</t>
    </rPh>
    <rPh sb="1" eb="3">
      <t>コウゾウ</t>
    </rPh>
    <rPh sb="3" eb="5">
      <t>キジュン</t>
    </rPh>
    <phoneticPr fontId="2"/>
  </si>
  <si>
    <t>単独浄化槽</t>
    <rPh sb="0" eb="2">
      <t>タンドク</t>
    </rPh>
    <rPh sb="2" eb="5">
      <t>ジョウカソウ</t>
    </rPh>
    <phoneticPr fontId="2"/>
  </si>
  <si>
    <t>合併浄化槽</t>
    <rPh sb="0" eb="2">
      <t>ガッペイ</t>
    </rPh>
    <rPh sb="2" eb="5">
      <t>ジョウカソウ</t>
    </rPh>
    <phoneticPr fontId="2"/>
  </si>
  <si>
    <t>旧構造基準</t>
    <rPh sb="0" eb="1">
      <t>キュウ</t>
    </rPh>
    <rPh sb="1" eb="3">
      <t>コウゾウ</t>
    </rPh>
    <rPh sb="3" eb="5">
      <t>キジュン</t>
    </rPh>
    <phoneticPr fontId="2"/>
  </si>
  <si>
    <t>合     計</t>
    <rPh sb="0" eb="1">
      <t>ゴウ</t>
    </rPh>
    <rPh sb="6" eb="7">
      <t>ケイ</t>
    </rPh>
    <phoneticPr fontId="2"/>
  </si>
  <si>
    <t>資料：石川県南加賀保健福祉センター</t>
  </si>
  <si>
    <t>13-18　公害苦情・陳情処理件数</t>
    <rPh sb="6" eb="8">
      <t>コウガイ</t>
    </rPh>
    <rPh sb="8" eb="10">
      <t>クジョウ</t>
    </rPh>
    <rPh sb="11" eb="13">
      <t>チンジョウ</t>
    </rPh>
    <rPh sb="13" eb="15">
      <t>ショリ</t>
    </rPh>
    <rPh sb="15" eb="17">
      <t>ケンスウ</t>
    </rPh>
    <phoneticPr fontId="2"/>
  </si>
  <si>
    <t>水質</t>
    <rPh sb="0" eb="2">
      <t>スイシツ</t>
    </rPh>
    <phoneticPr fontId="2"/>
  </si>
  <si>
    <t>大気</t>
    <rPh sb="0" eb="2">
      <t>タイキ</t>
    </rPh>
    <phoneticPr fontId="2"/>
  </si>
  <si>
    <t>騒音</t>
    <rPh sb="0" eb="2">
      <t>ソウオン</t>
    </rPh>
    <phoneticPr fontId="2"/>
  </si>
  <si>
    <t>悪臭</t>
    <rPh sb="0" eb="2">
      <t>アクシュウ</t>
    </rPh>
    <phoneticPr fontId="2"/>
  </si>
  <si>
    <t>13-19　大気汚染経年変化　　</t>
    <rPh sb="6" eb="8">
      <t>タイキ</t>
    </rPh>
    <rPh sb="8" eb="10">
      <t>オセン</t>
    </rPh>
    <rPh sb="10" eb="12">
      <t>ケイネン</t>
    </rPh>
    <rPh sb="12" eb="14">
      <t>ヘンカ</t>
    </rPh>
    <phoneticPr fontId="2"/>
  </si>
  <si>
    <t>(1)　二酸化硫黄（年平均値)</t>
    <phoneticPr fontId="2"/>
  </si>
  <si>
    <t>単位：ｐｐｍ</t>
    <rPh sb="0" eb="2">
      <t>タンイ</t>
    </rPh>
    <phoneticPr fontId="2"/>
  </si>
  <si>
    <t>大聖寺(市役所)</t>
    <rPh sb="0" eb="3">
      <t>ダイショウジ</t>
    </rPh>
    <rPh sb="4" eb="7">
      <t>シヤクショ</t>
    </rPh>
    <phoneticPr fontId="2"/>
  </si>
  <si>
    <t>(2)　二酸化窒素(年平均値)</t>
    <rPh sb="4" eb="7">
      <t>ニサンカ</t>
    </rPh>
    <rPh sb="7" eb="9">
      <t>チッソ</t>
    </rPh>
    <rPh sb="10" eb="11">
      <t>ネン</t>
    </rPh>
    <rPh sb="11" eb="14">
      <t>ヘイキンチ</t>
    </rPh>
    <phoneticPr fontId="2"/>
  </si>
  <si>
    <t>(3)　光化学オキシダント(昼間の１時間値の年平均値)</t>
    <rPh sb="4" eb="7">
      <t>コウカガク</t>
    </rPh>
    <rPh sb="14" eb="16">
      <t>ヒルマ</t>
    </rPh>
    <rPh sb="18" eb="20">
      <t>ジカン</t>
    </rPh>
    <rPh sb="20" eb="21">
      <t>アタイ</t>
    </rPh>
    <rPh sb="22" eb="23">
      <t>トシ</t>
    </rPh>
    <rPh sb="23" eb="26">
      <t>ヘイキンチ</t>
    </rPh>
    <phoneticPr fontId="2"/>
  </si>
  <si>
    <t>資料：石　川　県</t>
    <rPh sb="0" eb="2">
      <t>シリョウ</t>
    </rPh>
    <rPh sb="3" eb="4">
      <t>イシ</t>
    </rPh>
    <rPh sb="5" eb="6">
      <t>カワ</t>
    </rPh>
    <rPh sb="7" eb="8">
      <t>ケン</t>
    </rPh>
    <phoneticPr fontId="2"/>
  </si>
  <si>
    <t>13-20　水質汚濁測定結果(年平均値)</t>
    <rPh sb="6" eb="8">
      <t>スイシツ</t>
    </rPh>
    <rPh sb="8" eb="10">
      <t>オダク</t>
    </rPh>
    <rPh sb="10" eb="12">
      <t>ソクテイ</t>
    </rPh>
    <rPh sb="12" eb="14">
      <t>ケッカ</t>
    </rPh>
    <rPh sb="15" eb="16">
      <t>ネン</t>
    </rPh>
    <rPh sb="16" eb="19">
      <t>ヘイキンチ</t>
    </rPh>
    <phoneticPr fontId="2"/>
  </si>
  <si>
    <t>測定値</t>
    <rPh sb="0" eb="3">
      <t>ソクテイチ</t>
    </rPh>
    <phoneticPr fontId="2"/>
  </si>
  <si>
    <t>類型</t>
    <rPh sb="0" eb="2">
      <t>ルイケイ</t>
    </rPh>
    <phoneticPr fontId="2"/>
  </si>
  <si>
    <t>PH</t>
    <phoneticPr fontId="2"/>
  </si>
  <si>
    <t>DO[ppm]</t>
    <phoneticPr fontId="2"/>
  </si>
  <si>
    <t>BOD(COD)[ppm]</t>
    <phoneticPr fontId="2"/>
  </si>
  <si>
    <t>ＳＳ[ppm]</t>
    <phoneticPr fontId="2"/>
  </si>
  <si>
    <t>油分[ppm]</t>
    <phoneticPr fontId="2"/>
  </si>
  <si>
    <t>大腸菌群数[MPN×103/100ｍL]</t>
    <phoneticPr fontId="2"/>
  </si>
  <si>
    <t>令和元</t>
    <phoneticPr fontId="2"/>
  </si>
  <si>
    <t>28年</t>
    <phoneticPr fontId="2"/>
  </si>
  <si>
    <t>30年</t>
    <phoneticPr fontId="2"/>
  </si>
  <si>
    <t>最小</t>
    <rPh sb="0" eb="2">
      <t>サイショウ</t>
    </rPh>
    <phoneticPr fontId="2"/>
  </si>
  <si>
    <t>最大</t>
    <rPh sb="0" eb="2">
      <t>サイダイ</t>
    </rPh>
    <phoneticPr fontId="2"/>
  </si>
  <si>
    <t>平均値</t>
    <rPh sb="0" eb="3">
      <t>ヘイキンチ</t>
    </rPh>
    <phoneticPr fontId="2"/>
  </si>
  <si>
    <t>本　　　　川</t>
    <rPh sb="0" eb="1">
      <t>ホン</t>
    </rPh>
    <rPh sb="5" eb="6">
      <t>カワ</t>
    </rPh>
    <phoneticPr fontId="2"/>
  </si>
  <si>
    <t>新我谷発電所前</t>
    <rPh sb="0" eb="1">
      <t>シン</t>
    </rPh>
    <rPh sb="1" eb="2">
      <t>ワレ</t>
    </rPh>
    <rPh sb="2" eb="3">
      <t>タニ</t>
    </rPh>
    <rPh sb="3" eb="5">
      <t>ハツデン</t>
    </rPh>
    <rPh sb="5" eb="6">
      <t>ショ</t>
    </rPh>
    <rPh sb="6" eb="7">
      <t>マエ</t>
    </rPh>
    <phoneticPr fontId="2"/>
  </si>
  <si>
    <t>AA</t>
    <phoneticPr fontId="2"/>
  </si>
  <si>
    <t>×</t>
  </si>
  <si>
    <t>二天橋</t>
    <rPh sb="0" eb="1">
      <t>2</t>
    </rPh>
    <rPh sb="1" eb="2">
      <t>テン</t>
    </rPh>
    <rPh sb="2" eb="3">
      <t>ハシ</t>
    </rPh>
    <phoneticPr fontId="2"/>
  </si>
  <si>
    <t>下福田橋</t>
    <rPh sb="0" eb="3">
      <t>シモフクダ</t>
    </rPh>
    <rPh sb="3" eb="4">
      <t>バシ</t>
    </rPh>
    <phoneticPr fontId="2"/>
  </si>
  <si>
    <t>三ツ橋</t>
    <rPh sb="0" eb="1">
      <t>3</t>
    </rPh>
    <rPh sb="2" eb="3">
      <t>ハシ</t>
    </rPh>
    <phoneticPr fontId="2"/>
  </si>
  <si>
    <t>塩屋大橋</t>
    <rPh sb="0" eb="2">
      <t>シオヤ</t>
    </rPh>
    <rPh sb="2" eb="4">
      <t>オオハシ</t>
    </rPh>
    <phoneticPr fontId="2"/>
  </si>
  <si>
    <t>旧　　　　川</t>
    <rPh sb="0" eb="1">
      <t>キュウ</t>
    </rPh>
    <rPh sb="5" eb="6">
      <t>カワ</t>
    </rPh>
    <phoneticPr fontId="2"/>
  </si>
  <si>
    <t>木呂場橋</t>
    <rPh sb="0" eb="2">
      <t>コロバ</t>
    </rPh>
    <rPh sb="2" eb="3">
      <t>バ</t>
    </rPh>
    <rPh sb="3" eb="4">
      <t>ハシ</t>
    </rPh>
    <phoneticPr fontId="2"/>
  </si>
  <si>
    <t>松島橋</t>
    <rPh sb="0" eb="2">
      <t>マツシマ</t>
    </rPh>
    <rPh sb="2" eb="3">
      <t>バシ</t>
    </rPh>
    <phoneticPr fontId="2"/>
  </si>
  <si>
    <t>北　　　潟　　　湖</t>
    <rPh sb="0" eb="1">
      <t>キタ</t>
    </rPh>
    <rPh sb="4" eb="5">
      <t>カタ</t>
    </rPh>
    <rPh sb="8" eb="9">
      <t>コ</t>
    </rPh>
    <phoneticPr fontId="2"/>
  </si>
  <si>
    <t>鹿島の森横</t>
    <rPh sb="0" eb="2">
      <t>カシマ</t>
    </rPh>
    <rPh sb="3" eb="4">
      <t>モリ</t>
    </rPh>
    <rPh sb="4" eb="5">
      <t>ヨコ</t>
    </rPh>
    <phoneticPr fontId="2"/>
  </si>
  <si>
    <t>新堀川</t>
    <rPh sb="0" eb="1">
      <t>シン</t>
    </rPh>
    <rPh sb="1" eb="3">
      <t>ホリカワ</t>
    </rPh>
    <phoneticPr fontId="2"/>
  </si>
  <si>
    <t>源平橋</t>
    <rPh sb="0" eb="2">
      <t>ゲンペイ</t>
    </rPh>
    <rPh sb="2" eb="3">
      <t>バシ</t>
    </rPh>
    <phoneticPr fontId="2"/>
  </si>
  <si>
    <t>柴　　　山　　　潟</t>
    <rPh sb="0" eb="1">
      <t>シバ</t>
    </rPh>
    <rPh sb="4" eb="5">
      <t>ヤマ</t>
    </rPh>
    <rPh sb="8" eb="9">
      <t>カタ</t>
    </rPh>
    <phoneticPr fontId="2"/>
  </si>
  <si>
    <t>浮御堂前</t>
    <rPh sb="0" eb="1">
      <t>ウキ</t>
    </rPh>
    <rPh sb="1" eb="2">
      <t>オン</t>
    </rPh>
    <rPh sb="2" eb="3">
      <t>ドウ</t>
    </rPh>
    <rPh sb="3" eb="4">
      <t>マエ</t>
    </rPh>
    <phoneticPr fontId="2"/>
  </si>
  <si>
    <t>潟中央</t>
    <rPh sb="0" eb="1">
      <t>カタ</t>
    </rPh>
    <rPh sb="1" eb="3">
      <t>チュウオウ</t>
    </rPh>
    <phoneticPr fontId="2"/>
  </si>
  <si>
    <t>動　　　橋　　　川</t>
    <rPh sb="0" eb="1">
      <t>ドウ</t>
    </rPh>
    <rPh sb="4" eb="5">
      <t>ハシ</t>
    </rPh>
    <rPh sb="8" eb="9">
      <t>ガワ</t>
    </rPh>
    <phoneticPr fontId="2"/>
  </si>
  <si>
    <t>四十九院橋</t>
    <rPh sb="0" eb="3">
      <t>４９</t>
    </rPh>
    <rPh sb="3" eb="4">
      <t>イン</t>
    </rPh>
    <rPh sb="4" eb="5">
      <t>ハシ</t>
    </rPh>
    <phoneticPr fontId="2"/>
  </si>
  <si>
    <t>湯の国橋</t>
    <rPh sb="0" eb="1">
      <t>ユ</t>
    </rPh>
    <rPh sb="2" eb="3">
      <t>クニ</t>
    </rPh>
    <rPh sb="3" eb="4">
      <t>バシ</t>
    </rPh>
    <phoneticPr fontId="2"/>
  </si>
  <si>
    <t>葦切橋</t>
    <rPh sb="0" eb="1">
      <t>アシ</t>
    </rPh>
    <rPh sb="1" eb="2">
      <t>キリ</t>
    </rPh>
    <rPh sb="2" eb="3">
      <t>バシ</t>
    </rPh>
    <phoneticPr fontId="2"/>
  </si>
  <si>
    <t>八　　日　　市　　川</t>
    <rPh sb="0" eb="1">
      <t>８</t>
    </rPh>
    <rPh sb="3" eb="4">
      <t>ヒ</t>
    </rPh>
    <rPh sb="9" eb="10">
      <t>ガワ</t>
    </rPh>
    <phoneticPr fontId="2"/>
  </si>
  <si>
    <t>猫橋</t>
    <rPh sb="0" eb="1">
      <t>ネコ</t>
    </rPh>
    <rPh sb="1" eb="2">
      <t>バシ</t>
    </rPh>
    <phoneticPr fontId="2"/>
  </si>
  <si>
    <t>加賀沿岸海域</t>
    <rPh sb="0" eb="1">
      <t>クワ</t>
    </rPh>
    <rPh sb="1" eb="2">
      <t>ガ</t>
    </rPh>
    <rPh sb="2" eb="3">
      <t>エン</t>
    </rPh>
    <rPh sb="3" eb="4">
      <t>キシ</t>
    </rPh>
    <rPh sb="4" eb="5">
      <t>ウミ</t>
    </rPh>
    <rPh sb="5" eb="6">
      <t>イキ</t>
    </rPh>
    <phoneticPr fontId="2"/>
  </si>
  <si>
    <t>塩屋沖</t>
    <rPh sb="0" eb="2">
      <t>シオヤ</t>
    </rPh>
    <rPh sb="2" eb="3">
      <t>オキ</t>
    </rPh>
    <phoneticPr fontId="2"/>
  </si>
  <si>
    <t>&lt;0.5</t>
  </si>
  <si>
    <t>&lt;0.5</t>
    <phoneticPr fontId="2"/>
  </si>
  <si>
    <t>橋立漁港沖</t>
    <rPh sb="0" eb="1">
      <t>ハシ</t>
    </rPh>
    <rPh sb="1" eb="2">
      <t>タテ</t>
    </rPh>
    <rPh sb="2" eb="4">
      <t>ギョコウ</t>
    </rPh>
    <rPh sb="4" eb="5">
      <t>オキ</t>
    </rPh>
    <phoneticPr fontId="2"/>
  </si>
  <si>
    <t>新堀川沖</t>
    <rPh sb="0" eb="1">
      <t>シン</t>
    </rPh>
    <rPh sb="1" eb="3">
      <t>ホリカワ</t>
    </rPh>
    <rPh sb="3" eb="4">
      <t>オキ</t>
    </rPh>
    <phoneticPr fontId="2"/>
  </si>
  <si>
    <t>※ＰＨ…水素イオン濃度　　ＤＯ…溶存酸素濃度　　ＢＯＤ…生物化学的酸素要求量　　ＳＳ…浮遊物質量</t>
    <rPh sb="4" eb="6">
      <t>スイソ</t>
    </rPh>
    <rPh sb="9" eb="11">
      <t>ノウド</t>
    </rPh>
    <rPh sb="16" eb="18">
      <t>ヨウゾン</t>
    </rPh>
    <rPh sb="18" eb="20">
      <t>サンソ</t>
    </rPh>
    <rPh sb="20" eb="22">
      <t>ノウド</t>
    </rPh>
    <rPh sb="28" eb="30">
      <t>セイブツ</t>
    </rPh>
    <rPh sb="30" eb="33">
      <t>カガクテキ</t>
    </rPh>
    <rPh sb="33" eb="35">
      <t>サンソ</t>
    </rPh>
    <rPh sb="35" eb="37">
      <t>ヨウキュウ</t>
    </rPh>
    <rPh sb="37" eb="38">
      <t>リョウ</t>
    </rPh>
    <rPh sb="43" eb="45">
      <t>フユウ</t>
    </rPh>
    <rPh sb="45" eb="47">
      <t>ブッシツ</t>
    </rPh>
    <rPh sb="47" eb="48">
      <t>リョウ</t>
    </rPh>
    <phoneticPr fontId="2"/>
  </si>
  <si>
    <t>※ＰＨについては最小～最大値、外は年平均値を示す</t>
    <rPh sb="8" eb="10">
      <t>サイショウ</t>
    </rPh>
    <rPh sb="11" eb="14">
      <t>サイダイチ</t>
    </rPh>
    <rPh sb="15" eb="16">
      <t>ホカ</t>
    </rPh>
    <rPh sb="17" eb="20">
      <t>ネンヘイキン</t>
    </rPh>
    <rPh sb="20" eb="21">
      <t>チ</t>
    </rPh>
    <rPh sb="22" eb="23">
      <t>シメ</t>
    </rPh>
    <phoneticPr fontId="2"/>
  </si>
  <si>
    <t>※( )内の数値は、ＣＯＤ(化学的酸素要求量)を示す</t>
    <rPh sb="4" eb="5">
      <t>ナイ</t>
    </rPh>
    <rPh sb="6" eb="8">
      <t>スウチ</t>
    </rPh>
    <rPh sb="14" eb="17">
      <t>カガクテキ</t>
    </rPh>
    <rPh sb="17" eb="19">
      <t>サンソ</t>
    </rPh>
    <rPh sb="19" eb="21">
      <t>ヨウキュウ</t>
    </rPh>
    <rPh sb="21" eb="22">
      <t>リョウ</t>
    </rPh>
    <rPh sb="24" eb="25">
      <t>シメ</t>
    </rPh>
    <phoneticPr fontId="2"/>
  </si>
  <si>
    <t>14-01　刑法犯罪の発生と検挙</t>
    <phoneticPr fontId="2"/>
  </si>
  <si>
    <t>各年中　単位：件</t>
    <rPh sb="0" eb="3">
      <t>カクネンチュウ</t>
    </rPh>
    <rPh sb="4" eb="6">
      <t>タンイ</t>
    </rPh>
    <rPh sb="7" eb="8">
      <t>ケン</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</si>
  <si>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</si>
  <si>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</si>
  <si>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</si>
  <si>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</si>
  <si>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殺人</t>
    <rPh sb="0" eb="2">
      <t>サツジン</t>
    </rPh>
    <phoneticPr fontId="2"/>
  </si>
  <si>
    <t>強盗</t>
    <rPh sb="0" eb="2">
      <t>ゴウトウ</t>
    </rPh>
    <phoneticPr fontId="2"/>
  </si>
  <si>
    <t>暴行</t>
    <rPh sb="0" eb="2">
      <t>ボウコウ</t>
    </rPh>
    <phoneticPr fontId="2"/>
  </si>
  <si>
    <t>傷害</t>
    <rPh sb="0" eb="2">
      <t>ショウガイ</t>
    </rPh>
    <phoneticPr fontId="2"/>
  </si>
  <si>
    <t>平成28</t>
    <rPh sb="0" eb="2">
      <t>ヘイセイ</t>
    </rPh>
    <phoneticPr fontId="2"/>
  </si>
  <si>
    <t>発生</t>
    <rPh sb="0" eb="2">
      <t>ハッセイ</t>
    </rPh>
    <phoneticPr fontId="2"/>
  </si>
  <si>
    <t>検挙</t>
    <rPh sb="0" eb="2">
      <t>ケンキョ</t>
    </rPh>
    <phoneticPr fontId="2"/>
  </si>
  <si>
    <t>※検挙件数は発生地計上方式</t>
    <rPh sb="1" eb="3">
      <t>ケンキョ</t>
    </rPh>
    <rPh sb="3" eb="5">
      <t>ケンスウ</t>
    </rPh>
    <rPh sb="6" eb="8">
      <t>ハッセイ</t>
    </rPh>
    <rPh sb="8" eb="9">
      <t>チ</t>
    </rPh>
    <rPh sb="9" eb="11">
      <t>ケイジョウ</t>
    </rPh>
    <rPh sb="11" eb="13">
      <t>ホウシキ</t>
    </rPh>
    <phoneticPr fontId="2"/>
  </si>
  <si>
    <t>資料：大聖寺警察署</t>
    <rPh sb="0" eb="2">
      <t>シリョウ</t>
    </rPh>
    <rPh sb="3" eb="6">
      <t>ダイショウジ</t>
    </rPh>
    <rPh sb="6" eb="9">
      <t>ケイサツショ</t>
    </rPh>
    <phoneticPr fontId="2"/>
  </si>
  <si>
    <t>14-02　少年非行の状況</t>
    <rPh sb="6" eb="8">
      <t>ショウネン</t>
    </rPh>
    <rPh sb="8" eb="10">
      <t>ヒコウ</t>
    </rPh>
    <rPh sb="11" eb="13">
      <t>ジョウキョウ</t>
    </rPh>
    <phoneticPr fontId="2"/>
  </si>
  <si>
    <t>犯罪少年</t>
    <rPh sb="0" eb="2">
      <t>ハンザイ</t>
    </rPh>
    <rPh sb="2" eb="4">
      <t>ショウネン</t>
    </rPh>
    <phoneticPr fontId="2"/>
  </si>
  <si>
    <t>触法少年</t>
    <rPh sb="0" eb="2">
      <t>ショクホウ</t>
    </rPh>
    <rPh sb="2" eb="4">
      <t>ショウネン</t>
    </rPh>
    <phoneticPr fontId="2"/>
  </si>
  <si>
    <t>ぐ犯少年</t>
    <rPh sb="1" eb="2">
      <t>ハン</t>
    </rPh>
    <rPh sb="2" eb="4">
      <t>ショウネン</t>
    </rPh>
    <phoneticPr fontId="2"/>
  </si>
  <si>
    <t>不良行為少年</t>
    <rPh sb="0" eb="2">
      <t>フリョウ</t>
    </rPh>
    <rPh sb="2" eb="4">
      <t>コウイ</t>
    </rPh>
    <rPh sb="4" eb="6">
      <t>ショウネン</t>
    </rPh>
    <phoneticPr fontId="2"/>
  </si>
  <si>
    <t>平成28年</t>
    <rPh sb="0" eb="2">
      <t>ヘイセイ</t>
    </rPh>
    <phoneticPr fontId="2"/>
  </si>
  <si>
    <t>令和元年</t>
    <phoneticPr fontId="2"/>
  </si>
  <si>
    <t>※大聖寺警察署管内</t>
    <rPh sb="1" eb="4">
      <t>ダイショウジ</t>
    </rPh>
    <rPh sb="4" eb="7">
      <t>ケイサツショ</t>
    </rPh>
    <rPh sb="7" eb="9">
      <t>カンナイ</t>
    </rPh>
    <phoneticPr fontId="2"/>
  </si>
  <si>
    <t>14-03　交通事故の状況（加賀市内人身事故のみ)</t>
    <rPh sb="6" eb="8">
      <t>コウツウ</t>
    </rPh>
    <rPh sb="8" eb="10">
      <t>ジコ</t>
    </rPh>
    <rPh sb="11" eb="13">
      <t>ジョウキョウ</t>
    </rPh>
    <rPh sb="14" eb="18">
      <t>カガシナイ</t>
    </rPh>
    <rPh sb="18" eb="20">
      <t>ジンシン</t>
    </rPh>
    <rPh sb="20" eb="22">
      <t>ジコ</t>
    </rPh>
    <phoneticPr fontId="2"/>
  </si>
  <si>
    <t>発生件数(件)</t>
    <rPh sb="0" eb="2">
      <t>ハッセイ</t>
    </rPh>
    <rPh sb="2" eb="4">
      <t>ケンスウ</t>
    </rPh>
    <rPh sb="5" eb="6">
      <t>ケン</t>
    </rPh>
    <phoneticPr fontId="2"/>
  </si>
  <si>
    <t>死者(人)</t>
    <rPh sb="0" eb="2">
      <t>シシャ</t>
    </rPh>
    <rPh sb="3" eb="4">
      <t>ニン</t>
    </rPh>
    <phoneticPr fontId="2"/>
  </si>
  <si>
    <t>負傷者(人)</t>
    <rPh sb="0" eb="3">
      <t>フショウシャ</t>
    </rPh>
    <rPh sb="4" eb="5">
      <t>ニン</t>
    </rPh>
    <phoneticPr fontId="2"/>
  </si>
  <si>
    <t>1日平均</t>
    <rPh sb="1" eb="2">
      <t>ニチ</t>
    </rPh>
    <rPh sb="2" eb="4">
      <t>ヘイキン</t>
    </rPh>
    <phoneticPr fontId="2"/>
  </si>
  <si>
    <t>14-04　月別交通事故発生状況(人身事故のみ)</t>
    <rPh sb="6" eb="8">
      <t>ツキベツ</t>
    </rPh>
    <rPh sb="8" eb="10">
      <t>コウツウ</t>
    </rPh>
    <rPh sb="10" eb="12">
      <t>ジコ</t>
    </rPh>
    <rPh sb="12" eb="14">
      <t>ハッセイ</t>
    </rPh>
    <rPh sb="14" eb="16">
      <t>ジョウキョウ</t>
    </rPh>
    <rPh sb="17" eb="19">
      <t>ジンシン</t>
    </rPh>
    <rPh sb="19" eb="21">
      <t>ジコ</t>
    </rPh>
    <phoneticPr fontId="2"/>
  </si>
  <si>
    <t>各年中　単位：件</t>
    <rPh sb="4" eb="6">
      <t>タンイ</t>
    </rPh>
    <rPh sb="7" eb="8">
      <t>ケン</t>
    </rPh>
    <phoneticPr fontId="2"/>
  </si>
  <si>
    <t>2月</t>
  </si>
  <si>
    <t>3月</t>
  </si>
  <si>
    <t>4月</t>
  </si>
  <si>
    <t>5月</t>
  </si>
  <si>
    <t>6月</t>
  </si>
  <si>
    <t>7月</t>
  </si>
  <si>
    <t>8月</t>
  </si>
  <si>
    <t>9月</t>
  </si>
  <si>
    <t>10月</t>
  </si>
  <si>
    <t>11月</t>
  </si>
  <si>
    <t>12月</t>
  </si>
  <si>
    <t>14-05　子どもと高齢者の事故の状況</t>
    <rPh sb="6" eb="7">
      <t>コ</t>
    </rPh>
    <rPh sb="10" eb="13">
      <t>コウレイシャ</t>
    </rPh>
    <rPh sb="14" eb="16">
      <t>ジコ</t>
    </rPh>
    <rPh sb="17" eb="19">
      <t>ジョウキョウ</t>
    </rPh>
    <phoneticPr fontId="2"/>
  </si>
  <si>
    <t>令和元年中</t>
    <rPh sb="0" eb="2">
      <t>レイワ</t>
    </rPh>
    <rPh sb="2" eb="4">
      <t>ガンネン</t>
    </rPh>
    <rPh sb="4" eb="5">
      <t>チュウ</t>
    </rPh>
    <phoneticPr fontId="2"/>
  </si>
  <si>
    <t>件数(件)</t>
    <rPh sb="0" eb="2">
      <t>ケンスウ</t>
    </rPh>
    <rPh sb="3" eb="4">
      <t>ケン</t>
    </rPh>
    <phoneticPr fontId="2"/>
  </si>
  <si>
    <t>幼園児</t>
    <rPh sb="0" eb="1">
      <t>ヨウ</t>
    </rPh>
    <rPh sb="1" eb="3">
      <t>エンジ</t>
    </rPh>
    <phoneticPr fontId="2"/>
  </si>
  <si>
    <t>小学生</t>
    <rPh sb="0" eb="3">
      <t>ショウガクセイ</t>
    </rPh>
    <phoneticPr fontId="2"/>
  </si>
  <si>
    <t>中学生</t>
    <rPh sb="0" eb="3">
      <t>チュウガクセイ</t>
    </rPh>
    <phoneticPr fontId="2"/>
  </si>
  <si>
    <t>小　計</t>
    <rPh sb="0" eb="1">
      <t>ショウ</t>
    </rPh>
    <rPh sb="2" eb="3">
      <t>ケイ</t>
    </rPh>
    <phoneticPr fontId="2"/>
  </si>
  <si>
    <t>65歳以上</t>
    <rPh sb="2" eb="5">
      <t>サイイジョウ</t>
    </rPh>
    <phoneticPr fontId="2"/>
  </si>
  <si>
    <t>※件数は対象者が第1、または第2当事者で、同乗者であった場合は含まないが、死者、負傷者は同乗者も含む。</t>
    <rPh sb="1" eb="3">
      <t>ケンスウ</t>
    </rPh>
    <rPh sb="4" eb="6">
      <t>タイショウ</t>
    </rPh>
    <rPh sb="6" eb="7">
      <t>シャ</t>
    </rPh>
    <rPh sb="8" eb="9">
      <t>ダイ</t>
    </rPh>
    <rPh sb="14" eb="15">
      <t>ダイ</t>
    </rPh>
    <rPh sb="16" eb="19">
      <t>トウジシャ</t>
    </rPh>
    <rPh sb="21" eb="23">
      <t>ドウジョウ</t>
    </rPh>
    <rPh sb="23" eb="24">
      <t>シャ</t>
    </rPh>
    <rPh sb="28" eb="30">
      <t>バアイ</t>
    </rPh>
    <rPh sb="31" eb="32">
      <t>フク</t>
    </rPh>
    <phoneticPr fontId="2"/>
  </si>
  <si>
    <t>14-06　時間帯別交通事故発生件数</t>
    <rPh sb="6" eb="9">
      <t>ジカンタイ</t>
    </rPh>
    <rPh sb="9" eb="10">
      <t>ベツ</t>
    </rPh>
    <rPh sb="10" eb="12">
      <t>コウツウ</t>
    </rPh>
    <rPh sb="12" eb="14">
      <t>ジコ</t>
    </rPh>
    <rPh sb="14" eb="16">
      <t>ハッセイ</t>
    </rPh>
    <rPh sb="16" eb="18">
      <t>ケンスウ</t>
    </rPh>
    <phoneticPr fontId="2"/>
  </si>
  <si>
    <t>時間帯</t>
    <rPh sb="0" eb="3">
      <t>ジカンタイ</t>
    </rPh>
    <phoneticPr fontId="2"/>
  </si>
  <si>
    <t>１～６</t>
    <phoneticPr fontId="2"/>
  </si>
  <si>
    <t>７～８</t>
    <phoneticPr fontId="2"/>
  </si>
  <si>
    <t>９～10</t>
    <phoneticPr fontId="2"/>
  </si>
  <si>
    <t>11～12</t>
    <phoneticPr fontId="2"/>
  </si>
  <si>
    <t>13～14</t>
    <phoneticPr fontId="2"/>
  </si>
  <si>
    <t>15～16</t>
    <phoneticPr fontId="2"/>
  </si>
  <si>
    <t>17～18</t>
    <phoneticPr fontId="2"/>
  </si>
  <si>
    <t>19～20</t>
    <phoneticPr fontId="2"/>
  </si>
  <si>
    <t>21～22</t>
    <phoneticPr fontId="2"/>
  </si>
  <si>
    <t>23～24</t>
    <phoneticPr fontId="2"/>
  </si>
  <si>
    <t>14-07　運転者側(主原因者)原因別事故発生件数</t>
    <rPh sb="6" eb="9">
      <t>ウンテンシャ</t>
    </rPh>
    <rPh sb="9" eb="10">
      <t>ガワ</t>
    </rPh>
    <rPh sb="11" eb="12">
      <t>シュ</t>
    </rPh>
    <rPh sb="12" eb="15">
      <t>ゲンインシャ</t>
    </rPh>
    <rPh sb="16" eb="18">
      <t>ゲンイン</t>
    </rPh>
    <rPh sb="18" eb="19">
      <t>ベツ</t>
    </rPh>
    <rPh sb="19" eb="21">
      <t>ジコ</t>
    </rPh>
    <rPh sb="21" eb="23">
      <t>ハッセイ</t>
    </rPh>
    <rPh sb="23" eb="25">
      <t>ケンスウ</t>
    </rPh>
    <phoneticPr fontId="2"/>
  </si>
  <si>
    <t>令和2年中　単位：件</t>
    <rPh sb="0" eb="2">
      <t>レイワ</t>
    </rPh>
    <rPh sb="3" eb="4">
      <t>ネン</t>
    </rPh>
    <rPh sb="4" eb="5">
      <t>チュウ</t>
    </rPh>
    <rPh sb="5" eb="6">
      <t>ヒラナカ</t>
    </rPh>
    <rPh sb="6" eb="8">
      <t>タンイ</t>
    </rPh>
    <rPh sb="9" eb="10">
      <t>ケン</t>
    </rPh>
    <phoneticPr fontId="2"/>
  </si>
  <si>
    <t>違反</t>
    <rPh sb="0" eb="2">
      <t>イハン</t>
    </rPh>
    <phoneticPr fontId="2"/>
  </si>
  <si>
    <t>発生件数</t>
    <rPh sb="0" eb="2">
      <t>ハッセイ</t>
    </rPh>
    <rPh sb="2" eb="4">
      <t>ケンスウ</t>
    </rPh>
    <phoneticPr fontId="2"/>
  </si>
  <si>
    <t>発生件数</t>
    <phoneticPr fontId="2"/>
  </si>
  <si>
    <t>整備不良</t>
    <rPh sb="0" eb="2">
      <t>セイビ</t>
    </rPh>
    <rPh sb="2" eb="4">
      <t>フリョウ</t>
    </rPh>
    <phoneticPr fontId="2"/>
  </si>
  <si>
    <t>酒酔(酒気帯び)薬物運転</t>
    <rPh sb="0" eb="1">
      <t>サケ</t>
    </rPh>
    <rPh sb="1" eb="2">
      <t>スイ</t>
    </rPh>
    <rPh sb="3" eb="6">
      <t>シュキオ</t>
    </rPh>
    <rPh sb="8" eb="10">
      <t>ヤクブツ</t>
    </rPh>
    <rPh sb="10" eb="12">
      <t>ウンテン</t>
    </rPh>
    <phoneticPr fontId="2"/>
  </si>
  <si>
    <t>徐行違反</t>
    <rPh sb="0" eb="2">
      <t>ジョコウ</t>
    </rPh>
    <rPh sb="2" eb="4">
      <t>イハン</t>
    </rPh>
    <phoneticPr fontId="2"/>
  </si>
  <si>
    <t>過労運転</t>
    <rPh sb="0" eb="2">
      <t>カロウ</t>
    </rPh>
    <rPh sb="2" eb="4">
      <t>ウンテン</t>
    </rPh>
    <phoneticPr fontId="2"/>
  </si>
  <si>
    <t>指定場所一時不停止等</t>
    <rPh sb="0" eb="2">
      <t>シテイ</t>
    </rPh>
    <rPh sb="2" eb="4">
      <t>バショ</t>
    </rPh>
    <rPh sb="4" eb="6">
      <t>イチジ</t>
    </rPh>
    <rPh sb="6" eb="7">
      <t>フ</t>
    </rPh>
    <rPh sb="7" eb="9">
      <t>テイシ</t>
    </rPh>
    <rPh sb="9" eb="10">
      <t>ナド</t>
    </rPh>
    <phoneticPr fontId="2"/>
  </si>
  <si>
    <t>最高速度違反</t>
    <rPh sb="0" eb="2">
      <t>サイコウ</t>
    </rPh>
    <rPh sb="2" eb="4">
      <t>ソクド</t>
    </rPh>
    <rPh sb="4" eb="6">
      <t>イハン</t>
    </rPh>
    <phoneticPr fontId="2"/>
  </si>
  <si>
    <t>安全運転
義務違反</t>
    <rPh sb="0" eb="2">
      <t>アンゼン</t>
    </rPh>
    <rPh sb="2" eb="4">
      <t>ウンテン</t>
    </rPh>
    <rPh sb="5" eb="7">
      <t>ギム</t>
    </rPh>
    <rPh sb="7" eb="9">
      <t>イハン</t>
    </rPh>
    <phoneticPr fontId="2"/>
  </si>
  <si>
    <t>ハンドル操作不適</t>
    <rPh sb="4" eb="6">
      <t>ソウサ</t>
    </rPh>
    <rPh sb="6" eb="8">
      <t>フテキ</t>
    </rPh>
    <phoneticPr fontId="2"/>
  </si>
  <si>
    <t>信号無視</t>
    <rPh sb="0" eb="2">
      <t>シンゴウ</t>
    </rPh>
    <rPh sb="2" eb="4">
      <t>ムシ</t>
    </rPh>
    <phoneticPr fontId="2"/>
  </si>
  <si>
    <t>前方不注意</t>
    <rPh sb="0" eb="2">
      <t>ゼンポウ</t>
    </rPh>
    <rPh sb="2" eb="5">
      <t>フチュウイ</t>
    </rPh>
    <phoneticPr fontId="2"/>
  </si>
  <si>
    <t>横断等違反</t>
    <rPh sb="0" eb="2">
      <t>オウダン</t>
    </rPh>
    <rPh sb="2" eb="3">
      <t>トウ</t>
    </rPh>
    <rPh sb="3" eb="5">
      <t>イハン</t>
    </rPh>
    <phoneticPr fontId="2"/>
  </si>
  <si>
    <t>動静不注視</t>
    <rPh sb="0" eb="2">
      <t>ドウセイ</t>
    </rPh>
    <rPh sb="2" eb="3">
      <t>フ</t>
    </rPh>
    <rPh sb="3" eb="5">
      <t>チュウシ</t>
    </rPh>
    <phoneticPr fontId="2"/>
  </si>
  <si>
    <t>右・左折違反</t>
    <rPh sb="0" eb="1">
      <t>ウ</t>
    </rPh>
    <rPh sb="2" eb="4">
      <t>サセツ</t>
    </rPh>
    <rPh sb="4" eb="6">
      <t>イハン</t>
    </rPh>
    <phoneticPr fontId="2"/>
  </si>
  <si>
    <t>安全不確認</t>
    <rPh sb="0" eb="2">
      <t>アンゼン</t>
    </rPh>
    <rPh sb="2" eb="3">
      <t>フ</t>
    </rPh>
    <rPh sb="3" eb="5">
      <t>カクニン</t>
    </rPh>
    <phoneticPr fontId="2"/>
  </si>
  <si>
    <t>追い越し違反(通行区分)</t>
    <rPh sb="0" eb="1">
      <t>オ</t>
    </rPh>
    <rPh sb="2" eb="3">
      <t>コ</t>
    </rPh>
    <rPh sb="4" eb="6">
      <t>イハン</t>
    </rPh>
    <rPh sb="7" eb="9">
      <t>ツウコウ</t>
    </rPh>
    <rPh sb="9" eb="11">
      <t>クブン</t>
    </rPh>
    <phoneticPr fontId="2"/>
  </si>
  <si>
    <t>安全速度</t>
    <rPh sb="0" eb="2">
      <t>アンゼン</t>
    </rPh>
    <rPh sb="2" eb="4">
      <t>ソクド</t>
    </rPh>
    <phoneticPr fontId="2"/>
  </si>
  <si>
    <t>優先通行違反</t>
    <rPh sb="0" eb="2">
      <t>ユウセン</t>
    </rPh>
    <rPh sb="2" eb="4">
      <t>ツウコウ</t>
    </rPh>
    <rPh sb="4" eb="6">
      <t>イハン</t>
    </rPh>
    <phoneticPr fontId="2"/>
  </si>
  <si>
    <t>その他安全運転義務違反</t>
    <rPh sb="2" eb="3">
      <t>タ</t>
    </rPh>
    <rPh sb="3" eb="5">
      <t>アンゼン</t>
    </rPh>
    <rPh sb="5" eb="7">
      <t>ウンテン</t>
    </rPh>
    <rPh sb="7" eb="9">
      <t>ギム</t>
    </rPh>
    <rPh sb="9" eb="11">
      <t>イハン</t>
    </rPh>
    <phoneticPr fontId="2"/>
  </si>
  <si>
    <t>歩行者妨害</t>
    <rPh sb="0" eb="3">
      <t>ホコウシャ</t>
    </rPh>
    <rPh sb="3" eb="5">
      <t>ボウガイ</t>
    </rPh>
    <phoneticPr fontId="2"/>
  </si>
  <si>
    <t>車間距離不保持</t>
    <rPh sb="0" eb="2">
      <t>シャカン</t>
    </rPh>
    <rPh sb="2" eb="4">
      <t>キョリ</t>
    </rPh>
    <rPh sb="4" eb="7">
      <t>フホジ</t>
    </rPh>
    <phoneticPr fontId="2"/>
  </si>
  <si>
    <t>14-08　主原因者の年齢・性別事故発生件数</t>
    <rPh sb="6" eb="7">
      <t>シュ</t>
    </rPh>
    <rPh sb="7" eb="10">
      <t>ゲンインシャ</t>
    </rPh>
    <rPh sb="11" eb="13">
      <t>ネンレイ</t>
    </rPh>
    <rPh sb="14" eb="16">
      <t>セイベツ</t>
    </rPh>
    <rPh sb="16" eb="18">
      <t>ジコ</t>
    </rPh>
    <rPh sb="18" eb="20">
      <t>ハッセイ</t>
    </rPh>
    <rPh sb="20" eb="22">
      <t>ケンスウ</t>
    </rPh>
    <phoneticPr fontId="2"/>
  </si>
  <si>
    <t>年　齢　層</t>
    <rPh sb="0" eb="1">
      <t>トシ</t>
    </rPh>
    <rPh sb="2" eb="3">
      <t>ヨワイ</t>
    </rPh>
    <rPh sb="4" eb="5">
      <t>ソウ</t>
    </rPh>
    <phoneticPr fontId="2"/>
  </si>
  <si>
    <t>総　　　数</t>
    <rPh sb="0" eb="1">
      <t>フサ</t>
    </rPh>
    <rPh sb="4" eb="5">
      <t>カズ</t>
    </rPh>
    <phoneticPr fontId="2"/>
  </si>
  <si>
    <t>20歳未満</t>
    <rPh sb="2" eb="5">
      <t>サイミマン</t>
    </rPh>
    <phoneticPr fontId="2"/>
  </si>
  <si>
    <t>20～24歳</t>
    <rPh sb="5" eb="6">
      <t>サイ</t>
    </rPh>
    <phoneticPr fontId="2"/>
  </si>
  <si>
    <t>不　　　明</t>
    <rPh sb="0" eb="1">
      <t>フ</t>
    </rPh>
    <rPh sb="4" eb="5">
      <t>メイ</t>
    </rPh>
    <phoneticPr fontId="2"/>
  </si>
  <si>
    <t>14-09　防犯交通推進隊の状況</t>
    <rPh sb="6" eb="8">
      <t>ボウハン</t>
    </rPh>
    <rPh sb="8" eb="10">
      <t>コウツウ</t>
    </rPh>
    <rPh sb="10" eb="12">
      <t>スイシン</t>
    </rPh>
    <rPh sb="12" eb="13">
      <t>タイ</t>
    </rPh>
    <rPh sb="14" eb="16">
      <t>ジョウキョウ</t>
    </rPh>
    <phoneticPr fontId="2"/>
  </si>
  <si>
    <t>隊数</t>
    <rPh sb="0" eb="1">
      <t>タイ</t>
    </rPh>
    <rPh sb="1" eb="2">
      <t>スウ</t>
    </rPh>
    <phoneticPr fontId="2"/>
  </si>
  <si>
    <t>隊員</t>
    <rPh sb="0" eb="2">
      <t>タイイン</t>
    </rPh>
    <phoneticPr fontId="2"/>
  </si>
  <si>
    <t>指導車</t>
    <rPh sb="0" eb="2">
      <t>シドウ</t>
    </rPh>
    <rPh sb="2" eb="3">
      <t>クルマ</t>
    </rPh>
    <phoneticPr fontId="2"/>
  </si>
  <si>
    <t>備考</t>
    <rPh sb="0" eb="2">
      <t>ビコウ</t>
    </rPh>
    <phoneticPr fontId="2"/>
  </si>
  <si>
    <t>昭和40年10月発足　民間人で組織、平成17年10月合併</t>
    <rPh sb="0" eb="2">
      <t>ショウワ</t>
    </rPh>
    <rPh sb="4" eb="5">
      <t>ネン</t>
    </rPh>
    <rPh sb="7" eb="8">
      <t>ガツ</t>
    </rPh>
    <rPh sb="8" eb="10">
      <t>ホッソク</t>
    </rPh>
    <rPh sb="11" eb="13">
      <t>ミンカン</t>
    </rPh>
    <rPh sb="13" eb="14">
      <t>ジン</t>
    </rPh>
    <rPh sb="15" eb="17">
      <t>ソシキ</t>
    </rPh>
    <rPh sb="18" eb="20">
      <t>ヘイセイ</t>
    </rPh>
    <rPh sb="22" eb="23">
      <t>ネン</t>
    </rPh>
    <rPh sb="25" eb="26">
      <t>ツキ</t>
    </rPh>
    <rPh sb="26" eb="28">
      <t>ガッペイ</t>
    </rPh>
    <phoneticPr fontId="2"/>
  </si>
  <si>
    <t>生活安全課</t>
    <rPh sb="0" eb="2">
      <t>セイカツ</t>
    </rPh>
    <rPh sb="2" eb="4">
      <t>アンゼン</t>
    </rPh>
    <rPh sb="4" eb="5">
      <t>カ</t>
    </rPh>
    <phoneticPr fontId="2"/>
  </si>
  <si>
    <t>14-10　消防組織と装備</t>
    <rPh sb="6" eb="8">
      <t>ショウボウ</t>
    </rPh>
    <rPh sb="8" eb="10">
      <t>ソシキ</t>
    </rPh>
    <rPh sb="11" eb="13">
      <t>ソウビ</t>
    </rPh>
    <phoneticPr fontId="2"/>
  </si>
  <si>
    <t>消防本部職員数(人)</t>
    <rPh sb="0" eb="2">
      <t>ショウボウ</t>
    </rPh>
    <rPh sb="2" eb="4">
      <t>ホンブ</t>
    </rPh>
    <rPh sb="4" eb="7">
      <t>ショクインスウ</t>
    </rPh>
    <rPh sb="8" eb="9">
      <t>ニン</t>
    </rPh>
    <phoneticPr fontId="2"/>
  </si>
  <si>
    <t>自動車台数</t>
    <rPh sb="0" eb="3">
      <t>ジドウシャ</t>
    </rPh>
    <rPh sb="3" eb="5">
      <t>ダイスウ</t>
    </rPh>
    <phoneticPr fontId="2"/>
  </si>
  <si>
    <t>課</t>
    <rPh sb="0" eb="1">
      <t>カ</t>
    </rPh>
    <phoneticPr fontId="2"/>
  </si>
  <si>
    <t>署</t>
    <rPh sb="0" eb="1">
      <t>ショ</t>
    </rPh>
    <phoneticPr fontId="2"/>
  </si>
  <si>
    <t>分署</t>
    <rPh sb="0" eb="2">
      <t>ブンショ</t>
    </rPh>
    <phoneticPr fontId="2"/>
  </si>
  <si>
    <t>消防
吏員</t>
    <rPh sb="0" eb="2">
      <t>ショウボウ</t>
    </rPh>
    <rPh sb="3" eb="5">
      <t>リイン</t>
    </rPh>
    <phoneticPr fontId="2"/>
  </si>
  <si>
    <t>その
他</t>
    <rPh sb="3" eb="4">
      <t>タ</t>
    </rPh>
    <phoneticPr fontId="2"/>
  </si>
  <si>
    <t>ﾎﾟﾝﾌﾟ
車</t>
    <rPh sb="6" eb="7">
      <t>シャ</t>
    </rPh>
    <phoneticPr fontId="2"/>
  </si>
  <si>
    <t>ﾀﾝｸ
車</t>
    <rPh sb="4" eb="5">
      <t>シャ</t>
    </rPh>
    <phoneticPr fontId="2"/>
  </si>
  <si>
    <t>化学
車</t>
    <rPh sb="0" eb="2">
      <t>カガク</t>
    </rPh>
    <rPh sb="3" eb="4">
      <t>シャ</t>
    </rPh>
    <phoneticPr fontId="2"/>
  </si>
  <si>
    <t>ﾊｼｺﾞ
車</t>
    <rPh sb="5" eb="6">
      <t>シャ</t>
    </rPh>
    <phoneticPr fontId="2"/>
  </si>
  <si>
    <t>屈折
ﾊｼｺﾞ車</t>
    <rPh sb="0" eb="2">
      <t>クッセツ</t>
    </rPh>
    <rPh sb="7" eb="8">
      <t>シャ</t>
    </rPh>
    <phoneticPr fontId="2"/>
  </si>
  <si>
    <t>救助
工作車</t>
    <rPh sb="0" eb="2">
      <t>キュウジョ</t>
    </rPh>
    <rPh sb="3" eb="5">
      <t>コウサク</t>
    </rPh>
    <rPh sb="5" eb="6">
      <t>グルマ</t>
    </rPh>
    <phoneticPr fontId="2"/>
  </si>
  <si>
    <t>救急車</t>
    <rPh sb="0" eb="2">
      <t>キュウキュウ</t>
    </rPh>
    <rPh sb="2" eb="3">
      <t>クルマ</t>
    </rPh>
    <phoneticPr fontId="2"/>
  </si>
  <si>
    <t>広報車</t>
    <rPh sb="0" eb="2">
      <t>コウホウ</t>
    </rPh>
    <rPh sb="2" eb="3">
      <t>シャ</t>
    </rPh>
    <phoneticPr fontId="2"/>
  </si>
  <si>
    <t>平成27年度</t>
    <phoneticPr fontId="2"/>
  </si>
  <si>
    <t>令和元年度</t>
    <rPh sb="0" eb="2">
      <t>レイワ</t>
    </rPh>
    <rPh sb="2" eb="4">
      <t>ガンネン</t>
    </rPh>
    <rPh sb="4" eb="5">
      <t>ド</t>
    </rPh>
    <phoneticPr fontId="2"/>
  </si>
  <si>
    <t>資料：消防本部</t>
    <rPh sb="0" eb="2">
      <t>シリョウ</t>
    </rPh>
    <rPh sb="3" eb="5">
      <t>ショウボウ</t>
    </rPh>
    <rPh sb="5" eb="7">
      <t>ホンブ</t>
    </rPh>
    <phoneticPr fontId="2"/>
  </si>
  <si>
    <t>14-11　消防団の状況</t>
    <rPh sb="6" eb="9">
      <t>ショウボウダン</t>
    </rPh>
    <rPh sb="10" eb="12">
      <t>ジョウキョウ</t>
    </rPh>
    <phoneticPr fontId="2"/>
  </si>
  <si>
    <t>分団数</t>
    <rPh sb="0" eb="2">
      <t>ブンダン</t>
    </rPh>
    <rPh sb="2" eb="3">
      <t>スウ</t>
    </rPh>
    <phoneticPr fontId="2"/>
  </si>
  <si>
    <t>団員数(人)</t>
    <rPh sb="0" eb="2">
      <t>ダンイン</t>
    </rPh>
    <rPh sb="2" eb="3">
      <t>スウ</t>
    </rPh>
    <rPh sb="4" eb="5">
      <t>ニン</t>
    </rPh>
    <phoneticPr fontId="2"/>
  </si>
  <si>
    <t>消防ﾎﾟﾝﾌﾟ自動車</t>
    <rPh sb="0" eb="2">
      <t>ショウボウ</t>
    </rPh>
    <rPh sb="7" eb="10">
      <t>ジドウシャ</t>
    </rPh>
    <phoneticPr fontId="2"/>
  </si>
  <si>
    <t>消火栓</t>
    <rPh sb="0" eb="3">
      <t>ショウカセン</t>
    </rPh>
    <phoneticPr fontId="2"/>
  </si>
  <si>
    <t>防火水槽</t>
    <rPh sb="0" eb="2">
      <t>ボウカ</t>
    </rPh>
    <rPh sb="2" eb="4">
      <t>スイソウ</t>
    </rPh>
    <phoneticPr fontId="2"/>
  </si>
  <si>
    <t>14-12　火災の発生状況</t>
    <rPh sb="6" eb="8">
      <t>カサイ</t>
    </rPh>
    <rPh sb="9" eb="11">
      <t>ハッセイ</t>
    </rPh>
    <rPh sb="11" eb="13">
      <t>ジョウキョウ</t>
    </rPh>
    <phoneticPr fontId="2"/>
  </si>
  <si>
    <t>年</t>
    <rPh sb="0" eb="1">
      <t>トシ</t>
    </rPh>
    <phoneticPr fontId="2"/>
  </si>
  <si>
    <t>火災件数</t>
    <rPh sb="0" eb="2">
      <t>カサイ</t>
    </rPh>
    <rPh sb="2" eb="4">
      <t>ケンスウ</t>
    </rPh>
    <phoneticPr fontId="2"/>
  </si>
  <si>
    <t>人的被害</t>
    <rPh sb="0" eb="2">
      <t>ジンテキ</t>
    </rPh>
    <rPh sb="2" eb="4">
      <t>ヒガイ</t>
    </rPh>
    <phoneticPr fontId="2"/>
  </si>
  <si>
    <t>焼損面積</t>
    <rPh sb="0" eb="2">
      <t>ショウソン</t>
    </rPh>
    <rPh sb="2" eb="4">
      <t>メンセキ</t>
    </rPh>
    <phoneticPr fontId="2"/>
  </si>
  <si>
    <t>損害見積額
(千円)</t>
    <rPh sb="0" eb="2">
      <t>ソンガイ</t>
    </rPh>
    <rPh sb="2" eb="4">
      <t>ミツモリ</t>
    </rPh>
    <rPh sb="4" eb="5">
      <t>ガク</t>
    </rPh>
    <rPh sb="7" eb="9">
      <t>センエン</t>
    </rPh>
    <phoneticPr fontId="2"/>
  </si>
  <si>
    <t>建物</t>
    <rPh sb="0" eb="2">
      <t>タテモノ</t>
    </rPh>
    <phoneticPr fontId="2"/>
  </si>
  <si>
    <t>林野</t>
    <rPh sb="0" eb="2">
      <t>リンヤ</t>
    </rPh>
    <phoneticPr fontId="2"/>
  </si>
  <si>
    <t>車両</t>
    <rPh sb="0" eb="2">
      <t>シャリョウ</t>
    </rPh>
    <phoneticPr fontId="2"/>
  </si>
  <si>
    <t>建物(㎡)</t>
    <rPh sb="0" eb="2">
      <t>タテモノ</t>
    </rPh>
    <phoneticPr fontId="2"/>
  </si>
  <si>
    <t>林野(ａ)</t>
    <rPh sb="0" eb="2">
      <t>リンヤ</t>
    </rPh>
    <phoneticPr fontId="2"/>
  </si>
  <si>
    <t>死者1名</t>
  </si>
  <si>
    <t>14-13　月別火災発生件数</t>
    <rPh sb="6" eb="8">
      <t>ツキベツ</t>
    </rPh>
    <rPh sb="8" eb="10">
      <t>カサイ</t>
    </rPh>
    <rPh sb="10" eb="12">
      <t>ハッセイ</t>
    </rPh>
    <rPh sb="12" eb="14">
      <t>ケンスウ</t>
    </rPh>
    <phoneticPr fontId="2"/>
  </si>
  <si>
    <t>14-14　原因別火災発生件数</t>
    <rPh sb="6" eb="8">
      <t>ゲンイン</t>
    </rPh>
    <rPh sb="8" eb="9">
      <t>ベツ</t>
    </rPh>
    <rPh sb="9" eb="11">
      <t>カサイ</t>
    </rPh>
    <rPh sb="11" eb="13">
      <t>ハッセイ</t>
    </rPh>
    <rPh sb="13" eb="15">
      <t>ケンスウ</t>
    </rPh>
    <phoneticPr fontId="2"/>
  </si>
  <si>
    <t>令和元年中</t>
    <rPh sb="0" eb="3">
      <t>レイワガン</t>
    </rPh>
    <rPh sb="3" eb="4">
      <t>ネン</t>
    </rPh>
    <rPh sb="4" eb="5">
      <t>チュウ</t>
    </rPh>
    <phoneticPr fontId="2"/>
  </si>
  <si>
    <t>火災原因</t>
    <rPh sb="0" eb="2">
      <t>カサイ</t>
    </rPh>
    <rPh sb="2" eb="4">
      <t>ゲンイン</t>
    </rPh>
    <phoneticPr fontId="2"/>
  </si>
  <si>
    <t>電気機器</t>
    <rPh sb="0" eb="2">
      <t>デンキ</t>
    </rPh>
    <rPh sb="2" eb="4">
      <t>キキ</t>
    </rPh>
    <phoneticPr fontId="2"/>
  </si>
  <si>
    <t>マッチ・
ライター</t>
    <phoneticPr fontId="2"/>
  </si>
  <si>
    <t>たばこ</t>
    <phoneticPr fontId="2"/>
  </si>
  <si>
    <t>こんろ</t>
    <phoneticPr fontId="2"/>
  </si>
  <si>
    <t>火入れ</t>
    <rPh sb="0" eb="1">
      <t>ヒ</t>
    </rPh>
    <rPh sb="1" eb="2">
      <t>イ</t>
    </rPh>
    <phoneticPr fontId="2"/>
  </si>
  <si>
    <t>放火</t>
    <rPh sb="0" eb="2">
      <t>ホウカ</t>
    </rPh>
    <phoneticPr fontId="2"/>
  </si>
  <si>
    <t>資料：消防本部</t>
    <phoneticPr fontId="2"/>
  </si>
  <si>
    <t>14-15　救急出動状況</t>
    <rPh sb="6" eb="8">
      <t>キュウキュウ</t>
    </rPh>
    <rPh sb="8" eb="10">
      <t>シュツドウ</t>
    </rPh>
    <rPh sb="10" eb="12">
      <t>ジョウキョウ</t>
    </rPh>
    <phoneticPr fontId="2"/>
  </si>
  <si>
    <t>各年中　単位：件</t>
    <rPh sb="0" eb="1">
      <t>カク</t>
    </rPh>
    <rPh sb="1" eb="3">
      <t>ネンチュウ</t>
    </rPh>
    <rPh sb="4" eb="6">
      <t>タンイ</t>
    </rPh>
    <rPh sb="7" eb="8">
      <t>ケン</t>
    </rPh>
    <phoneticPr fontId="2"/>
  </si>
  <si>
    <t>出動
件数</t>
    <rPh sb="0" eb="1">
      <t>デ</t>
    </rPh>
    <rPh sb="1" eb="2">
      <t>ドウ</t>
    </rPh>
    <rPh sb="3" eb="5">
      <t>ケンスウ</t>
    </rPh>
    <phoneticPr fontId="2"/>
  </si>
  <si>
    <t>搬送
件数</t>
    <rPh sb="0" eb="2">
      <t>ハンソウ</t>
    </rPh>
    <rPh sb="3" eb="5">
      <t>ケンスウ</t>
    </rPh>
    <phoneticPr fontId="2"/>
  </si>
  <si>
    <t>不搬送
件数</t>
    <rPh sb="0" eb="1">
      <t>フ</t>
    </rPh>
    <rPh sb="1" eb="3">
      <t>ハンソウ</t>
    </rPh>
    <rPh sb="4" eb="6">
      <t>ケンスウ</t>
    </rPh>
    <phoneticPr fontId="2"/>
  </si>
  <si>
    <t>出動内容</t>
    <rPh sb="0" eb="1">
      <t>デ</t>
    </rPh>
    <rPh sb="1" eb="2">
      <t>ドウ</t>
    </rPh>
    <rPh sb="2" eb="4">
      <t>ナイヨウ</t>
    </rPh>
    <phoneticPr fontId="2"/>
  </si>
  <si>
    <t>火災</t>
    <rPh sb="0" eb="2">
      <t>カサイ</t>
    </rPh>
    <phoneticPr fontId="2"/>
  </si>
  <si>
    <t>風水
害等</t>
    <rPh sb="0" eb="2">
      <t>フウスイ</t>
    </rPh>
    <rPh sb="3" eb="4">
      <t>ガイ</t>
    </rPh>
    <rPh sb="4" eb="5">
      <t>ナド</t>
    </rPh>
    <phoneticPr fontId="2"/>
  </si>
  <si>
    <t>水難</t>
    <rPh sb="0" eb="2">
      <t>スイナン</t>
    </rPh>
    <phoneticPr fontId="2"/>
  </si>
  <si>
    <t>交通</t>
    <rPh sb="0" eb="2">
      <t>コウツウ</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</si>
  <si>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</si>
  <si>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</si>
  <si>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</si>
  <si>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加害</t>
    <rPh sb="0" eb="2">
      <t>カガイ</t>
    </rPh>
    <phoneticPr fontId="2"/>
  </si>
  <si>
    <t>自損
行為</t>
    <rPh sb="0" eb="1">
      <t>ジ</t>
    </rPh>
    <rPh sb="1" eb="2">
      <t>ソン</t>
    </rPh>
    <rPh sb="3" eb="5">
      <t>コウイ</t>
    </rPh>
    <phoneticPr fontId="2"/>
  </si>
  <si>
    <t>急病</t>
    <rPh sb="0" eb="2">
      <t>キュウビョウ</t>
    </rPh>
    <phoneticPr fontId="2"/>
  </si>
  <si>
    <t>15-01　歴代市長・町長</t>
    <rPh sb="6" eb="8">
      <t>レキダイ</t>
    </rPh>
    <rPh sb="8" eb="10">
      <t>シチョウ</t>
    </rPh>
    <rPh sb="11" eb="13">
      <t>チョウチョウ</t>
    </rPh>
    <phoneticPr fontId="2"/>
  </si>
  <si>
    <t>加　　賀　　市</t>
    <rPh sb="0" eb="1">
      <t>カ</t>
    </rPh>
    <rPh sb="3" eb="4">
      <t>ガ</t>
    </rPh>
    <rPh sb="6" eb="7">
      <t>シ</t>
    </rPh>
    <phoneticPr fontId="2"/>
  </si>
  <si>
    <t>氏名</t>
    <rPh sb="0" eb="2">
      <t>シメイ</t>
    </rPh>
    <phoneticPr fontId="2"/>
  </si>
  <si>
    <t>在任期間</t>
    <rPh sb="0" eb="2">
      <t>ザイニン</t>
    </rPh>
    <rPh sb="2" eb="4">
      <t>キカン</t>
    </rPh>
    <phoneticPr fontId="2"/>
  </si>
  <si>
    <t>初代</t>
    <rPh sb="0" eb="2">
      <t>ショダイ</t>
    </rPh>
    <phoneticPr fontId="2"/>
  </si>
  <si>
    <t>大　幸　　甚　</t>
    <phoneticPr fontId="2"/>
  </si>
  <si>
    <t>～</t>
    <phoneticPr fontId="2"/>
  </si>
  <si>
    <t>寺　前　秀　一</t>
    <rPh sb="0" eb="1">
      <t>テラ</t>
    </rPh>
    <rPh sb="2" eb="3">
      <t>マエ</t>
    </rPh>
    <rPh sb="4" eb="5">
      <t>ヒデ</t>
    </rPh>
    <rPh sb="6" eb="7">
      <t>イチ</t>
    </rPh>
    <phoneticPr fontId="2"/>
  </si>
  <si>
    <t>宮　元　　陸　</t>
    <rPh sb="0" eb="1">
      <t>ミヤ</t>
    </rPh>
    <rPh sb="2" eb="3">
      <t>モト</t>
    </rPh>
    <rPh sb="5" eb="6">
      <t>リク</t>
    </rPh>
    <phoneticPr fontId="2"/>
  </si>
  <si>
    <t>旧　　加　　賀　　市</t>
    <rPh sb="0" eb="1">
      <t>キュウ</t>
    </rPh>
    <rPh sb="3" eb="4">
      <t>カ</t>
    </rPh>
    <rPh sb="6" eb="7">
      <t>ガ</t>
    </rPh>
    <rPh sb="9" eb="10">
      <t>シ</t>
    </rPh>
    <phoneticPr fontId="2"/>
  </si>
  <si>
    <t>新　家　熊　吉</t>
    <rPh sb="0" eb="1">
      <t>シン</t>
    </rPh>
    <rPh sb="2" eb="3">
      <t>イエ</t>
    </rPh>
    <rPh sb="4" eb="5">
      <t>クマ</t>
    </rPh>
    <rPh sb="6" eb="7">
      <t>キチ</t>
    </rPh>
    <phoneticPr fontId="2"/>
  </si>
  <si>
    <t>～</t>
  </si>
  <si>
    <t>矢　田　松太郎</t>
    <rPh sb="0" eb="1">
      <t>ヤ</t>
    </rPh>
    <rPh sb="2" eb="3">
      <t>タ</t>
    </rPh>
    <rPh sb="4" eb="7">
      <t>マツタロウ</t>
    </rPh>
    <phoneticPr fontId="2"/>
  </si>
  <si>
    <t>(先代）</t>
    <rPh sb="1" eb="3">
      <t>センダイ</t>
    </rPh>
    <phoneticPr fontId="2"/>
  </si>
  <si>
    <t>東　野　喜三郎</t>
    <rPh sb="0" eb="1">
      <t>ヒガシ</t>
    </rPh>
    <rPh sb="2" eb="3">
      <t>ノ</t>
    </rPh>
    <rPh sb="4" eb="7">
      <t>キサブロウ</t>
    </rPh>
    <phoneticPr fontId="2"/>
  </si>
  <si>
    <t>山　下　仁三郎</t>
    <rPh sb="0" eb="1">
      <t>ヤマ</t>
    </rPh>
    <rPh sb="2" eb="3">
      <t>シタ</t>
    </rPh>
    <rPh sb="4" eb="5">
      <t>ジン</t>
    </rPh>
    <rPh sb="5" eb="7">
      <t>サブロウ</t>
    </rPh>
    <phoneticPr fontId="2"/>
  </si>
  <si>
    <t>5</t>
    <phoneticPr fontId="2"/>
  </si>
  <si>
    <t>中　野　巳之吉</t>
    <rPh sb="0" eb="1">
      <t>ナカ</t>
    </rPh>
    <rPh sb="2" eb="3">
      <t>ノ</t>
    </rPh>
    <rPh sb="4" eb="5">
      <t>ミ</t>
    </rPh>
    <rPh sb="5" eb="6">
      <t>ノ</t>
    </rPh>
    <rPh sb="6" eb="7">
      <t>キチ</t>
    </rPh>
    <phoneticPr fontId="2"/>
  </si>
  <si>
    <t>6</t>
    <phoneticPr fontId="2"/>
  </si>
  <si>
    <t>山　下　　力　</t>
    <rPh sb="0" eb="1">
      <t>ヤマ</t>
    </rPh>
    <rPh sb="2" eb="3">
      <t>シタ</t>
    </rPh>
    <rPh sb="5" eb="6">
      <t>チカラ</t>
    </rPh>
    <phoneticPr fontId="2"/>
  </si>
  <si>
    <t>7</t>
    <phoneticPr fontId="2"/>
  </si>
  <si>
    <t>旧　　山　　中　　町</t>
    <rPh sb="0" eb="1">
      <t>キュウ</t>
    </rPh>
    <rPh sb="3" eb="4">
      <t>ヤマ</t>
    </rPh>
    <rPh sb="6" eb="7">
      <t>ナカ</t>
    </rPh>
    <rPh sb="9" eb="10">
      <t>マチ</t>
    </rPh>
    <phoneticPr fontId="2"/>
  </si>
  <si>
    <t>尾　野　彦次郎</t>
    <rPh sb="0" eb="1">
      <t>オ</t>
    </rPh>
    <rPh sb="2" eb="3">
      <t>ノ</t>
    </rPh>
    <rPh sb="4" eb="7">
      <t>ヒコジロウ</t>
    </rPh>
    <phoneticPr fontId="2"/>
  </si>
  <si>
    <t>桂　田　又　作</t>
    <phoneticPr fontId="2"/>
  </si>
  <si>
    <t>山　田　耕　造</t>
    <rPh sb="0" eb="1">
      <t>ヤマ</t>
    </rPh>
    <rPh sb="2" eb="3">
      <t>タ</t>
    </rPh>
    <rPh sb="4" eb="5">
      <t>コウ</t>
    </rPh>
    <rPh sb="6" eb="7">
      <t>ヅクリ</t>
    </rPh>
    <phoneticPr fontId="2"/>
  </si>
  <si>
    <t>上　出　　弘　</t>
    <rPh sb="0" eb="1">
      <t>ウエ</t>
    </rPh>
    <rPh sb="2" eb="3">
      <t>デ</t>
    </rPh>
    <rPh sb="5" eb="6">
      <t>ヒロシ</t>
    </rPh>
    <phoneticPr fontId="2"/>
  </si>
  <si>
    <t>田　中　　實　</t>
    <rPh sb="0" eb="1">
      <t>タ</t>
    </rPh>
    <rPh sb="2" eb="3">
      <t>ナカ</t>
    </rPh>
    <rPh sb="5" eb="6">
      <t>ミノル</t>
    </rPh>
    <phoneticPr fontId="2"/>
  </si>
  <si>
    <t>資料：秘書課</t>
    <rPh sb="0" eb="2">
      <t>シリョウ</t>
    </rPh>
    <rPh sb="3" eb="6">
      <t>ヒショカ</t>
    </rPh>
    <phoneticPr fontId="2"/>
  </si>
  <si>
    <t>15-02　歴代助役・副市長</t>
    <rPh sb="6" eb="8">
      <t>レキダイ</t>
    </rPh>
    <rPh sb="8" eb="10">
      <t>ジョヤク</t>
    </rPh>
    <rPh sb="11" eb="14">
      <t>フクシチョウ</t>
    </rPh>
    <phoneticPr fontId="2"/>
  </si>
  <si>
    <t>加　　賀　　市（定数２）（平成19年4月1日より副市長）</t>
    <phoneticPr fontId="2"/>
  </si>
  <si>
    <t>田　島　孝　一</t>
    <phoneticPr fontId="2"/>
  </si>
  <si>
    <t>北　出　俊　雄</t>
    <rPh sb="0" eb="1">
      <t>キタ</t>
    </rPh>
    <rPh sb="2" eb="3">
      <t>デ</t>
    </rPh>
    <rPh sb="4" eb="5">
      <t>シュン</t>
    </rPh>
    <rPh sb="6" eb="7">
      <t>オス</t>
    </rPh>
    <phoneticPr fontId="2"/>
  </si>
  <si>
    <t>徳　田　　弘　</t>
    <rPh sb="0" eb="1">
      <t>トク</t>
    </rPh>
    <rPh sb="2" eb="3">
      <t>タ</t>
    </rPh>
    <rPh sb="5" eb="6">
      <t>ヒロシ</t>
    </rPh>
    <phoneticPr fontId="2"/>
  </si>
  <si>
    <t>山　下　正　純</t>
    <phoneticPr fontId="2"/>
  </si>
  <si>
    <t>河　合　篤　史</t>
  </si>
  <si>
    <t>山　下　正　純</t>
  </si>
  <si>
    <t>深　村　富士雄</t>
    <rPh sb="0" eb="1">
      <t>フカ</t>
    </rPh>
    <rPh sb="2" eb="3">
      <t>ムラ</t>
    </rPh>
    <rPh sb="4" eb="6">
      <t>フジ</t>
    </rPh>
    <rPh sb="6" eb="7">
      <t>オス</t>
    </rPh>
    <phoneticPr fontId="2"/>
  </si>
  <si>
    <t>(先代)</t>
    <rPh sb="1" eb="3">
      <t>センダイ</t>
    </rPh>
    <phoneticPr fontId="2"/>
  </si>
  <si>
    <t>山　田　清次郎</t>
    <rPh sb="0" eb="1">
      <t>ヤマ</t>
    </rPh>
    <rPh sb="2" eb="3">
      <t>タ</t>
    </rPh>
    <rPh sb="4" eb="7">
      <t>セイジロウ</t>
    </rPh>
    <phoneticPr fontId="2"/>
  </si>
  <si>
    <t>西　　　要　一</t>
    <rPh sb="0" eb="1">
      <t>ニシ</t>
    </rPh>
    <rPh sb="4" eb="5">
      <t>ヨウ</t>
    </rPh>
    <rPh sb="6" eb="7">
      <t>イチ</t>
    </rPh>
    <phoneticPr fontId="2"/>
  </si>
  <si>
    <t>木　曽　　弘　</t>
    <rPh sb="0" eb="1">
      <t>キ</t>
    </rPh>
    <rPh sb="2" eb="3">
      <t>ソ</t>
    </rPh>
    <rPh sb="5" eb="6">
      <t>ヒロシ</t>
    </rPh>
    <phoneticPr fontId="2"/>
  </si>
  <si>
    <t>多　田　　勇　</t>
    <rPh sb="0" eb="1">
      <t>タ</t>
    </rPh>
    <rPh sb="2" eb="3">
      <t>タ</t>
    </rPh>
    <rPh sb="5" eb="6">
      <t>イサ</t>
    </rPh>
    <phoneticPr fontId="2"/>
  </si>
  <si>
    <t>吉　岡　亮　治</t>
    <rPh sb="0" eb="1">
      <t>キチ</t>
    </rPh>
    <rPh sb="2" eb="3">
      <t>オカ</t>
    </rPh>
    <rPh sb="4" eb="5">
      <t>リョウ</t>
    </rPh>
    <rPh sb="6" eb="7">
      <t>オサム</t>
    </rPh>
    <phoneticPr fontId="2"/>
  </si>
  <si>
    <t>村　田　俊　郎</t>
    <phoneticPr fontId="2"/>
  </si>
  <si>
    <t>田　島　孝　一</t>
    <rPh sb="0" eb="1">
      <t>タ</t>
    </rPh>
    <rPh sb="2" eb="3">
      <t>シマ</t>
    </rPh>
    <rPh sb="4" eb="5">
      <t>タカシ</t>
    </rPh>
    <rPh sb="6" eb="7">
      <t>イチ</t>
    </rPh>
    <phoneticPr fontId="2"/>
  </si>
  <si>
    <t>中　田　栄　八</t>
    <rPh sb="0" eb="1">
      <t>ナカ</t>
    </rPh>
    <rPh sb="2" eb="3">
      <t>タ</t>
    </rPh>
    <rPh sb="4" eb="5">
      <t>エイ</t>
    </rPh>
    <rPh sb="6" eb="7">
      <t>ハチ</t>
    </rPh>
    <phoneticPr fontId="2"/>
  </si>
  <si>
    <t>塚　田　久　雄</t>
    <rPh sb="0" eb="1">
      <t>ツカ</t>
    </rPh>
    <rPh sb="2" eb="3">
      <t>タ</t>
    </rPh>
    <rPh sb="4" eb="5">
      <t>ヒサシ</t>
    </rPh>
    <rPh sb="6" eb="7">
      <t>オス</t>
    </rPh>
    <phoneticPr fontId="2"/>
  </si>
  <si>
    <t>畑　中　建　治</t>
    <rPh sb="0" eb="1">
      <t>ハタケ</t>
    </rPh>
    <rPh sb="2" eb="3">
      <t>ナカ</t>
    </rPh>
    <rPh sb="4" eb="5">
      <t>ケン</t>
    </rPh>
    <rPh sb="6" eb="7">
      <t>オサム</t>
    </rPh>
    <phoneticPr fontId="2"/>
  </si>
  <si>
    <t>田　守　外志夫</t>
    <rPh sb="0" eb="1">
      <t>タ</t>
    </rPh>
    <rPh sb="2" eb="3">
      <t>カミ</t>
    </rPh>
    <rPh sb="4" eb="5">
      <t>ソト</t>
    </rPh>
    <rPh sb="5" eb="6">
      <t>ココロザシ</t>
    </rPh>
    <rPh sb="6" eb="7">
      <t>オット</t>
    </rPh>
    <phoneticPr fontId="2"/>
  </si>
  <si>
    <t>15-03　歴代収入役</t>
    <rPh sb="6" eb="8">
      <t>レキダイ</t>
    </rPh>
    <rPh sb="8" eb="11">
      <t>シュウニュウヤク</t>
    </rPh>
    <phoneticPr fontId="2"/>
  </si>
  <si>
    <t>旧　加　賀　市</t>
    <rPh sb="0" eb="1">
      <t>キュウ</t>
    </rPh>
    <rPh sb="2" eb="3">
      <t>カ</t>
    </rPh>
    <rPh sb="4" eb="5">
      <t>ガ</t>
    </rPh>
    <rPh sb="6" eb="7">
      <t>シ</t>
    </rPh>
    <phoneticPr fontId="2"/>
  </si>
  <si>
    <t>西  　　要　一</t>
    <rPh sb="0" eb="1">
      <t>ニシ</t>
    </rPh>
    <rPh sb="5" eb="6">
      <t>ヨウ</t>
    </rPh>
    <rPh sb="7" eb="8">
      <t>イチ</t>
    </rPh>
    <phoneticPr fontId="61"/>
  </si>
  <si>
    <t>西　出　久　作</t>
    <rPh sb="0" eb="1">
      <t>ニシ</t>
    </rPh>
    <rPh sb="2" eb="3">
      <t>デ</t>
    </rPh>
    <rPh sb="4" eb="5">
      <t>ヒサシ</t>
    </rPh>
    <rPh sb="6" eb="7">
      <t>サク</t>
    </rPh>
    <phoneticPr fontId="61"/>
  </si>
  <si>
    <t>北　野　武　義</t>
    <rPh sb="0" eb="1">
      <t>キタ</t>
    </rPh>
    <rPh sb="2" eb="3">
      <t>ノ</t>
    </rPh>
    <rPh sb="4" eb="5">
      <t>ブ</t>
    </rPh>
    <rPh sb="6" eb="7">
      <t>ギ</t>
    </rPh>
    <phoneticPr fontId="61"/>
  </si>
  <si>
    <t>栗　山　正　二</t>
    <rPh sb="0" eb="1">
      <t>クリ</t>
    </rPh>
    <rPh sb="2" eb="3">
      <t>ヤマ</t>
    </rPh>
    <rPh sb="4" eb="5">
      <t>セイ</t>
    </rPh>
    <rPh sb="6" eb="7">
      <t>ニ</t>
    </rPh>
    <phoneticPr fontId="61"/>
  </si>
  <si>
    <t>新　家　秀　雄</t>
    <rPh sb="0" eb="1">
      <t>シン</t>
    </rPh>
    <rPh sb="2" eb="3">
      <t>イエ</t>
    </rPh>
    <rPh sb="4" eb="5">
      <t>ヒデ</t>
    </rPh>
    <rPh sb="6" eb="7">
      <t>オス</t>
    </rPh>
    <phoneticPr fontId="61"/>
  </si>
  <si>
    <t>中　川　寅　吉</t>
    <rPh sb="0" eb="1">
      <t>ナカ</t>
    </rPh>
    <rPh sb="2" eb="3">
      <t>カワ</t>
    </rPh>
    <rPh sb="4" eb="5">
      <t>トラ</t>
    </rPh>
    <rPh sb="6" eb="7">
      <t>キチ</t>
    </rPh>
    <phoneticPr fontId="61"/>
  </si>
  <si>
    <t>吉　岡　亮　治</t>
    <rPh sb="0" eb="1">
      <t>キチ</t>
    </rPh>
    <rPh sb="2" eb="3">
      <t>オカ</t>
    </rPh>
    <rPh sb="4" eb="5">
      <t>リョウ</t>
    </rPh>
    <rPh sb="6" eb="7">
      <t>オサム</t>
    </rPh>
    <phoneticPr fontId="61"/>
  </si>
  <si>
    <t>村　田　俊　郎</t>
    <rPh sb="0" eb="1">
      <t>ムラ</t>
    </rPh>
    <rPh sb="2" eb="3">
      <t>タ</t>
    </rPh>
    <rPh sb="4" eb="5">
      <t>シュン</t>
    </rPh>
    <rPh sb="6" eb="7">
      <t>ロウ</t>
    </rPh>
    <phoneticPr fontId="61"/>
  </si>
  <si>
    <t>下　中　健　治</t>
  </si>
  <si>
    <t>中　野　孝　子</t>
    <rPh sb="0" eb="1">
      <t>ナカ</t>
    </rPh>
    <rPh sb="2" eb="3">
      <t>ノ</t>
    </rPh>
    <rPh sb="4" eb="5">
      <t>タカシ</t>
    </rPh>
    <rPh sb="6" eb="7">
      <t>コ</t>
    </rPh>
    <phoneticPr fontId="61"/>
  </si>
  <si>
    <t>旧　山　中　町</t>
    <rPh sb="0" eb="1">
      <t>キュウ</t>
    </rPh>
    <rPh sb="2" eb="3">
      <t>ヤマ</t>
    </rPh>
    <rPh sb="4" eb="5">
      <t>ナカ</t>
    </rPh>
    <rPh sb="6" eb="7">
      <t>マチ</t>
    </rPh>
    <phoneticPr fontId="2"/>
  </si>
  <si>
    <t>初代</t>
    <rPh sb="0" eb="2">
      <t>ショダイ</t>
    </rPh>
    <phoneticPr fontId="61"/>
  </si>
  <si>
    <t>大　島　東太郎</t>
    <rPh sb="0" eb="1">
      <t>ダイ</t>
    </rPh>
    <rPh sb="2" eb="3">
      <t>シマ</t>
    </rPh>
    <rPh sb="4" eb="5">
      <t>ヒガシ</t>
    </rPh>
    <rPh sb="5" eb="7">
      <t>タロウ</t>
    </rPh>
    <phoneticPr fontId="61"/>
  </si>
  <si>
    <t>上　出　　弘　</t>
    <rPh sb="0" eb="1">
      <t>ウエ</t>
    </rPh>
    <rPh sb="2" eb="3">
      <t>デ</t>
    </rPh>
    <rPh sb="5" eb="6">
      <t>ヒロシ</t>
    </rPh>
    <phoneticPr fontId="61"/>
  </si>
  <si>
    <t>久保出　　実　</t>
    <rPh sb="0" eb="2">
      <t>クボ</t>
    </rPh>
    <rPh sb="2" eb="3">
      <t>デ</t>
    </rPh>
    <rPh sb="5" eb="6">
      <t>ミノ</t>
    </rPh>
    <phoneticPr fontId="61"/>
  </si>
  <si>
    <t>遠　藤　　篤　</t>
    <rPh sb="0" eb="1">
      <t>エン</t>
    </rPh>
    <rPh sb="2" eb="3">
      <t>フジ</t>
    </rPh>
    <rPh sb="5" eb="6">
      <t>アツシ</t>
    </rPh>
    <phoneticPr fontId="61"/>
  </si>
  <si>
    <t>田　守　外志夫</t>
    <rPh sb="0" eb="1">
      <t>タ</t>
    </rPh>
    <rPh sb="2" eb="3">
      <t>カミ</t>
    </rPh>
    <rPh sb="4" eb="7">
      <t>トシオ</t>
    </rPh>
    <phoneticPr fontId="61"/>
  </si>
  <si>
    <t>水　上　武　夫</t>
    <rPh sb="0" eb="1">
      <t>ミズ</t>
    </rPh>
    <rPh sb="2" eb="3">
      <t>ウエ</t>
    </rPh>
    <rPh sb="4" eb="5">
      <t>タケシ</t>
    </rPh>
    <rPh sb="6" eb="7">
      <t>オット</t>
    </rPh>
    <phoneticPr fontId="61"/>
  </si>
  <si>
    <t>鹿　野　恭　弘</t>
    <rPh sb="0" eb="1">
      <t>シカ</t>
    </rPh>
    <rPh sb="2" eb="3">
      <t>ノ</t>
    </rPh>
    <rPh sb="4" eb="5">
      <t>ヤスシ</t>
    </rPh>
    <rPh sb="6" eb="7">
      <t>ヒロ</t>
    </rPh>
    <phoneticPr fontId="61"/>
  </si>
  <si>
    <t>梅　田　茂　徳</t>
    <rPh sb="0" eb="1">
      <t>ウメ</t>
    </rPh>
    <rPh sb="2" eb="3">
      <t>タ</t>
    </rPh>
    <rPh sb="4" eb="5">
      <t>シゲル</t>
    </rPh>
    <rPh sb="6" eb="7">
      <t>トク</t>
    </rPh>
    <phoneticPr fontId="61"/>
  </si>
  <si>
    <t>資料：会計課</t>
    <rPh sb="0" eb="2">
      <t>シリョウ</t>
    </rPh>
    <rPh sb="3" eb="6">
      <t>カイケイカ</t>
    </rPh>
    <phoneticPr fontId="2"/>
  </si>
  <si>
    <t>15-04　歴代議長</t>
    <rPh sb="6" eb="8">
      <t>レキダイ</t>
    </rPh>
    <rPh sb="8" eb="10">
      <t>ギチョウ</t>
    </rPh>
    <phoneticPr fontId="2"/>
  </si>
  <si>
    <t>西　出　　振　</t>
    <rPh sb="0" eb="1">
      <t>ニシ</t>
    </rPh>
    <rPh sb="2" eb="3">
      <t>デ</t>
    </rPh>
    <rPh sb="5" eb="6">
      <t>シン</t>
    </rPh>
    <phoneticPr fontId="2"/>
  </si>
  <si>
    <t>西　出　清　次</t>
    <rPh sb="0" eb="1">
      <t>ニシ</t>
    </rPh>
    <rPh sb="2" eb="3">
      <t>デ</t>
    </rPh>
    <rPh sb="4" eb="5">
      <t>セイ</t>
    </rPh>
    <rPh sb="6" eb="7">
      <t>ツギ</t>
    </rPh>
    <phoneticPr fontId="2"/>
  </si>
  <si>
    <t>小　塩　作　馬</t>
    <rPh sb="0" eb="1">
      <t>ショウ</t>
    </rPh>
    <rPh sb="2" eb="3">
      <t>シオ</t>
    </rPh>
    <rPh sb="4" eb="5">
      <t>サク</t>
    </rPh>
    <rPh sb="6" eb="7">
      <t>ウマ</t>
    </rPh>
    <phoneticPr fontId="2"/>
  </si>
  <si>
    <t>上　出　栄　雄</t>
  </si>
  <si>
    <t>岩　村　正　秀</t>
    <rPh sb="0" eb="1">
      <t>イワ</t>
    </rPh>
    <rPh sb="2" eb="3">
      <t>ムラ</t>
    </rPh>
    <rPh sb="4" eb="5">
      <t>セイ</t>
    </rPh>
    <rPh sb="6" eb="7">
      <t>ヒデ</t>
    </rPh>
    <phoneticPr fontId="2"/>
  </si>
  <si>
    <t>林　　　俊　昭</t>
    <rPh sb="0" eb="1">
      <t>ハヤシ</t>
    </rPh>
    <rPh sb="4" eb="5">
      <t>トシ</t>
    </rPh>
    <rPh sb="6" eb="7">
      <t>アキラ</t>
    </rPh>
    <phoneticPr fontId="2"/>
  </si>
  <si>
    <t>髙　辻󠄀　伸　行</t>
    <rPh sb="0" eb="1">
      <t>タカ</t>
    </rPh>
    <rPh sb="6" eb="7">
      <t>ノブ</t>
    </rPh>
    <rPh sb="8" eb="9">
      <t>ユ</t>
    </rPh>
    <phoneticPr fontId="2"/>
  </si>
  <si>
    <t>谷　本　直　人</t>
    <rPh sb="0" eb="1">
      <t>タニ</t>
    </rPh>
    <rPh sb="2" eb="3">
      <t>モト</t>
    </rPh>
    <rPh sb="4" eb="5">
      <t>ナオ</t>
    </rPh>
    <rPh sb="6" eb="7">
      <t>ヒト</t>
    </rPh>
    <phoneticPr fontId="2"/>
  </si>
  <si>
    <t>林　　　直　史</t>
    <rPh sb="0" eb="1">
      <t>ハヤシ</t>
    </rPh>
    <rPh sb="4" eb="5">
      <t>ナオ</t>
    </rPh>
    <rPh sb="6" eb="7">
      <t>フミ</t>
    </rPh>
    <phoneticPr fontId="2"/>
  </si>
  <si>
    <t>田　中　金　利</t>
    <rPh sb="0" eb="1">
      <t>タ</t>
    </rPh>
    <rPh sb="2" eb="3">
      <t>ナカ</t>
    </rPh>
    <rPh sb="4" eb="5">
      <t>カネ</t>
    </rPh>
    <rPh sb="6" eb="7">
      <t>リ</t>
    </rPh>
    <phoneticPr fontId="2"/>
  </si>
  <si>
    <t>中　谷　喜　英</t>
    <rPh sb="0" eb="1">
      <t>ナカ</t>
    </rPh>
    <rPh sb="2" eb="3">
      <t>タニ</t>
    </rPh>
    <rPh sb="4" eb="5">
      <t>ヨロコ</t>
    </rPh>
    <rPh sb="6" eb="7">
      <t>エイ</t>
    </rPh>
    <phoneticPr fontId="2"/>
  </si>
  <si>
    <t>小　島　志　良</t>
    <rPh sb="0" eb="1">
      <t>ショウ</t>
    </rPh>
    <rPh sb="2" eb="3">
      <t>シマ</t>
    </rPh>
    <rPh sb="4" eb="5">
      <t>シ</t>
    </rPh>
    <rPh sb="6" eb="7">
      <t>リョウ</t>
    </rPh>
    <phoneticPr fontId="2"/>
  </si>
  <si>
    <t>敷　田　和市郎</t>
    <rPh sb="0" eb="1">
      <t>シ</t>
    </rPh>
    <rPh sb="2" eb="3">
      <t>タ</t>
    </rPh>
    <rPh sb="4" eb="5">
      <t>カズ</t>
    </rPh>
    <rPh sb="5" eb="7">
      <t>イチロウ</t>
    </rPh>
    <phoneticPr fontId="2"/>
  </si>
  <si>
    <t>松　木　幸　蔵</t>
    <rPh sb="0" eb="1">
      <t>マツ</t>
    </rPh>
    <rPh sb="2" eb="3">
      <t>キ</t>
    </rPh>
    <rPh sb="4" eb="5">
      <t>サイワイ</t>
    </rPh>
    <rPh sb="6" eb="7">
      <t>クラ</t>
    </rPh>
    <phoneticPr fontId="2"/>
  </si>
  <si>
    <t>西　野　栄　次</t>
    <rPh sb="0" eb="1">
      <t>ニシ</t>
    </rPh>
    <rPh sb="2" eb="3">
      <t>ノ</t>
    </rPh>
    <rPh sb="4" eb="5">
      <t>エイ</t>
    </rPh>
    <rPh sb="6" eb="7">
      <t>ツギ</t>
    </rPh>
    <phoneticPr fontId="2"/>
  </si>
  <si>
    <t>富　田　嘉　雄</t>
    <rPh sb="0" eb="1">
      <t>トミ</t>
    </rPh>
    <rPh sb="2" eb="3">
      <t>タ</t>
    </rPh>
    <rPh sb="4" eb="5">
      <t>ヨシミ</t>
    </rPh>
    <rPh sb="6" eb="7">
      <t>オス</t>
    </rPh>
    <phoneticPr fontId="2"/>
  </si>
  <si>
    <t>中　谷　喜　義</t>
    <rPh sb="0" eb="1">
      <t>ナカ</t>
    </rPh>
    <rPh sb="2" eb="3">
      <t>タニ</t>
    </rPh>
    <rPh sb="4" eb="5">
      <t>ヨシ</t>
    </rPh>
    <rPh sb="6" eb="7">
      <t>ギ</t>
    </rPh>
    <phoneticPr fontId="2"/>
  </si>
  <si>
    <t>宮　永　正　行</t>
    <rPh sb="0" eb="1">
      <t>ミヤ</t>
    </rPh>
    <rPh sb="2" eb="3">
      <t>ナガ</t>
    </rPh>
    <rPh sb="4" eb="5">
      <t>セイ</t>
    </rPh>
    <rPh sb="6" eb="7">
      <t>ギョウ</t>
    </rPh>
    <phoneticPr fontId="2"/>
  </si>
  <si>
    <t>矢田郷　昭　三</t>
    <rPh sb="0" eb="2">
      <t>ヤタ</t>
    </rPh>
    <rPh sb="2" eb="3">
      <t>サト</t>
    </rPh>
    <rPh sb="4" eb="5">
      <t>アキラ</t>
    </rPh>
    <rPh sb="6" eb="7">
      <t>サン</t>
    </rPh>
    <phoneticPr fontId="2"/>
  </si>
  <si>
    <t>高　本　照　男</t>
    <rPh sb="0" eb="1">
      <t>タカ</t>
    </rPh>
    <rPh sb="2" eb="3">
      <t>ホン</t>
    </rPh>
    <rPh sb="4" eb="5">
      <t>テル</t>
    </rPh>
    <rPh sb="6" eb="7">
      <t>オトコ</t>
    </rPh>
    <phoneticPr fontId="2"/>
  </si>
  <si>
    <t>森    　　　正</t>
    <rPh sb="0" eb="1">
      <t>モリ</t>
    </rPh>
    <rPh sb="8" eb="9">
      <t>タダシ</t>
    </rPh>
    <phoneticPr fontId="2"/>
  </si>
  <si>
    <t>中　西　義　一</t>
    <rPh sb="0" eb="1">
      <t>ナカ</t>
    </rPh>
    <rPh sb="2" eb="3">
      <t>ニシ</t>
    </rPh>
    <rPh sb="4" eb="5">
      <t>ギ</t>
    </rPh>
    <rPh sb="6" eb="7">
      <t>イチ</t>
    </rPh>
    <phoneticPr fontId="2"/>
  </si>
  <si>
    <t>湯　尻　清一朗</t>
    <rPh sb="0" eb="1">
      <t>ユ</t>
    </rPh>
    <rPh sb="2" eb="3">
      <t>シリ</t>
    </rPh>
    <rPh sb="4" eb="5">
      <t>セイ</t>
    </rPh>
    <rPh sb="5" eb="7">
      <t>イチロウ</t>
    </rPh>
    <phoneticPr fontId="2"/>
  </si>
  <si>
    <t>山　下　孝　久</t>
    <rPh sb="0" eb="1">
      <t>ヤマ</t>
    </rPh>
    <rPh sb="2" eb="3">
      <t>シタ</t>
    </rPh>
    <rPh sb="4" eb="5">
      <t>タカシ</t>
    </rPh>
    <rPh sb="6" eb="7">
      <t>ヒサシ</t>
    </rPh>
    <phoneticPr fontId="2"/>
  </si>
  <si>
    <t>平　井　　清　</t>
    <rPh sb="0" eb="1">
      <t>ヒラ</t>
    </rPh>
    <rPh sb="2" eb="3">
      <t>セイ</t>
    </rPh>
    <rPh sb="5" eb="6">
      <t>キヨシ</t>
    </rPh>
    <phoneticPr fontId="2"/>
  </si>
  <si>
    <t>田　中　　正　</t>
    <rPh sb="0" eb="1">
      <t>タ</t>
    </rPh>
    <rPh sb="2" eb="3">
      <t>ナカ</t>
    </rPh>
    <rPh sb="5" eb="6">
      <t>タダシ</t>
    </rPh>
    <phoneticPr fontId="2"/>
  </si>
  <si>
    <t>川　下　　勉　</t>
    <rPh sb="0" eb="1">
      <t>カワ</t>
    </rPh>
    <rPh sb="2" eb="3">
      <t>シタ</t>
    </rPh>
    <rPh sb="5" eb="6">
      <t>ツトム</t>
    </rPh>
    <phoneticPr fontId="2"/>
  </si>
  <si>
    <t>林　　　茂　信</t>
    <rPh sb="0" eb="1">
      <t>ハヤシ</t>
    </rPh>
    <rPh sb="4" eb="5">
      <t>シゲル</t>
    </rPh>
    <rPh sb="6" eb="7">
      <t>シン</t>
    </rPh>
    <phoneticPr fontId="2"/>
  </si>
  <si>
    <t>18</t>
    <phoneticPr fontId="2"/>
  </si>
  <si>
    <t>村　井　幸　栄</t>
    <rPh sb="0" eb="1">
      <t>ムラ</t>
    </rPh>
    <rPh sb="2" eb="3">
      <t>セイ</t>
    </rPh>
    <rPh sb="4" eb="5">
      <t>サチ</t>
    </rPh>
    <rPh sb="6" eb="7">
      <t>サカ</t>
    </rPh>
    <phoneticPr fontId="2"/>
  </si>
  <si>
    <t>19</t>
    <phoneticPr fontId="2"/>
  </si>
  <si>
    <t>吉　江　外代夫</t>
    <rPh sb="0" eb="1">
      <t>キチ</t>
    </rPh>
    <rPh sb="2" eb="3">
      <t>エ</t>
    </rPh>
    <rPh sb="4" eb="5">
      <t>ソト</t>
    </rPh>
    <rPh sb="5" eb="6">
      <t>ヨ</t>
    </rPh>
    <rPh sb="6" eb="7">
      <t>オット</t>
    </rPh>
    <phoneticPr fontId="2"/>
  </si>
  <si>
    <t>20</t>
    <phoneticPr fontId="2"/>
  </si>
  <si>
    <t>吉　江　外代夫</t>
    <phoneticPr fontId="2"/>
  </si>
  <si>
    <t>若　林　幸　子</t>
    <rPh sb="0" eb="1">
      <t>ワカ</t>
    </rPh>
    <rPh sb="2" eb="3">
      <t>ハヤシ</t>
    </rPh>
    <rPh sb="4" eb="5">
      <t>サイワイ</t>
    </rPh>
    <rPh sb="6" eb="7">
      <t>コ</t>
    </rPh>
    <phoneticPr fontId="2"/>
  </si>
  <si>
    <t>坂　野　行　平</t>
    <rPh sb="0" eb="1">
      <t>サカ</t>
    </rPh>
    <rPh sb="2" eb="3">
      <t>ノ</t>
    </rPh>
    <rPh sb="4" eb="5">
      <t>ギョウ</t>
    </rPh>
    <rPh sb="6" eb="7">
      <t>ヒラ</t>
    </rPh>
    <phoneticPr fontId="2"/>
  </si>
  <si>
    <t>前　田　　弘　</t>
    <rPh sb="0" eb="1">
      <t>マエ</t>
    </rPh>
    <rPh sb="2" eb="3">
      <t>タ</t>
    </rPh>
    <rPh sb="5" eb="6">
      <t>ヒロシ</t>
    </rPh>
    <phoneticPr fontId="2"/>
  </si>
  <si>
    <t>武　田　　久　</t>
    <rPh sb="0" eb="1">
      <t>タケシ</t>
    </rPh>
    <rPh sb="2" eb="3">
      <t>タ</t>
    </rPh>
    <rPh sb="5" eb="6">
      <t>ヒサシ</t>
    </rPh>
    <phoneticPr fontId="2"/>
  </si>
  <si>
    <t>守　田　庄　作</t>
    <rPh sb="0" eb="1">
      <t>カミ</t>
    </rPh>
    <rPh sb="2" eb="3">
      <t>タ</t>
    </rPh>
    <rPh sb="4" eb="5">
      <t>ショウ</t>
    </rPh>
    <rPh sb="6" eb="7">
      <t>サク</t>
    </rPh>
    <phoneticPr fontId="2"/>
  </si>
  <si>
    <t>桂　田　又　作</t>
    <rPh sb="0" eb="1">
      <t>カツラ</t>
    </rPh>
    <rPh sb="2" eb="3">
      <t>タ</t>
    </rPh>
    <rPh sb="4" eb="5">
      <t>マタ</t>
    </rPh>
    <rPh sb="6" eb="7">
      <t>サク</t>
    </rPh>
    <phoneticPr fontId="2"/>
  </si>
  <si>
    <t>平　井　義　輝</t>
    <rPh sb="0" eb="1">
      <t>ヒラ</t>
    </rPh>
    <rPh sb="2" eb="3">
      <t>セイ</t>
    </rPh>
    <rPh sb="4" eb="5">
      <t>ギ</t>
    </rPh>
    <rPh sb="6" eb="7">
      <t>テル</t>
    </rPh>
    <phoneticPr fontId="2"/>
  </si>
  <si>
    <t>田　守　正　哉</t>
    <rPh sb="0" eb="1">
      <t>タ</t>
    </rPh>
    <rPh sb="2" eb="3">
      <t>カミ</t>
    </rPh>
    <rPh sb="4" eb="5">
      <t>セイ</t>
    </rPh>
    <rPh sb="6" eb="7">
      <t>サイ</t>
    </rPh>
    <phoneticPr fontId="2"/>
  </si>
  <si>
    <t>長谷川　昌　三</t>
    <rPh sb="0" eb="3">
      <t>ハセガワ</t>
    </rPh>
    <rPh sb="4" eb="5">
      <t>アキラ</t>
    </rPh>
    <rPh sb="6" eb="7">
      <t>サン</t>
    </rPh>
    <phoneticPr fontId="2"/>
  </si>
  <si>
    <t>中　蔵　　豊　</t>
    <rPh sb="0" eb="1">
      <t>ナカ</t>
    </rPh>
    <rPh sb="2" eb="3">
      <t>クラ</t>
    </rPh>
    <rPh sb="5" eb="6">
      <t>ユタカ</t>
    </rPh>
    <phoneticPr fontId="2"/>
  </si>
  <si>
    <t>谷　本　健　孜</t>
    <rPh sb="0" eb="1">
      <t>タニ</t>
    </rPh>
    <rPh sb="2" eb="3">
      <t>ホン</t>
    </rPh>
    <rPh sb="4" eb="5">
      <t>ケン</t>
    </rPh>
    <rPh sb="6" eb="7">
      <t>ツトム</t>
    </rPh>
    <phoneticPr fontId="2"/>
  </si>
  <si>
    <t>打　出　喜一郎</t>
    <rPh sb="0" eb="1">
      <t>ダ</t>
    </rPh>
    <rPh sb="2" eb="3">
      <t>デ</t>
    </rPh>
    <rPh sb="4" eb="7">
      <t>キイチロウ</t>
    </rPh>
    <phoneticPr fontId="2"/>
  </si>
  <si>
    <t>上　出　久　男</t>
    <rPh sb="0" eb="1">
      <t>ウエ</t>
    </rPh>
    <rPh sb="2" eb="3">
      <t>デ</t>
    </rPh>
    <rPh sb="4" eb="5">
      <t>ヒサシ</t>
    </rPh>
    <rPh sb="6" eb="7">
      <t>オトコ</t>
    </rPh>
    <phoneticPr fontId="2"/>
  </si>
  <si>
    <t>細　野　利　雄</t>
    <rPh sb="0" eb="1">
      <t>ホソ</t>
    </rPh>
    <rPh sb="2" eb="3">
      <t>ノ</t>
    </rPh>
    <rPh sb="4" eb="5">
      <t>リ</t>
    </rPh>
    <rPh sb="6" eb="7">
      <t>オス</t>
    </rPh>
    <phoneticPr fontId="2"/>
  </si>
  <si>
    <t>松　原　茂　樹</t>
    <rPh sb="0" eb="1">
      <t>マツ</t>
    </rPh>
    <rPh sb="2" eb="3">
      <t>ハラ</t>
    </rPh>
    <rPh sb="4" eb="5">
      <t>シゲル</t>
    </rPh>
    <rPh sb="6" eb="7">
      <t>キ</t>
    </rPh>
    <phoneticPr fontId="2"/>
  </si>
  <si>
    <t>嘉　野　順　之</t>
    <rPh sb="0" eb="1">
      <t>ヨシミ</t>
    </rPh>
    <rPh sb="2" eb="3">
      <t>ノ</t>
    </rPh>
    <rPh sb="4" eb="5">
      <t>ジュン</t>
    </rPh>
    <rPh sb="6" eb="7">
      <t>コレ</t>
    </rPh>
    <phoneticPr fontId="2"/>
  </si>
  <si>
    <t>山　根　隆　雄</t>
    <rPh sb="0" eb="1">
      <t>ヤマ</t>
    </rPh>
    <rPh sb="2" eb="3">
      <t>ネ</t>
    </rPh>
    <rPh sb="4" eb="5">
      <t>タカシ</t>
    </rPh>
    <rPh sb="6" eb="7">
      <t>オス</t>
    </rPh>
    <phoneticPr fontId="2"/>
  </si>
  <si>
    <t>山　下　善三郎</t>
    <rPh sb="0" eb="1">
      <t>ヤマ</t>
    </rPh>
    <rPh sb="2" eb="3">
      <t>シタ</t>
    </rPh>
    <rPh sb="4" eb="7">
      <t>ゼンサブロウ</t>
    </rPh>
    <phoneticPr fontId="2"/>
  </si>
  <si>
    <t>谷　口　長四郎</t>
    <rPh sb="0" eb="1">
      <t>タニ</t>
    </rPh>
    <rPh sb="2" eb="3">
      <t>クチ</t>
    </rPh>
    <rPh sb="4" eb="7">
      <t>チョウシロウ</t>
    </rPh>
    <phoneticPr fontId="2"/>
  </si>
  <si>
    <t>小　原　駿之助</t>
    <rPh sb="0" eb="1">
      <t>ショウ</t>
    </rPh>
    <rPh sb="2" eb="3">
      <t>ハラ</t>
    </rPh>
    <rPh sb="4" eb="7">
      <t>シュンユキスケ</t>
    </rPh>
    <phoneticPr fontId="2"/>
  </si>
  <si>
    <t>浅　井　廣　史</t>
    <rPh sb="0" eb="1">
      <t>アサ</t>
    </rPh>
    <rPh sb="2" eb="3">
      <t>セイ</t>
    </rPh>
    <rPh sb="4" eb="5">
      <t>ヒロシ</t>
    </rPh>
    <rPh sb="6" eb="7">
      <t>シ</t>
    </rPh>
    <phoneticPr fontId="2"/>
  </si>
  <si>
    <t>要　明　　勲　</t>
    <rPh sb="0" eb="1">
      <t>ヨウ</t>
    </rPh>
    <rPh sb="2" eb="3">
      <t>メイ</t>
    </rPh>
    <rPh sb="5" eb="6">
      <t>イサオ</t>
    </rPh>
    <phoneticPr fontId="2"/>
  </si>
  <si>
    <t>二　木　利　行</t>
    <rPh sb="0" eb="1">
      <t>ニ</t>
    </rPh>
    <rPh sb="2" eb="3">
      <t>キ</t>
    </rPh>
    <rPh sb="4" eb="5">
      <t>リ</t>
    </rPh>
    <rPh sb="6" eb="7">
      <t>ギョウ</t>
    </rPh>
    <phoneticPr fontId="2"/>
  </si>
  <si>
    <t>上　出　正　司</t>
    <rPh sb="0" eb="1">
      <t>ウエ</t>
    </rPh>
    <rPh sb="2" eb="3">
      <t>デ</t>
    </rPh>
    <rPh sb="4" eb="5">
      <t>セイ</t>
    </rPh>
    <rPh sb="6" eb="7">
      <t>ツカサ</t>
    </rPh>
    <phoneticPr fontId="2"/>
  </si>
  <si>
    <t>資料：議会事務局</t>
    <rPh sb="0" eb="2">
      <t>シリョウ</t>
    </rPh>
    <rPh sb="3" eb="5">
      <t>ギカイ</t>
    </rPh>
    <rPh sb="5" eb="8">
      <t>ジムキョク</t>
    </rPh>
    <phoneticPr fontId="2"/>
  </si>
  <si>
    <t>15-05　歴代副議長</t>
    <rPh sb="6" eb="8">
      <t>レキダイ</t>
    </rPh>
    <rPh sb="8" eb="9">
      <t>フク</t>
    </rPh>
    <rPh sb="9" eb="11">
      <t>ギチョウ</t>
    </rPh>
    <phoneticPr fontId="2"/>
  </si>
  <si>
    <t>山　口　忠　志</t>
    <rPh sb="0" eb="1">
      <t>ヤマ</t>
    </rPh>
    <rPh sb="2" eb="3">
      <t>クチ</t>
    </rPh>
    <rPh sb="4" eb="5">
      <t>チュウ</t>
    </rPh>
    <rPh sb="6" eb="7">
      <t>ココロザシ</t>
    </rPh>
    <phoneticPr fontId="61"/>
  </si>
  <si>
    <t>岩　村　正　秀</t>
    <rPh sb="0" eb="1">
      <t>イワ</t>
    </rPh>
    <rPh sb="2" eb="3">
      <t>ムラ</t>
    </rPh>
    <rPh sb="4" eb="5">
      <t>セイ</t>
    </rPh>
    <rPh sb="6" eb="7">
      <t>ヒデ</t>
    </rPh>
    <phoneticPr fontId="61"/>
  </si>
  <si>
    <t>谷　本　直　人</t>
    <rPh sb="0" eb="1">
      <t>タニ</t>
    </rPh>
    <rPh sb="2" eb="3">
      <t>ホン</t>
    </rPh>
    <rPh sb="4" eb="5">
      <t>チョク</t>
    </rPh>
    <rPh sb="6" eb="7">
      <t>ジン</t>
    </rPh>
    <phoneticPr fontId="61"/>
  </si>
  <si>
    <t>髙　辻󠄀　伸　行</t>
    <rPh sb="0" eb="1">
      <t>タカ</t>
    </rPh>
    <rPh sb="6" eb="7">
      <t>シン</t>
    </rPh>
    <rPh sb="8" eb="9">
      <t>ギョウ</t>
    </rPh>
    <phoneticPr fontId="61"/>
  </si>
  <si>
    <t>細　野　祐　治</t>
    <rPh sb="0" eb="1">
      <t>ホソ</t>
    </rPh>
    <rPh sb="2" eb="3">
      <t>ノ</t>
    </rPh>
    <rPh sb="4" eb="5">
      <t>ユウ</t>
    </rPh>
    <rPh sb="6" eb="7">
      <t>オサム</t>
    </rPh>
    <phoneticPr fontId="61"/>
  </si>
  <si>
    <t>宮　﨑　　　護</t>
    <rPh sb="0" eb="1">
      <t>ミヤ</t>
    </rPh>
    <rPh sb="2" eb="3">
      <t>サキ</t>
    </rPh>
    <rPh sb="6" eb="7">
      <t>マモル</t>
    </rPh>
    <phoneticPr fontId="2"/>
  </si>
  <si>
    <t>中　谷　喜　英</t>
    <rPh sb="0" eb="1">
      <t>ナカ</t>
    </rPh>
    <rPh sb="2" eb="3">
      <t>タニ</t>
    </rPh>
    <rPh sb="4" eb="5">
      <t>ヨシ</t>
    </rPh>
    <rPh sb="6" eb="7">
      <t>エイ</t>
    </rPh>
    <phoneticPr fontId="2"/>
  </si>
  <si>
    <t>田　中　金　利</t>
    <rPh sb="0" eb="1">
      <t>タ</t>
    </rPh>
    <rPh sb="2" eb="3">
      <t>ナカ</t>
    </rPh>
    <rPh sb="4" eb="5">
      <t>カネ</t>
    </rPh>
    <rPh sb="6" eb="7">
      <t>トシ</t>
    </rPh>
    <phoneticPr fontId="2"/>
  </si>
  <si>
    <t>稲　垣　清　也</t>
    <rPh sb="0" eb="1">
      <t>イナ</t>
    </rPh>
    <rPh sb="2" eb="3">
      <t>ガキ</t>
    </rPh>
    <rPh sb="4" eb="5">
      <t>シン</t>
    </rPh>
    <rPh sb="6" eb="7">
      <t>ヤ</t>
    </rPh>
    <phoneticPr fontId="2"/>
  </si>
  <si>
    <t>今　津　和喜夫</t>
    <rPh sb="0" eb="1">
      <t>イマ</t>
    </rPh>
    <rPh sb="2" eb="3">
      <t>ツ</t>
    </rPh>
    <rPh sb="4" eb="5">
      <t>ワ</t>
    </rPh>
    <rPh sb="5" eb="6">
      <t>ヨロコ</t>
    </rPh>
    <rPh sb="6" eb="7">
      <t>オット</t>
    </rPh>
    <phoneticPr fontId="2"/>
  </si>
  <si>
    <t>表　　　二　雄</t>
    <rPh sb="0" eb="1">
      <t>オモテ</t>
    </rPh>
    <rPh sb="4" eb="5">
      <t>2</t>
    </rPh>
    <rPh sb="6" eb="7">
      <t>オス</t>
    </rPh>
    <phoneticPr fontId="2"/>
  </si>
  <si>
    <t>松　木　幸　蔵</t>
    <rPh sb="0" eb="1">
      <t>マツ</t>
    </rPh>
    <rPh sb="2" eb="3">
      <t>キ</t>
    </rPh>
    <rPh sb="4" eb="5">
      <t>サイワイ</t>
    </rPh>
    <rPh sb="6" eb="7">
      <t>クラ</t>
    </rPh>
    <phoneticPr fontId="61"/>
  </si>
  <si>
    <t>中　谷　喜　義</t>
    <rPh sb="0" eb="1">
      <t>ナカ</t>
    </rPh>
    <rPh sb="2" eb="3">
      <t>タニ</t>
    </rPh>
    <rPh sb="4" eb="5">
      <t>ヨシ</t>
    </rPh>
    <rPh sb="6" eb="7">
      <t>ギ</t>
    </rPh>
    <phoneticPr fontId="61"/>
  </si>
  <si>
    <t>富　田　嘉　雄</t>
    <rPh sb="0" eb="1">
      <t>トミ</t>
    </rPh>
    <rPh sb="2" eb="3">
      <t>タ</t>
    </rPh>
    <rPh sb="4" eb="5">
      <t>ヨシミ</t>
    </rPh>
    <rPh sb="6" eb="7">
      <t>オス</t>
    </rPh>
    <phoneticPr fontId="61"/>
  </si>
  <si>
    <t>西　野　栄　次</t>
    <rPh sb="0" eb="1">
      <t>ニシ</t>
    </rPh>
    <rPh sb="2" eb="3">
      <t>ノ</t>
    </rPh>
    <rPh sb="4" eb="5">
      <t>エイ</t>
    </rPh>
    <rPh sb="6" eb="7">
      <t>ツギ</t>
    </rPh>
    <phoneticPr fontId="61"/>
  </si>
  <si>
    <t>宮　永　正　行</t>
    <rPh sb="0" eb="1">
      <t>ミヤ</t>
    </rPh>
    <rPh sb="2" eb="3">
      <t>ナガ</t>
    </rPh>
    <rPh sb="4" eb="5">
      <t>セイ</t>
    </rPh>
    <rPh sb="6" eb="7">
      <t>ギョウ</t>
    </rPh>
    <phoneticPr fontId="61"/>
  </si>
  <si>
    <t>高　辻　兵　衛</t>
    <rPh sb="0" eb="1">
      <t>タカ</t>
    </rPh>
    <rPh sb="2" eb="3">
      <t>ツジ</t>
    </rPh>
    <rPh sb="4" eb="5">
      <t>ヘイ</t>
    </rPh>
    <rPh sb="6" eb="7">
      <t>マモル</t>
    </rPh>
    <phoneticPr fontId="61"/>
  </si>
  <si>
    <t>新　滝　一　雄</t>
    <rPh sb="0" eb="1">
      <t>シン</t>
    </rPh>
    <rPh sb="2" eb="3">
      <t>タキ</t>
    </rPh>
    <rPh sb="4" eb="5">
      <t>イチ</t>
    </rPh>
    <rPh sb="6" eb="7">
      <t>オス</t>
    </rPh>
    <phoneticPr fontId="61"/>
  </si>
  <si>
    <t>中　谷　助　一</t>
    <rPh sb="0" eb="1">
      <t>ナカ</t>
    </rPh>
    <rPh sb="2" eb="3">
      <t>タニ</t>
    </rPh>
    <rPh sb="4" eb="5">
      <t>スケ</t>
    </rPh>
    <rPh sb="6" eb="7">
      <t>イチ</t>
    </rPh>
    <phoneticPr fontId="61"/>
  </si>
  <si>
    <t>矢田郷　昭　三</t>
    <rPh sb="0" eb="2">
      <t>ヤタ</t>
    </rPh>
    <rPh sb="2" eb="3">
      <t>サト</t>
    </rPh>
    <rPh sb="4" eb="5">
      <t>アキラ</t>
    </rPh>
    <rPh sb="6" eb="7">
      <t>サン</t>
    </rPh>
    <phoneticPr fontId="61"/>
  </si>
  <si>
    <t>高　本　照　男</t>
    <rPh sb="0" eb="1">
      <t>タカ</t>
    </rPh>
    <rPh sb="2" eb="3">
      <t>ホン</t>
    </rPh>
    <rPh sb="4" eb="5">
      <t>テル</t>
    </rPh>
    <rPh sb="6" eb="7">
      <t>オトコ</t>
    </rPh>
    <phoneticPr fontId="61"/>
  </si>
  <si>
    <t>中　西　義　一</t>
    <rPh sb="0" eb="1">
      <t>ナカ</t>
    </rPh>
    <rPh sb="2" eb="3">
      <t>ニシ</t>
    </rPh>
    <rPh sb="4" eb="5">
      <t>ギ</t>
    </rPh>
    <rPh sb="6" eb="7">
      <t>イチ</t>
    </rPh>
    <phoneticPr fontId="61"/>
  </si>
  <si>
    <t>森　　　　　正</t>
    <rPh sb="0" eb="1">
      <t>モリ</t>
    </rPh>
    <rPh sb="6" eb="7">
      <t>タダシ</t>
    </rPh>
    <phoneticPr fontId="61"/>
  </si>
  <si>
    <t>宮　崎　康　一</t>
    <rPh sb="0" eb="1">
      <t>ミヤ</t>
    </rPh>
    <rPh sb="2" eb="3">
      <t>ザキ</t>
    </rPh>
    <rPh sb="4" eb="5">
      <t>ヤスシ</t>
    </rPh>
    <rPh sb="6" eb="7">
      <t>イチ</t>
    </rPh>
    <phoneticPr fontId="61"/>
  </si>
  <si>
    <t>市　本　勲　也</t>
    <rPh sb="0" eb="1">
      <t>イチ</t>
    </rPh>
    <rPh sb="2" eb="3">
      <t>モト</t>
    </rPh>
    <rPh sb="4" eb="5">
      <t>イサオ</t>
    </rPh>
    <rPh sb="6" eb="7">
      <t>ナリ</t>
    </rPh>
    <phoneticPr fontId="61"/>
  </si>
  <si>
    <t>山　下　孝　久</t>
    <rPh sb="0" eb="1">
      <t>ヤマ</t>
    </rPh>
    <rPh sb="2" eb="3">
      <t>シタ</t>
    </rPh>
    <rPh sb="4" eb="5">
      <t>タカシ</t>
    </rPh>
    <rPh sb="6" eb="7">
      <t>ヒサシ</t>
    </rPh>
    <phoneticPr fontId="61"/>
  </si>
  <si>
    <t>湯　尻　清一朗</t>
    <rPh sb="0" eb="1">
      <t>ユ</t>
    </rPh>
    <rPh sb="2" eb="3">
      <t>ジリ</t>
    </rPh>
    <rPh sb="4" eb="5">
      <t>セイ</t>
    </rPh>
    <rPh sb="5" eb="7">
      <t>イチロウ</t>
    </rPh>
    <phoneticPr fontId="61"/>
  </si>
  <si>
    <t>山　崎　喜　義</t>
    <rPh sb="0" eb="1">
      <t>ヤマ</t>
    </rPh>
    <rPh sb="2" eb="3">
      <t>ザキ</t>
    </rPh>
    <rPh sb="4" eb="5">
      <t>ヨシ</t>
    </rPh>
    <rPh sb="6" eb="7">
      <t>ギ</t>
    </rPh>
    <phoneticPr fontId="61"/>
  </si>
  <si>
    <t>滝　口　誠　一</t>
    <rPh sb="0" eb="1">
      <t>タキ</t>
    </rPh>
    <rPh sb="2" eb="3">
      <t>クチ</t>
    </rPh>
    <rPh sb="4" eb="5">
      <t>マコト</t>
    </rPh>
    <rPh sb="6" eb="7">
      <t>イチ</t>
    </rPh>
    <phoneticPr fontId="61"/>
  </si>
  <si>
    <t>平　井　　清　</t>
    <rPh sb="0" eb="1">
      <t>ヒラ</t>
    </rPh>
    <rPh sb="2" eb="3">
      <t>セイ</t>
    </rPh>
    <rPh sb="5" eb="6">
      <t>キヨシ</t>
    </rPh>
    <phoneticPr fontId="61"/>
  </si>
  <si>
    <t>下　口　　進　</t>
    <rPh sb="0" eb="1">
      <t>シタ</t>
    </rPh>
    <rPh sb="2" eb="3">
      <t>クチ</t>
    </rPh>
    <rPh sb="5" eb="6">
      <t>スス</t>
    </rPh>
    <phoneticPr fontId="61"/>
  </si>
  <si>
    <t>平成元年2月16日</t>
    <rPh sb="0" eb="2">
      <t>ヘイセイ</t>
    </rPh>
    <rPh sb="2" eb="4">
      <t>ガンネン</t>
    </rPh>
    <rPh sb="5" eb="6">
      <t>ガツ</t>
    </rPh>
    <rPh sb="8" eb="9">
      <t>ニチ</t>
    </rPh>
    <phoneticPr fontId="61"/>
  </si>
  <si>
    <t>田　中　　正　</t>
    <rPh sb="0" eb="1">
      <t>タ</t>
    </rPh>
    <rPh sb="2" eb="3">
      <t>ナカ</t>
    </rPh>
    <rPh sb="5" eb="6">
      <t>タダシ</t>
    </rPh>
    <phoneticPr fontId="61"/>
  </si>
  <si>
    <t>村　井　幸　栄</t>
    <rPh sb="0" eb="1">
      <t>ムラ</t>
    </rPh>
    <rPh sb="2" eb="3">
      <t>セイ</t>
    </rPh>
    <rPh sb="4" eb="5">
      <t>サチ</t>
    </rPh>
    <rPh sb="6" eb="7">
      <t>サカ</t>
    </rPh>
    <phoneticPr fontId="61"/>
  </si>
  <si>
    <t>川　下　　勉　</t>
    <rPh sb="0" eb="1">
      <t>カワ</t>
    </rPh>
    <rPh sb="2" eb="3">
      <t>シタ</t>
    </rPh>
    <rPh sb="5" eb="6">
      <t>ツトム</t>
    </rPh>
    <phoneticPr fontId="61"/>
  </si>
  <si>
    <t>高　辻　乃　三</t>
    <rPh sb="0" eb="1">
      <t>タカ</t>
    </rPh>
    <rPh sb="2" eb="3">
      <t>ツジ</t>
    </rPh>
    <rPh sb="4" eb="5">
      <t>ノ</t>
    </rPh>
    <rPh sb="6" eb="7">
      <t>3</t>
    </rPh>
    <phoneticPr fontId="61"/>
  </si>
  <si>
    <t>山　本　外美三</t>
    <rPh sb="0" eb="1">
      <t>ヤマ</t>
    </rPh>
    <rPh sb="2" eb="3">
      <t>ホン</t>
    </rPh>
    <rPh sb="4" eb="5">
      <t>ソト</t>
    </rPh>
    <rPh sb="5" eb="6">
      <t>ビ</t>
    </rPh>
    <rPh sb="6" eb="7">
      <t>3</t>
    </rPh>
    <phoneticPr fontId="61"/>
  </si>
  <si>
    <t>宮　本　儀　一</t>
    <rPh sb="0" eb="1">
      <t>ミヤ</t>
    </rPh>
    <rPh sb="2" eb="3">
      <t>ホン</t>
    </rPh>
    <rPh sb="4" eb="5">
      <t>ギ</t>
    </rPh>
    <rPh sb="6" eb="7">
      <t>イチ</t>
    </rPh>
    <phoneticPr fontId="61"/>
  </si>
  <si>
    <t>吉　江　外代夫</t>
    <rPh sb="0" eb="1">
      <t>キチ</t>
    </rPh>
    <rPh sb="2" eb="3">
      <t>エ</t>
    </rPh>
    <rPh sb="4" eb="5">
      <t>ソト</t>
    </rPh>
    <rPh sb="5" eb="6">
      <t>ダイ</t>
    </rPh>
    <rPh sb="6" eb="7">
      <t>オット</t>
    </rPh>
    <phoneticPr fontId="61"/>
  </si>
  <si>
    <t>林　　　茂　信</t>
    <rPh sb="0" eb="1">
      <t>ハヤシ</t>
    </rPh>
    <rPh sb="4" eb="5">
      <t>シゲル</t>
    </rPh>
    <rPh sb="6" eb="7">
      <t>シン</t>
    </rPh>
    <phoneticPr fontId="61"/>
  </si>
  <si>
    <t>若　林　幸　子</t>
    <rPh sb="0" eb="1">
      <t>ワカ</t>
    </rPh>
    <rPh sb="2" eb="3">
      <t>ハヤシ</t>
    </rPh>
    <rPh sb="4" eb="5">
      <t>サイワイ</t>
    </rPh>
    <rPh sb="6" eb="7">
      <t>コ</t>
    </rPh>
    <phoneticPr fontId="61"/>
  </si>
  <si>
    <t>西　出　　振　</t>
    <rPh sb="0" eb="1">
      <t>ニシ</t>
    </rPh>
    <rPh sb="2" eb="3">
      <t>デ</t>
    </rPh>
    <rPh sb="5" eb="6">
      <t>シン</t>
    </rPh>
    <phoneticPr fontId="61"/>
  </si>
  <si>
    <t>32</t>
    <phoneticPr fontId="2"/>
  </si>
  <si>
    <t>坂　野　行　平</t>
    <rPh sb="0" eb="1">
      <t>サカ</t>
    </rPh>
    <rPh sb="2" eb="3">
      <t>ノ</t>
    </rPh>
    <rPh sb="4" eb="5">
      <t>ギョウ</t>
    </rPh>
    <rPh sb="6" eb="7">
      <t>ヒラ</t>
    </rPh>
    <phoneticPr fontId="61"/>
  </si>
  <si>
    <t>33</t>
    <phoneticPr fontId="2"/>
  </si>
  <si>
    <t>西　出　清　次</t>
    <phoneticPr fontId="2"/>
  </si>
  <si>
    <t>小　塩　作　馬</t>
    <rPh sb="0" eb="1">
      <t>ショウ</t>
    </rPh>
    <rPh sb="2" eb="3">
      <t>シオ</t>
    </rPh>
    <rPh sb="4" eb="5">
      <t>サク</t>
    </rPh>
    <rPh sb="6" eb="7">
      <t>ウマ</t>
    </rPh>
    <phoneticPr fontId="61"/>
  </si>
  <si>
    <t>35</t>
    <phoneticPr fontId="2"/>
  </si>
  <si>
    <t>上　出　栄　雄</t>
    <rPh sb="0" eb="1">
      <t>ウエ</t>
    </rPh>
    <rPh sb="2" eb="3">
      <t>デ</t>
    </rPh>
    <rPh sb="4" eb="5">
      <t>エイ</t>
    </rPh>
    <rPh sb="6" eb="7">
      <t>ユウ</t>
    </rPh>
    <phoneticPr fontId="61"/>
  </si>
  <si>
    <t>小　面　眞　作</t>
    <rPh sb="0" eb="1">
      <t>ショウ</t>
    </rPh>
    <rPh sb="2" eb="3">
      <t>メン</t>
    </rPh>
    <rPh sb="4" eb="5">
      <t>シン</t>
    </rPh>
    <rPh sb="6" eb="7">
      <t>サク</t>
    </rPh>
    <phoneticPr fontId="2"/>
  </si>
  <si>
    <t>山　崎　光　吉</t>
    <rPh sb="0" eb="1">
      <t>ヤマ</t>
    </rPh>
    <rPh sb="2" eb="3">
      <t>ザキ</t>
    </rPh>
    <rPh sb="4" eb="5">
      <t>ヒカリ</t>
    </rPh>
    <rPh sb="6" eb="7">
      <t>キチ</t>
    </rPh>
    <phoneticPr fontId="2"/>
  </si>
  <si>
    <t>北　市　新太郎</t>
    <rPh sb="0" eb="1">
      <t>キタ</t>
    </rPh>
    <rPh sb="2" eb="3">
      <t>シ</t>
    </rPh>
    <rPh sb="4" eb="7">
      <t>シンタロウ</t>
    </rPh>
    <phoneticPr fontId="2"/>
  </si>
  <si>
    <t>大　嶋　幸　治</t>
    <rPh sb="0" eb="1">
      <t>ダイ</t>
    </rPh>
    <rPh sb="2" eb="3">
      <t>シマ</t>
    </rPh>
    <rPh sb="4" eb="5">
      <t>サイワイ</t>
    </rPh>
    <rPh sb="6" eb="7">
      <t>オサム</t>
    </rPh>
    <phoneticPr fontId="2"/>
  </si>
  <si>
    <t>田　向　安　郎</t>
    <rPh sb="0" eb="1">
      <t>タ</t>
    </rPh>
    <rPh sb="2" eb="3">
      <t>ムカイ</t>
    </rPh>
    <rPh sb="4" eb="5">
      <t>アン</t>
    </rPh>
    <rPh sb="6" eb="7">
      <t>ロウ</t>
    </rPh>
    <phoneticPr fontId="2"/>
  </si>
  <si>
    <t>岡　田　幸　男</t>
    <rPh sb="0" eb="1">
      <t>オカ</t>
    </rPh>
    <rPh sb="2" eb="3">
      <t>タ</t>
    </rPh>
    <rPh sb="4" eb="5">
      <t>サイワイ</t>
    </rPh>
    <rPh sb="6" eb="7">
      <t>オトコ</t>
    </rPh>
    <phoneticPr fontId="2"/>
  </si>
  <si>
    <t>山　下　善三郎</t>
    <rPh sb="0" eb="1">
      <t>ヤマ</t>
    </rPh>
    <rPh sb="2" eb="3">
      <t>シタ</t>
    </rPh>
    <rPh sb="4" eb="7">
      <t>ゼンザブロウ</t>
    </rPh>
    <phoneticPr fontId="2"/>
  </si>
  <si>
    <t>桂　田　美代子</t>
    <rPh sb="0" eb="1">
      <t>カツラ</t>
    </rPh>
    <rPh sb="2" eb="3">
      <t>タ</t>
    </rPh>
    <rPh sb="4" eb="7">
      <t>ミヨコ</t>
    </rPh>
    <phoneticPr fontId="2"/>
  </si>
  <si>
    <t>倉　山　直　彦</t>
    <rPh sb="0" eb="1">
      <t>クラ</t>
    </rPh>
    <rPh sb="2" eb="3">
      <t>ヤマ</t>
    </rPh>
    <rPh sb="4" eb="5">
      <t>チョク</t>
    </rPh>
    <rPh sb="6" eb="7">
      <t>ヒコ</t>
    </rPh>
    <phoneticPr fontId="2"/>
  </si>
  <si>
    <t>小　原　駿之助</t>
    <rPh sb="0" eb="1">
      <t>ショウ</t>
    </rPh>
    <rPh sb="2" eb="3">
      <t>ハラ</t>
    </rPh>
    <rPh sb="4" eb="5">
      <t>シュン</t>
    </rPh>
    <rPh sb="5" eb="6">
      <t>ユキ</t>
    </rPh>
    <rPh sb="6" eb="7">
      <t>スケ</t>
    </rPh>
    <phoneticPr fontId="2"/>
  </si>
  <si>
    <t>浅　井　廣　史</t>
    <rPh sb="0" eb="1">
      <t>アサ</t>
    </rPh>
    <rPh sb="2" eb="3">
      <t>セイ</t>
    </rPh>
    <rPh sb="4" eb="5">
      <t>ヒロシ</t>
    </rPh>
    <rPh sb="6" eb="7">
      <t>フミ</t>
    </rPh>
    <phoneticPr fontId="2"/>
  </si>
  <si>
    <t>西　　　　　彰</t>
    <rPh sb="0" eb="1">
      <t>ニシ</t>
    </rPh>
    <rPh sb="6" eb="7">
      <t>アキラ</t>
    </rPh>
    <phoneticPr fontId="2"/>
  </si>
  <si>
    <t>堀　井　米　蔵</t>
    <rPh sb="0" eb="1">
      <t>ホリ</t>
    </rPh>
    <rPh sb="2" eb="3">
      <t>セイ</t>
    </rPh>
    <rPh sb="4" eb="5">
      <t>ベイ</t>
    </rPh>
    <rPh sb="6" eb="7">
      <t>クラ</t>
    </rPh>
    <phoneticPr fontId="2"/>
  </si>
  <si>
    <t>荒　栄　和　夫</t>
    <rPh sb="0" eb="1">
      <t>アラ</t>
    </rPh>
    <rPh sb="2" eb="3">
      <t>エイ</t>
    </rPh>
    <rPh sb="4" eb="5">
      <t>ワ</t>
    </rPh>
    <rPh sb="6" eb="7">
      <t>オット</t>
    </rPh>
    <phoneticPr fontId="2"/>
  </si>
  <si>
    <t>木　村　行　成</t>
    <rPh sb="0" eb="1">
      <t>キ</t>
    </rPh>
    <rPh sb="2" eb="3">
      <t>ムラ</t>
    </rPh>
    <rPh sb="4" eb="5">
      <t>ギョウ</t>
    </rPh>
    <rPh sb="6" eb="7">
      <t>シゲル</t>
    </rPh>
    <phoneticPr fontId="2"/>
  </si>
  <si>
    <t>平　井　義　一</t>
    <rPh sb="0" eb="1">
      <t>ヒラ</t>
    </rPh>
    <rPh sb="2" eb="3">
      <t>セイ</t>
    </rPh>
    <rPh sb="4" eb="5">
      <t>ギ</t>
    </rPh>
    <rPh sb="6" eb="7">
      <t>イチ</t>
    </rPh>
    <phoneticPr fontId="2"/>
  </si>
  <si>
    <t>15-06　歴代市議会議員</t>
    <rPh sb="6" eb="8">
      <t>レキダイ</t>
    </rPh>
    <rPh sb="8" eb="9">
      <t>シ</t>
    </rPh>
    <rPh sb="9" eb="11">
      <t>ギカイ</t>
    </rPh>
    <rPh sb="11" eb="13">
      <t>ギイン</t>
    </rPh>
    <phoneticPr fontId="2"/>
  </si>
  <si>
    <t>林　　　直　史</t>
    <rPh sb="0" eb="1">
      <t>ハヤシ</t>
    </rPh>
    <rPh sb="4" eb="5">
      <t>チョク</t>
    </rPh>
    <rPh sb="6" eb="7">
      <t>シ</t>
    </rPh>
    <phoneticPr fontId="2"/>
  </si>
  <si>
    <t>室　谷　弘　幸</t>
    <rPh sb="0" eb="1">
      <t>シツ</t>
    </rPh>
    <rPh sb="2" eb="3">
      <t>タニ</t>
    </rPh>
    <rPh sb="4" eb="5">
      <t>ヒロ</t>
    </rPh>
    <rPh sb="6" eb="7">
      <t>サイワイ</t>
    </rPh>
    <phoneticPr fontId="2"/>
  </si>
  <si>
    <t>宮　本　啓　子</t>
    <rPh sb="0" eb="1">
      <t>ミヤ</t>
    </rPh>
    <rPh sb="2" eb="3">
      <t>ホン</t>
    </rPh>
    <rPh sb="4" eb="5">
      <t>ケイ</t>
    </rPh>
    <rPh sb="6" eb="7">
      <t>コ</t>
    </rPh>
    <phoneticPr fontId="2"/>
  </si>
  <si>
    <t>西　出　　　振</t>
    <rPh sb="0" eb="1">
      <t>ニシ</t>
    </rPh>
    <rPh sb="2" eb="3">
      <t>デ</t>
    </rPh>
    <rPh sb="6" eb="7">
      <t>ブルイ</t>
    </rPh>
    <phoneticPr fontId="2"/>
  </si>
  <si>
    <t>新　後　由紀子</t>
    <rPh sb="0" eb="1">
      <t>シン</t>
    </rPh>
    <rPh sb="2" eb="3">
      <t>ゴ</t>
    </rPh>
    <rPh sb="4" eb="7">
      <t>ユキコ</t>
    </rPh>
    <phoneticPr fontId="2"/>
  </si>
  <si>
    <t>第1期</t>
    <rPh sb="0" eb="1">
      <t>ダイ</t>
    </rPh>
    <rPh sb="2" eb="3">
      <t>キ</t>
    </rPh>
    <phoneticPr fontId="2"/>
  </si>
  <si>
    <t>宮　﨑　　　護</t>
    <rPh sb="0" eb="1">
      <t>ミヤ</t>
    </rPh>
    <rPh sb="6" eb="7">
      <t>マモル</t>
    </rPh>
    <phoneticPr fontId="2"/>
  </si>
  <si>
    <t>今　津　和喜夫</t>
    <rPh sb="0" eb="1">
      <t>イマ</t>
    </rPh>
    <rPh sb="2" eb="3">
      <t>ツ</t>
    </rPh>
    <rPh sb="4" eb="7">
      <t>ワキオ</t>
    </rPh>
    <phoneticPr fontId="2"/>
  </si>
  <si>
    <t>上　出  栄　雄</t>
    <rPh sb="0" eb="1">
      <t>ウエ</t>
    </rPh>
    <rPh sb="2" eb="3">
      <t>デ</t>
    </rPh>
    <rPh sb="5" eb="6">
      <t>エイ</t>
    </rPh>
    <rPh sb="7" eb="8">
      <t>オス</t>
    </rPh>
    <phoneticPr fontId="2"/>
  </si>
  <si>
    <t>林　　　俊　昭</t>
    <rPh sb="0" eb="1">
      <t>ハヤシ</t>
    </rPh>
    <rPh sb="4" eb="5">
      <t>シュン</t>
    </rPh>
    <rPh sb="6" eb="7">
      <t>アキラ</t>
    </rPh>
    <phoneticPr fontId="2"/>
  </si>
  <si>
    <t>川　下　　　勉</t>
    <rPh sb="0" eb="1">
      <t>カワ</t>
    </rPh>
    <rPh sb="2" eb="3">
      <t>シタ</t>
    </rPh>
    <rPh sb="6" eb="7">
      <t>ツトム</t>
    </rPh>
    <phoneticPr fontId="2"/>
  </si>
  <si>
    <t>髙　辻󠄀　伸　行</t>
    <rPh sb="0" eb="1">
      <t>タカ</t>
    </rPh>
    <rPh sb="6" eb="7">
      <t>シン</t>
    </rPh>
    <rPh sb="8" eb="9">
      <t>ギョウ</t>
    </rPh>
    <phoneticPr fontId="2"/>
  </si>
  <si>
    <t>山　口　忠　志</t>
    <rPh sb="0" eb="1">
      <t>ヤマ</t>
    </rPh>
    <rPh sb="2" eb="3">
      <t>クチ</t>
    </rPh>
    <rPh sb="4" eb="5">
      <t>チュウ</t>
    </rPh>
    <rPh sb="6" eb="7">
      <t>ココロザシ</t>
    </rPh>
    <phoneticPr fontId="2"/>
  </si>
  <si>
    <t>西　口　剛太郎</t>
    <rPh sb="0" eb="1">
      <t>ニシ</t>
    </rPh>
    <rPh sb="2" eb="3">
      <t>クチ</t>
    </rPh>
    <rPh sb="4" eb="7">
      <t>ゴウタロウ</t>
    </rPh>
    <phoneticPr fontId="2"/>
  </si>
  <si>
    <r>
      <t>林　　茂　信
　</t>
    </r>
    <r>
      <rPr>
        <sz val="9"/>
        <rFont val="ＭＳ 明朝"/>
        <family val="1"/>
        <charset val="128"/>
      </rPr>
      <t>(～H21.9.30）</t>
    </r>
    <rPh sb="0" eb="1">
      <t>ハヤシ</t>
    </rPh>
    <rPh sb="3" eb="4">
      <t>シゲル</t>
    </rPh>
    <rPh sb="5" eb="6">
      <t>シン</t>
    </rPh>
    <phoneticPr fontId="2"/>
  </si>
  <si>
    <t>安　達  優　二</t>
    <rPh sb="0" eb="1">
      <t>アン</t>
    </rPh>
    <rPh sb="2" eb="3">
      <t>タチ</t>
    </rPh>
    <rPh sb="5" eb="6">
      <t>ユウ</t>
    </rPh>
    <rPh sb="7" eb="8">
      <t>ニ</t>
    </rPh>
    <phoneticPr fontId="2"/>
  </si>
  <si>
    <t>細　野　祐　治</t>
    <rPh sb="0" eb="1">
      <t>ホソ</t>
    </rPh>
    <rPh sb="2" eb="3">
      <t>ノ</t>
    </rPh>
    <rPh sb="4" eb="5">
      <t>ユウ</t>
    </rPh>
    <rPh sb="6" eb="7">
      <t>オサム</t>
    </rPh>
    <phoneticPr fontId="2"/>
  </si>
  <si>
    <t>吉　江　外代夫</t>
    <rPh sb="0" eb="1">
      <t>キチ</t>
    </rPh>
    <rPh sb="2" eb="3">
      <t>エ</t>
    </rPh>
    <rPh sb="4" eb="5">
      <t>ガイ</t>
    </rPh>
    <phoneticPr fontId="2"/>
  </si>
  <si>
    <t>谷　本　直　人</t>
    <rPh sb="0" eb="1">
      <t>タニ</t>
    </rPh>
    <rPh sb="2" eb="3">
      <t>ホン</t>
    </rPh>
    <rPh sb="4" eb="5">
      <t>チョク</t>
    </rPh>
    <rPh sb="6" eb="7">
      <t>ジン</t>
    </rPh>
    <phoneticPr fontId="2"/>
  </si>
  <si>
    <t>要　明　　　勲</t>
    <rPh sb="0" eb="1">
      <t>ヨウ</t>
    </rPh>
    <rPh sb="2" eb="3">
      <t>メイ</t>
    </rPh>
    <rPh sb="6" eb="7">
      <t>イサオ</t>
    </rPh>
    <phoneticPr fontId="2"/>
  </si>
  <si>
    <t>稲　垣　清　也</t>
    <rPh sb="0" eb="1">
      <t>イネ</t>
    </rPh>
    <rPh sb="2" eb="3">
      <t>カキ</t>
    </rPh>
    <rPh sb="4" eb="5">
      <t>セイ</t>
    </rPh>
    <rPh sb="6" eb="7">
      <t>ヤ</t>
    </rPh>
    <phoneticPr fontId="2"/>
  </si>
  <si>
    <t>第2期</t>
    <rPh sb="0" eb="1">
      <t>ダイ</t>
    </rPh>
    <rPh sb="2" eb="3">
      <t>キ</t>
    </rPh>
    <phoneticPr fontId="2"/>
  </si>
  <si>
    <t>西　川　昌　之</t>
    <rPh sb="0" eb="1">
      <t>ニシ</t>
    </rPh>
    <rPh sb="2" eb="3">
      <t>カワ</t>
    </rPh>
    <rPh sb="4" eb="5">
      <t>アキラ</t>
    </rPh>
    <rPh sb="6" eb="7">
      <t>コレ</t>
    </rPh>
    <phoneticPr fontId="2"/>
  </si>
  <si>
    <t>中　谷　喜　英</t>
    <rPh sb="0" eb="1">
      <t>ナカ</t>
    </rPh>
    <rPh sb="2" eb="3">
      <t>ヤ</t>
    </rPh>
    <rPh sb="4" eb="5">
      <t>キ</t>
    </rPh>
    <rPh sb="6" eb="7">
      <t>エイ</t>
    </rPh>
    <phoneticPr fontId="2"/>
  </si>
  <si>
    <r>
      <t>宮 本　啓 子</t>
    </r>
    <r>
      <rPr>
        <sz val="9"/>
        <rFont val="ＭＳ 明朝"/>
        <family val="1"/>
        <charset val="128"/>
      </rPr>
      <t>（～H24.11.30）</t>
    </r>
    <rPh sb="0" eb="1">
      <t>ミヤ</t>
    </rPh>
    <rPh sb="2" eb="3">
      <t>ホン</t>
    </rPh>
    <rPh sb="4" eb="5">
      <t>ケイ</t>
    </rPh>
    <rPh sb="6" eb="7">
      <t>コ</t>
    </rPh>
    <phoneticPr fontId="2"/>
  </si>
  <si>
    <r>
      <t>細　野　祐　治</t>
    </r>
    <r>
      <rPr>
        <sz val="9"/>
        <rFont val="ＭＳ 明朝"/>
        <family val="1"/>
        <charset val="128"/>
      </rPr>
      <t>（～H24.11.21）</t>
    </r>
    <rPh sb="0" eb="1">
      <t>ホソ</t>
    </rPh>
    <rPh sb="2" eb="3">
      <t>ノ</t>
    </rPh>
    <rPh sb="4" eb="5">
      <t>ユウ</t>
    </rPh>
    <rPh sb="6" eb="7">
      <t>オサム</t>
    </rPh>
    <phoneticPr fontId="2"/>
  </si>
  <si>
    <t>第3期</t>
    <rPh sb="0" eb="1">
      <t>ダイ</t>
    </rPh>
    <rPh sb="2" eb="3">
      <t>キ</t>
    </rPh>
    <phoneticPr fontId="2"/>
  </si>
  <si>
    <t>上　田　朋　和</t>
    <rPh sb="0" eb="1">
      <t>ジョウ</t>
    </rPh>
    <rPh sb="2" eb="3">
      <t>タ</t>
    </rPh>
    <rPh sb="4" eb="5">
      <t>トモ</t>
    </rPh>
    <rPh sb="6" eb="7">
      <t>ワ</t>
    </rPh>
    <phoneticPr fontId="2"/>
  </si>
  <si>
    <r>
      <t>山　口　忠　志</t>
    </r>
    <r>
      <rPr>
        <sz val="9"/>
        <rFont val="ＭＳ 明朝"/>
        <family val="1"/>
        <charset val="128"/>
      </rPr>
      <t>(～H26.2.21)</t>
    </r>
    <rPh sb="0" eb="1">
      <t>ヤマ</t>
    </rPh>
    <rPh sb="2" eb="3">
      <t>クチ</t>
    </rPh>
    <rPh sb="4" eb="5">
      <t>タダシ</t>
    </rPh>
    <rPh sb="6" eb="7">
      <t>ココロザシ</t>
    </rPh>
    <phoneticPr fontId="2"/>
  </si>
  <si>
    <t>乾　　　浩　人</t>
    <rPh sb="0" eb="1">
      <t>イヌイ</t>
    </rPh>
    <rPh sb="4" eb="5">
      <t>ヒロシ</t>
    </rPh>
    <rPh sb="6" eb="7">
      <t>ヒト</t>
    </rPh>
    <phoneticPr fontId="2"/>
  </si>
  <si>
    <t>田　中　金　利</t>
    <rPh sb="0" eb="1">
      <t>タ</t>
    </rPh>
    <rPh sb="2" eb="3">
      <t>ナカ</t>
    </rPh>
    <rPh sb="4" eb="5">
      <t>キン</t>
    </rPh>
    <rPh sb="6" eb="7">
      <t>リ</t>
    </rPh>
    <phoneticPr fontId="2"/>
  </si>
  <si>
    <t>谷　本　直　人</t>
    <rPh sb="0" eb="1">
      <t>タニ</t>
    </rPh>
    <rPh sb="2" eb="3">
      <t>ホン</t>
    </rPh>
    <rPh sb="4" eb="5">
      <t>ナオ</t>
    </rPh>
    <rPh sb="6" eb="7">
      <t>ヒト</t>
    </rPh>
    <phoneticPr fontId="2"/>
  </si>
  <si>
    <t>岩　村　正　秀</t>
    <rPh sb="0" eb="1">
      <t>イワ</t>
    </rPh>
    <rPh sb="2" eb="3">
      <t>ムラ</t>
    </rPh>
    <rPh sb="4" eb="5">
      <t>タダシ</t>
    </rPh>
    <rPh sb="6" eb="7">
      <t>ヒデ</t>
    </rPh>
    <phoneticPr fontId="2"/>
  </si>
  <si>
    <t>吉　江　外代夫</t>
    <rPh sb="0" eb="1">
      <t>キチ</t>
    </rPh>
    <rPh sb="2" eb="3">
      <t>エ</t>
    </rPh>
    <rPh sb="4" eb="7">
      <t>トヨオ</t>
    </rPh>
    <phoneticPr fontId="2"/>
  </si>
  <si>
    <t>辰　川　志　郎</t>
    <rPh sb="0" eb="1">
      <t>タツ</t>
    </rPh>
    <rPh sb="2" eb="3">
      <t>カワ</t>
    </rPh>
    <rPh sb="4" eb="5">
      <t>ココロザシ</t>
    </rPh>
    <rPh sb="6" eb="7">
      <t>ロウ</t>
    </rPh>
    <phoneticPr fontId="2"/>
  </si>
  <si>
    <t>林　　　直　史</t>
    <rPh sb="0" eb="1">
      <t>ハヤシ</t>
    </rPh>
    <rPh sb="4" eb="5">
      <t>ナオ</t>
    </rPh>
    <rPh sb="6" eb="7">
      <t>シ</t>
    </rPh>
    <phoneticPr fontId="2"/>
  </si>
  <si>
    <r>
      <t>室 谷　弘 幸</t>
    </r>
    <r>
      <rPr>
        <sz val="9"/>
        <rFont val="ＭＳ 明朝"/>
        <family val="1"/>
        <charset val="128"/>
      </rPr>
      <t>（～H26.2.27）</t>
    </r>
    <rPh sb="0" eb="1">
      <t>シツ</t>
    </rPh>
    <rPh sb="2" eb="3">
      <t>タニ</t>
    </rPh>
    <rPh sb="4" eb="5">
      <t>ヒロシ</t>
    </rPh>
    <rPh sb="6" eb="7">
      <t>サイワイ</t>
    </rPh>
    <phoneticPr fontId="2"/>
  </si>
  <si>
    <r>
      <t xml:space="preserve">上 出　栄 雄
</t>
    </r>
    <r>
      <rPr>
        <sz val="9"/>
        <rFont val="ＭＳ 明朝"/>
        <family val="1"/>
        <charset val="128"/>
      </rPr>
      <t>（～H28.8.14)</t>
    </r>
    <rPh sb="0" eb="1">
      <t>ジョウ</t>
    </rPh>
    <rPh sb="2" eb="3">
      <t>デ</t>
    </rPh>
    <rPh sb="4" eb="5">
      <t>エイ</t>
    </rPh>
    <rPh sb="6" eb="7">
      <t>オス</t>
    </rPh>
    <phoneticPr fontId="2"/>
  </si>
  <si>
    <t>稲　垣　清　也</t>
    <rPh sb="0" eb="1">
      <t>イネ</t>
    </rPh>
    <rPh sb="2" eb="3">
      <t>カキ</t>
    </rPh>
    <rPh sb="4" eb="5">
      <t>シン</t>
    </rPh>
    <rPh sb="6" eb="7">
      <t>ヤ</t>
    </rPh>
    <phoneticPr fontId="2"/>
  </si>
  <si>
    <t>林　　　茂　信</t>
    <rPh sb="0" eb="1">
      <t>ハヤシ</t>
    </rPh>
    <rPh sb="4" eb="5">
      <t>シゲ</t>
    </rPh>
    <rPh sb="6" eb="7">
      <t>シン</t>
    </rPh>
    <phoneticPr fontId="2"/>
  </si>
  <si>
    <t>第4期</t>
    <rPh sb="0" eb="1">
      <t>ダイ</t>
    </rPh>
    <rPh sb="2" eb="3">
      <t>キ</t>
    </rPh>
    <phoneticPr fontId="2"/>
  </si>
  <si>
    <t>東　野　真　樹</t>
    <rPh sb="0" eb="1">
      <t>ヒガシ</t>
    </rPh>
    <rPh sb="2" eb="3">
      <t>ノ</t>
    </rPh>
    <rPh sb="4" eb="5">
      <t>マコト</t>
    </rPh>
    <rPh sb="6" eb="7">
      <t>キ</t>
    </rPh>
    <phoneticPr fontId="2"/>
  </si>
  <si>
    <r>
      <t xml:space="preserve">乾　　浩　人
</t>
    </r>
    <r>
      <rPr>
        <sz val="9"/>
        <rFont val="ＭＳ 明朝"/>
        <family val="1"/>
        <charset val="128"/>
      </rPr>
      <t>（～H29.12.19）</t>
    </r>
    <rPh sb="0" eb="1">
      <t>イヌイ</t>
    </rPh>
    <rPh sb="3" eb="4">
      <t>ヒロシ</t>
    </rPh>
    <rPh sb="5" eb="6">
      <t>ヒト</t>
    </rPh>
    <phoneticPr fontId="2"/>
  </si>
  <si>
    <t>中　川　敬　雄</t>
    <rPh sb="0" eb="1">
      <t>ナカ</t>
    </rPh>
    <rPh sb="2" eb="3">
      <t>カワ</t>
    </rPh>
    <rPh sb="4" eb="5">
      <t>ケイ</t>
    </rPh>
    <rPh sb="6" eb="7">
      <t>オス</t>
    </rPh>
    <phoneticPr fontId="2"/>
  </si>
  <si>
    <t>南　出　貞　子</t>
    <rPh sb="0" eb="1">
      <t>ミナミ</t>
    </rPh>
    <rPh sb="2" eb="3">
      <t>デ</t>
    </rPh>
    <rPh sb="4" eb="5">
      <t>サダ</t>
    </rPh>
    <rPh sb="6" eb="7">
      <t>コ</t>
    </rPh>
    <phoneticPr fontId="2"/>
  </si>
  <si>
    <t>15-07　会派別市議会議員数</t>
    <rPh sb="6" eb="8">
      <t>カイハ</t>
    </rPh>
    <rPh sb="8" eb="9">
      <t>ベツ</t>
    </rPh>
    <rPh sb="9" eb="10">
      <t>シ</t>
    </rPh>
    <rPh sb="10" eb="12">
      <t>ギカイ</t>
    </rPh>
    <rPh sb="12" eb="15">
      <t>ギインスウ</t>
    </rPh>
    <phoneticPr fontId="2"/>
  </si>
  <si>
    <t>令和2年1月1日現在</t>
    <rPh sb="0" eb="2">
      <t>レイワ</t>
    </rPh>
    <phoneticPr fontId="2"/>
  </si>
  <si>
    <t>会　　　派</t>
    <rPh sb="0" eb="1">
      <t>カイ</t>
    </rPh>
    <rPh sb="4" eb="5">
      <t>ハ</t>
    </rPh>
    <phoneticPr fontId="2"/>
  </si>
  <si>
    <t>昂志会</t>
    <rPh sb="0" eb="1">
      <t>コウ</t>
    </rPh>
    <rPh sb="1" eb="2">
      <t>シ</t>
    </rPh>
    <rPh sb="2" eb="3">
      <t>カイ</t>
    </rPh>
    <phoneticPr fontId="2"/>
  </si>
  <si>
    <t>自民かがやき</t>
    <rPh sb="0" eb="2">
      <t>ジミン</t>
    </rPh>
    <phoneticPr fontId="2"/>
  </si>
  <si>
    <t>会派・グループに属さない議員</t>
    <rPh sb="0" eb="1">
      <t>カイ</t>
    </rPh>
    <rPh sb="1" eb="2">
      <t>ハ</t>
    </rPh>
    <rPh sb="8" eb="9">
      <t>ゾク</t>
    </rPh>
    <rPh sb="12" eb="14">
      <t>ギイン</t>
    </rPh>
    <phoneticPr fontId="2"/>
  </si>
  <si>
    <t>人　　　員</t>
    <rPh sb="0" eb="1">
      <t>ヒト</t>
    </rPh>
    <rPh sb="4" eb="5">
      <t>イン</t>
    </rPh>
    <phoneticPr fontId="2"/>
  </si>
  <si>
    <t>15-08　議会付議件数</t>
    <rPh sb="6" eb="8">
      <t>ギカイ</t>
    </rPh>
    <rPh sb="8" eb="10">
      <t>フギ</t>
    </rPh>
    <rPh sb="10" eb="12">
      <t>ケンスウ</t>
    </rPh>
    <phoneticPr fontId="2"/>
  </si>
  <si>
    <t>開会数</t>
    <rPh sb="0" eb="2">
      <t>カイカイ</t>
    </rPh>
    <rPh sb="2" eb="3">
      <t>スウ</t>
    </rPh>
    <phoneticPr fontId="2"/>
  </si>
  <si>
    <t>会期
延日数</t>
    <rPh sb="0" eb="2">
      <t>カイキ</t>
    </rPh>
    <rPh sb="3" eb="4">
      <t>ノ</t>
    </rPh>
    <rPh sb="4" eb="6">
      <t>ニッスウ</t>
    </rPh>
    <phoneticPr fontId="2"/>
  </si>
  <si>
    <t>本会議
日数</t>
    <rPh sb="0" eb="3">
      <t>ホンカイギ</t>
    </rPh>
    <rPh sb="4" eb="6">
      <t>ニッスウ</t>
    </rPh>
    <phoneticPr fontId="2"/>
  </si>
  <si>
    <t>市長提出議案</t>
    <rPh sb="0" eb="2">
      <t>シチョウ</t>
    </rPh>
    <rPh sb="2" eb="4">
      <t>テイシュツ</t>
    </rPh>
    <rPh sb="4" eb="6">
      <t>ギアン</t>
    </rPh>
    <phoneticPr fontId="2"/>
  </si>
  <si>
    <t>議員提出議案</t>
    <rPh sb="0" eb="2">
      <t>ギイン</t>
    </rPh>
    <rPh sb="2" eb="4">
      <t>テイシュツ</t>
    </rPh>
    <rPh sb="4" eb="6">
      <t>ギアン</t>
    </rPh>
    <phoneticPr fontId="2"/>
  </si>
  <si>
    <t>選挙</t>
    <rPh sb="0" eb="2">
      <t>センキョ</t>
    </rPh>
    <phoneticPr fontId="2"/>
  </si>
  <si>
    <t>予算</t>
    <rPh sb="0" eb="2">
      <t>ヨサン</t>
    </rPh>
    <phoneticPr fontId="2"/>
  </si>
  <si>
    <t>条例</t>
    <rPh sb="0" eb="2">
      <t>ジョウレイ</t>
    </rPh>
    <phoneticPr fontId="2"/>
  </si>
  <si>
    <t>決算
認定</t>
    <rPh sb="0" eb="2">
      <t>ケッサン</t>
    </rPh>
    <rPh sb="3" eb="5">
      <t>ニンテイ</t>
    </rPh>
    <phoneticPr fontId="2"/>
  </si>
  <si>
    <t>報告</t>
    <rPh sb="0" eb="2">
      <t>ホウコク</t>
    </rPh>
    <phoneticPr fontId="2"/>
  </si>
  <si>
    <t>契約</t>
    <rPh sb="0" eb="2">
      <t>ケイヤク</t>
    </rPh>
    <phoneticPr fontId="2"/>
  </si>
  <si>
    <t>意見書
決議
要望書</t>
    <rPh sb="0" eb="3">
      <t>イケンショ</t>
    </rPh>
    <rPh sb="4" eb="6">
      <t>ケツギ</t>
    </rPh>
    <rPh sb="7" eb="10">
      <t>ヨウボウショ</t>
    </rPh>
    <phoneticPr fontId="2"/>
  </si>
  <si>
    <t>15-09　請願・陳情の状況</t>
    <rPh sb="6" eb="8">
      <t>セイガン</t>
    </rPh>
    <rPh sb="9" eb="11">
      <t>チンジョウ</t>
    </rPh>
    <rPh sb="12" eb="14">
      <t>ジョウキョウ</t>
    </rPh>
    <phoneticPr fontId="2"/>
  </si>
  <si>
    <t>年度</t>
    <rPh sb="0" eb="1">
      <t>トシ</t>
    </rPh>
    <rPh sb="1" eb="2">
      <t>ド</t>
    </rPh>
    <phoneticPr fontId="2"/>
  </si>
  <si>
    <t>請願</t>
    <rPh sb="0" eb="2">
      <t>セイガン</t>
    </rPh>
    <phoneticPr fontId="2"/>
  </si>
  <si>
    <t>陳情</t>
    <rPh sb="0" eb="2">
      <t>チンジョウ</t>
    </rPh>
    <phoneticPr fontId="2"/>
  </si>
  <si>
    <t>受理</t>
    <rPh sb="0" eb="2">
      <t>ジュリ</t>
    </rPh>
    <phoneticPr fontId="2"/>
  </si>
  <si>
    <t>採択</t>
    <rPh sb="0" eb="2">
      <t>サイタク</t>
    </rPh>
    <phoneticPr fontId="2"/>
  </si>
  <si>
    <t>不採択</t>
    <rPh sb="0" eb="1">
      <t>フ</t>
    </rPh>
    <rPh sb="1" eb="3">
      <t>サイタク</t>
    </rPh>
    <phoneticPr fontId="2"/>
  </si>
  <si>
    <t>一部採択</t>
    <rPh sb="0" eb="2">
      <t>イチブ</t>
    </rPh>
    <rPh sb="2" eb="4">
      <t>サイタク</t>
    </rPh>
    <phoneticPr fontId="2"/>
  </si>
  <si>
    <t>継続審査</t>
    <rPh sb="0" eb="2">
      <t>ケイゾク</t>
    </rPh>
    <rPh sb="2" eb="4">
      <t>シンサ</t>
    </rPh>
    <phoneticPr fontId="2"/>
  </si>
  <si>
    <t>審査未了</t>
    <rPh sb="0" eb="2">
      <t>シンサ</t>
    </rPh>
    <rPh sb="2" eb="4">
      <t>ミリョウ</t>
    </rPh>
    <phoneticPr fontId="2"/>
  </si>
  <si>
    <t>取り下げ</t>
    <rPh sb="0" eb="1">
      <t>ト</t>
    </rPh>
    <rPh sb="2" eb="3">
      <t>サ</t>
    </rPh>
    <phoneticPr fontId="2"/>
  </si>
  <si>
    <t>令和元年度</t>
    <phoneticPr fontId="2"/>
  </si>
  <si>
    <t>15-10　戸籍謄抄本等の交付状況</t>
    <rPh sb="6" eb="8">
      <t>コセキ</t>
    </rPh>
    <rPh sb="8" eb="9">
      <t>ウツ</t>
    </rPh>
    <rPh sb="9" eb="11">
      <t>ショウホン</t>
    </rPh>
    <rPh sb="11" eb="12">
      <t>ナド</t>
    </rPh>
    <rPh sb="13" eb="15">
      <t>コウフ</t>
    </rPh>
    <rPh sb="15" eb="17">
      <t>ジョウキョウ</t>
    </rPh>
    <phoneticPr fontId="2"/>
  </si>
  <si>
    <t>戸籍</t>
    <rPh sb="0" eb="2">
      <t>コセキ</t>
    </rPh>
    <phoneticPr fontId="2"/>
  </si>
  <si>
    <t>住民票</t>
    <rPh sb="0" eb="3">
      <t>ジュウミンヒョウ</t>
    </rPh>
    <phoneticPr fontId="2"/>
  </si>
  <si>
    <t>印鑑
証明</t>
    <rPh sb="0" eb="2">
      <t>インカン</t>
    </rPh>
    <rPh sb="3" eb="5">
      <t>ショウメイ</t>
    </rPh>
    <phoneticPr fontId="2"/>
  </si>
  <si>
    <t>その他
諸証明</t>
    <rPh sb="2" eb="3">
      <t>タ</t>
    </rPh>
    <rPh sb="4" eb="5">
      <t>ショ</t>
    </rPh>
    <rPh sb="5" eb="7">
      <t>ショウメイ</t>
    </rPh>
    <phoneticPr fontId="2"/>
  </si>
  <si>
    <t>除籍</t>
    <rPh sb="0" eb="2">
      <t>ジョセキ</t>
    </rPh>
    <phoneticPr fontId="2"/>
  </si>
  <si>
    <t>証明</t>
    <rPh sb="0" eb="2">
      <t>ショウメイ</t>
    </rPh>
    <phoneticPr fontId="2"/>
  </si>
  <si>
    <t>閲覧</t>
    <rPh sb="0" eb="2">
      <t>エツラン</t>
    </rPh>
    <phoneticPr fontId="2"/>
  </si>
  <si>
    <t>附票</t>
    <rPh sb="0" eb="1">
      <t>フ</t>
    </rPh>
    <rPh sb="1" eb="2">
      <t>ヒョウ</t>
    </rPh>
    <phoneticPr fontId="2"/>
  </si>
  <si>
    <t>15-11　市民相談の状況</t>
    <rPh sb="6" eb="8">
      <t>シミン</t>
    </rPh>
    <rPh sb="8" eb="10">
      <t>ソウダン</t>
    </rPh>
    <rPh sb="11" eb="13">
      <t>ジョウキョウ</t>
    </rPh>
    <phoneticPr fontId="2"/>
  </si>
  <si>
    <t>心配ごと</t>
    <rPh sb="0" eb="2">
      <t>シンパイ</t>
    </rPh>
    <phoneticPr fontId="2"/>
  </si>
  <si>
    <t>人権</t>
    <rPh sb="0" eb="2">
      <t>ジンケン</t>
    </rPh>
    <phoneticPr fontId="2"/>
  </si>
  <si>
    <t>行政</t>
    <rPh sb="0" eb="2">
      <t>ギョウセイ</t>
    </rPh>
    <phoneticPr fontId="2"/>
  </si>
  <si>
    <t>交通
事故</t>
    <rPh sb="0" eb="2">
      <t>コウツウ</t>
    </rPh>
    <rPh sb="3" eb="5">
      <t>ジコ</t>
    </rPh>
    <phoneticPr fontId="2"/>
  </si>
  <si>
    <t>消費
生活</t>
    <rPh sb="0" eb="2">
      <t>ショウヒ</t>
    </rPh>
    <rPh sb="3" eb="5">
      <t>セイカツ</t>
    </rPh>
    <phoneticPr fontId="2"/>
  </si>
  <si>
    <t>年金</t>
    <rPh sb="0" eb="2">
      <t>ネンキン</t>
    </rPh>
    <phoneticPr fontId="2"/>
  </si>
  <si>
    <t>法律</t>
    <rPh sb="0" eb="2">
      <t>ホウリツ</t>
    </rPh>
    <phoneticPr fontId="2"/>
  </si>
  <si>
    <t>健康</t>
    <rPh sb="0" eb="2">
      <t>ケンコウ</t>
    </rPh>
    <phoneticPr fontId="2"/>
  </si>
  <si>
    <t>※｢総合｣は「心配ごと」「人権」「行政｣の総数</t>
    <rPh sb="2" eb="4">
      <t>ソウゴウ</t>
    </rPh>
    <rPh sb="7" eb="9">
      <t>シンパイ</t>
    </rPh>
    <rPh sb="13" eb="15">
      <t>ジンケン</t>
    </rPh>
    <rPh sb="17" eb="19">
      <t>ギョウセイ</t>
    </rPh>
    <rPh sb="21" eb="23">
      <t>ソウスウ</t>
    </rPh>
    <phoneticPr fontId="2"/>
  </si>
  <si>
    <t>資料：地域福祉課・健康課</t>
    <rPh sb="0" eb="2">
      <t>シリョウ</t>
    </rPh>
    <rPh sb="3" eb="5">
      <t>チイキ</t>
    </rPh>
    <rPh sb="5" eb="8">
      <t>フクシカ</t>
    </rPh>
    <rPh sb="7" eb="8">
      <t>カ</t>
    </rPh>
    <rPh sb="9" eb="11">
      <t>ケンコウ</t>
    </rPh>
    <rPh sb="11" eb="12">
      <t>カ</t>
    </rPh>
    <phoneticPr fontId="2"/>
  </si>
  <si>
    <t>15-12　加賀市職員数</t>
    <rPh sb="6" eb="9">
      <t>カガシ</t>
    </rPh>
    <rPh sb="9" eb="11">
      <t>ショクイン</t>
    </rPh>
    <rPh sb="11" eb="12">
      <t>スウ</t>
    </rPh>
    <phoneticPr fontId="2"/>
  </si>
  <si>
    <t>各年4月1日現在　単位：人</t>
    <rPh sb="0" eb="2">
      <t>カクトシ</t>
    </rPh>
    <rPh sb="3" eb="4">
      <t>ガツ</t>
    </rPh>
    <rPh sb="5" eb="6">
      <t>ニチ</t>
    </rPh>
    <rPh sb="6" eb="8">
      <t>ゲンザイ</t>
    </rPh>
    <rPh sb="9" eb="11">
      <t>タンイ</t>
    </rPh>
    <rPh sb="12" eb="13">
      <t>ニン</t>
    </rPh>
    <phoneticPr fontId="2"/>
  </si>
  <si>
    <t>職種</t>
    <rPh sb="0" eb="2">
      <t>ショクシュ</t>
    </rPh>
    <phoneticPr fontId="2"/>
  </si>
  <si>
    <t>一般
行政職</t>
    <rPh sb="0" eb="2">
      <t>イッパン</t>
    </rPh>
    <rPh sb="3" eb="5">
      <t>ギョウセイ</t>
    </rPh>
    <rPh sb="5" eb="6">
      <t>ショク</t>
    </rPh>
    <phoneticPr fontId="2"/>
  </si>
  <si>
    <t>教育職</t>
    <rPh sb="0" eb="2">
      <t>キョウイク</t>
    </rPh>
    <rPh sb="2" eb="3">
      <t>ショク</t>
    </rPh>
    <phoneticPr fontId="2"/>
  </si>
  <si>
    <t>消防職</t>
    <rPh sb="0" eb="2">
      <t>ショウボウ</t>
    </rPh>
    <rPh sb="2" eb="3">
      <t>ショク</t>
    </rPh>
    <phoneticPr fontId="2"/>
  </si>
  <si>
    <t>公営企業等会計部門</t>
    <rPh sb="0" eb="2">
      <t>コウエイ</t>
    </rPh>
    <rPh sb="2" eb="5">
      <t>キギョウトウ</t>
    </rPh>
    <rPh sb="5" eb="7">
      <t>カイケイ</t>
    </rPh>
    <rPh sb="7" eb="9">
      <t>ブモン</t>
    </rPh>
    <phoneticPr fontId="2"/>
  </si>
  <si>
    <t>病　院</t>
    <rPh sb="0" eb="1">
      <t>ヤマイ</t>
    </rPh>
    <rPh sb="2" eb="3">
      <t>イン</t>
    </rPh>
    <phoneticPr fontId="2"/>
  </si>
  <si>
    <t>水　道</t>
    <rPh sb="0" eb="1">
      <t>ミズ</t>
    </rPh>
    <rPh sb="2" eb="3">
      <t>ミチ</t>
    </rPh>
    <phoneticPr fontId="2"/>
  </si>
  <si>
    <t>下水道</t>
    <rPh sb="0" eb="1">
      <t>シタ</t>
    </rPh>
    <rPh sb="1" eb="2">
      <t>ミズ</t>
    </rPh>
    <rPh sb="2" eb="3">
      <t>ミチ</t>
    </rPh>
    <phoneticPr fontId="2"/>
  </si>
  <si>
    <t>令和2　</t>
    <rPh sb="0" eb="2">
      <t>レイワ</t>
    </rPh>
    <phoneticPr fontId="2"/>
  </si>
  <si>
    <t>資料：総務課</t>
    <rPh sb="0" eb="2">
      <t>シリョウ</t>
    </rPh>
    <rPh sb="3" eb="5">
      <t>ソウム</t>
    </rPh>
    <rPh sb="5" eb="6">
      <t>カ</t>
    </rPh>
    <phoneticPr fontId="2"/>
  </si>
  <si>
    <t>15-13　市章</t>
    <rPh sb="6" eb="7">
      <t>シ</t>
    </rPh>
    <rPh sb="7" eb="8">
      <t>ショウ</t>
    </rPh>
    <phoneticPr fontId="2"/>
  </si>
  <si>
    <t>　市のおいたち</t>
    <phoneticPr fontId="2"/>
  </si>
  <si>
    <t>15-14　市民憲章、市のシンボル</t>
    <rPh sb="6" eb="7">
      <t>シ</t>
    </rPh>
    <rPh sb="7" eb="8">
      <t>ミン</t>
    </rPh>
    <rPh sb="8" eb="10">
      <t>ケンショウ</t>
    </rPh>
    <rPh sb="11" eb="12">
      <t>シ</t>
    </rPh>
    <phoneticPr fontId="2"/>
  </si>
  <si>
    <t>16-01　コミュニティ施設の状況</t>
    <rPh sb="12" eb="14">
      <t>シセツ</t>
    </rPh>
    <rPh sb="15" eb="17">
      <t>ジョウキョウ</t>
    </rPh>
    <phoneticPr fontId="2"/>
  </si>
  <si>
    <t>令和2年4月1日現在</t>
    <rPh sb="0" eb="2">
      <t>レイワ</t>
    </rPh>
    <rPh sb="3" eb="4">
      <t>ネン</t>
    </rPh>
    <rPh sb="5" eb="6">
      <t>ガツ</t>
    </rPh>
    <rPh sb="7" eb="10">
      <t>ニチゲンザイ</t>
    </rPh>
    <phoneticPr fontId="2"/>
  </si>
  <si>
    <t>施設の名称</t>
    <rPh sb="0" eb="2">
      <t>シセツ</t>
    </rPh>
    <rPh sb="3" eb="5">
      <t>メイショウ</t>
    </rPh>
    <phoneticPr fontId="2"/>
  </si>
  <si>
    <t>建物面積（㎡）</t>
    <rPh sb="0" eb="2">
      <t>タテモノ</t>
    </rPh>
    <rPh sb="2" eb="4">
      <t>メンセキ</t>
    </rPh>
    <phoneticPr fontId="2"/>
  </si>
  <si>
    <t>敷地面積（㎡）</t>
    <rPh sb="0" eb="2">
      <t>シキチ</t>
    </rPh>
    <rPh sb="2" eb="4">
      <t>メンセキ</t>
    </rPh>
    <phoneticPr fontId="2"/>
  </si>
  <si>
    <t>市民会館</t>
    <rPh sb="0" eb="2">
      <t>シミン</t>
    </rPh>
    <rPh sb="2" eb="4">
      <t>カイカン</t>
    </rPh>
    <phoneticPr fontId="2"/>
  </si>
  <si>
    <t>大聖寺南町ニ11番地5</t>
    <rPh sb="0" eb="3">
      <t>ダイショウジ</t>
    </rPh>
    <rPh sb="3" eb="5">
      <t>ミナミマチ</t>
    </rPh>
    <rPh sb="8" eb="10">
      <t>バンチ</t>
    </rPh>
    <phoneticPr fontId="2"/>
  </si>
  <si>
    <t>大聖寺地区会館</t>
    <rPh sb="0" eb="3">
      <t>ダイショウジ</t>
    </rPh>
    <rPh sb="3" eb="5">
      <t>チク</t>
    </rPh>
    <rPh sb="5" eb="7">
      <t>カイカン</t>
    </rPh>
    <phoneticPr fontId="2"/>
  </si>
  <si>
    <t>大聖寺京町1番地</t>
    <rPh sb="0" eb="3">
      <t>ダイショウジ</t>
    </rPh>
    <rPh sb="3" eb="5">
      <t>キョウマチ</t>
    </rPh>
    <rPh sb="6" eb="8">
      <t>バンチ</t>
    </rPh>
    <phoneticPr fontId="2"/>
  </si>
  <si>
    <t>山代地区会館</t>
    <rPh sb="0" eb="2">
      <t>ヤマシロ</t>
    </rPh>
    <rPh sb="2" eb="4">
      <t>チク</t>
    </rPh>
    <rPh sb="4" eb="6">
      <t>カイカン</t>
    </rPh>
    <phoneticPr fontId="2"/>
  </si>
  <si>
    <t>山代温泉山背台1丁目60番地</t>
    <rPh sb="0" eb="2">
      <t>ヤマシロ</t>
    </rPh>
    <rPh sb="2" eb="4">
      <t>オンセン</t>
    </rPh>
    <rPh sb="4" eb="5">
      <t>ヤマ</t>
    </rPh>
    <rPh sb="5" eb="6">
      <t>セ</t>
    </rPh>
    <rPh sb="6" eb="7">
      <t>ダイ</t>
    </rPh>
    <rPh sb="8" eb="10">
      <t>チョウメ</t>
    </rPh>
    <rPh sb="12" eb="14">
      <t>バンチ</t>
    </rPh>
    <phoneticPr fontId="2"/>
  </si>
  <si>
    <t>別所地区会館</t>
    <rPh sb="0" eb="2">
      <t>ベッショ</t>
    </rPh>
    <rPh sb="2" eb="4">
      <t>チク</t>
    </rPh>
    <rPh sb="4" eb="6">
      <t>カイカン</t>
    </rPh>
    <phoneticPr fontId="2"/>
  </si>
  <si>
    <t>別所町漆器団地10番地3</t>
    <rPh sb="0" eb="2">
      <t>ベッショ</t>
    </rPh>
    <rPh sb="2" eb="3">
      <t>マチ</t>
    </rPh>
    <rPh sb="3" eb="5">
      <t>シッキ</t>
    </rPh>
    <rPh sb="5" eb="7">
      <t>ダンチ</t>
    </rPh>
    <rPh sb="9" eb="11">
      <t>バンチ</t>
    </rPh>
    <phoneticPr fontId="2"/>
  </si>
  <si>
    <t>庄地区会館</t>
    <rPh sb="0" eb="1">
      <t>ショウ</t>
    </rPh>
    <rPh sb="1" eb="3">
      <t>チク</t>
    </rPh>
    <rPh sb="3" eb="5">
      <t>カイカン</t>
    </rPh>
    <phoneticPr fontId="2"/>
  </si>
  <si>
    <t>庄町ワ142番地1</t>
    <rPh sb="0" eb="2">
      <t>ショウマチ</t>
    </rPh>
    <rPh sb="6" eb="8">
      <t>バンチ</t>
    </rPh>
    <phoneticPr fontId="2"/>
  </si>
  <si>
    <t>勅使地区会館</t>
    <rPh sb="0" eb="2">
      <t>チョクシ</t>
    </rPh>
    <rPh sb="2" eb="4">
      <t>チク</t>
    </rPh>
    <rPh sb="4" eb="6">
      <t>カイカン</t>
    </rPh>
    <phoneticPr fontId="2"/>
  </si>
  <si>
    <t>勅使町ヌ24番地1</t>
    <rPh sb="0" eb="3">
      <t>チョクシマチ</t>
    </rPh>
    <rPh sb="6" eb="8">
      <t>バンチ</t>
    </rPh>
    <phoneticPr fontId="2"/>
  </si>
  <si>
    <t>東谷口地区会館</t>
    <rPh sb="0" eb="3">
      <t>ヒガシタニグチ</t>
    </rPh>
    <rPh sb="3" eb="5">
      <t>チク</t>
    </rPh>
    <rPh sb="5" eb="7">
      <t>カイカン</t>
    </rPh>
    <phoneticPr fontId="2"/>
  </si>
  <si>
    <t>水田丸町チ12番地</t>
    <rPh sb="0" eb="4">
      <t>ミズタマルマチ</t>
    </rPh>
    <rPh sb="7" eb="9">
      <t>バンチ</t>
    </rPh>
    <phoneticPr fontId="2"/>
  </si>
  <si>
    <t>片山津地区会館</t>
    <rPh sb="0" eb="3">
      <t>カタヤマヅ</t>
    </rPh>
    <rPh sb="3" eb="5">
      <t>チク</t>
    </rPh>
    <rPh sb="5" eb="7">
      <t>カイカン</t>
    </rPh>
    <phoneticPr fontId="2"/>
  </si>
  <si>
    <t>片山津温泉7の1番地1</t>
    <rPh sb="0" eb="3">
      <t>カタヤマヅ</t>
    </rPh>
    <rPh sb="3" eb="5">
      <t>オンセン</t>
    </rPh>
    <rPh sb="8" eb="10">
      <t>バンチ</t>
    </rPh>
    <phoneticPr fontId="2"/>
  </si>
  <si>
    <t>作見地区会館</t>
    <rPh sb="0" eb="1">
      <t>サク</t>
    </rPh>
    <rPh sb="1" eb="2">
      <t>ミ</t>
    </rPh>
    <rPh sb="2" eb="4">
      <t>チク</t>
    </rPh>
    <rPh sb="4" eb="6">
      <t>カイカン</t>
    </rPh>
    <phoneticPr fontId="2"/>
  </si>
  <si>
    <t>作見町ヨ36番地1</t>
    <rPh sb="0" eb="3">
      <t>サクミマチ</t>
    </rPh>
    <rPh sb="6" eb="8">
      <t>バンチ</t>
    </rPh>
    <phoneticPr fontId="2"/>
  </si>
  <si>
    <t>金明地区会館</t>
    <rPh sb="0" eb="1">
      <t>キン</t>
    </rPh>
    <rPh sb="1" eb="2">
      <t>メイ</t>
    </rPh>
    <rPh sb="2" eb="4">
      <t>チク</t>
    </rPh>
    <rPh sb="4" eb="6">
      <t>カイカン</t>
    </rPh>
    <phoneticPr fontId="2"/>
  </si>
  <si>
    <t>塩浜町105番地</t>
    <rPh sb="0" eb="2">
      <t>シオハマ</t>
    </rPh>
    <rPh sb="2" eb="3">
      <t>マチ</t>
    </rPh>
    <rPh sb="6" eb="8">
      <t>バンチ</t>
    </rPh>
    <phoneticPr fontId="2"/>
  </si>
  <si>
    <t>湖北地区会館</t>
    <rPh sb="0" eb="2">
      <t>コホク</t>
    </rPh>
    <rPh sb="2" eb="4">
      <t>チク</t>
    </rPh>
    <rPh sb="4" eb="6">
      <t>カイカン</t>
    </rPh>
    <phoneticPr fontId="2"/>
  </si>
  <si>
    <t>柴山町も33番地</t>
    <rPh sb="0" eb="3">
      <t>シバヤママチ</t>
    </rPh>
    <rPh sb="6" eb="8">
      <t>バンチ</t>
    </rPh>
    <phoneticPr fontId="2"/>
  </si>
  <si>
    <t>動橋地区会館</t>
    <rPh sb="0" eb="2">
      <t>イブリバシ</t>
    </rPh>
    <rPh sb="2" eb="4">
      <t>チク</t>
    </rPh>
    <rPh sb="4" eb="6">
      <t>カイカン</t>
    </rPh>
    <phoneticPr fontId="2"/>
  </si>
  <si>
    <t>動橋町ホ15番地1</t>
    <rPh sb="0" eb="2">
      <t>イブリバシ</t>
    </rPh>
    <rPh sb="2" eb="3">
      <t>マチ</t>
    </rPh>
    <rPh sb="6" eb="8">
      <t>バンチ</t>
    </rPh>
    <phoneticPr fontId="2"/>
  </si>
  <si>
    <t>(※児童センター含む)</t>
    <rPh sb="2" eb="4">
      <t>ジドウ</t>
    </rPh>
    <rPh sb="8" eb="9">
      <t>フク</t>
    </rPh>
    <phoneticPr fontId="2"/>
  </si>
  <si>
    <t>分校地区会館</t>
    <rPh sb="0" eb="2">
      <t>ブンギョウ</t>
    </rPh>
    <rPh sb="2" eb="4">
      <t>チク</t>
    </rPh>
    <rPh sb="4" eb="6">
      <t>カイカン</t>
    </rPh>
    <phoneticPr fontId="2"/>
  </si>
  <si>
    <t>分校町68番地2</t>
    <rPh sb="0" eb="3">
      <t>ブンギョウマチ</t>
    </rPh>
    <rPh sb="5" eb="7">
      <t>バンチ</t>
    </rPh>
    <phoneticPr fontId="2"/>
  </si>
  <si>
    <t>橋立地区会館</t>
    <rPh sb="0" eb="1">
      <t>ハシ</t>
    </rPh>
    <rPh sb="1" eb="2">
      <t>タテ</t>
    </rPh>
    <rPh sb="2" eb="4">
      <t>チク</t>
    </rPh>
    <rPh sb="4" eb="6">
      <t>カイカン</t>
    </rPh>
    <phoneticPr fontId="2"/>
  </si>
  <si>
    <t>橋立町ロ357番地</t>
    <rPh sb="0" eb="3">
      <t>ハシタテマチ</t>
    </rPh>
    <rPh sb="7" eb="9">
      <t>バンチ</t>
    </rPh>
    <phoneticPr fontId="2"/>
  </si>
  <si>
    <t>三木地区会館</t>
    <rPh sb="0" eb="2">
      <t>ミキ</t>
    </rPh>
    <rPh sb="2" eb="4">
      <t>チク</t>
    </rPh>
    <rPh sb="4" eb="6">
      <t>カイカン</t>
    </rPh>
    <phoneticPr fontId="2"/>
  </si>
  <si>
    <t>三木町ニ126番地1</t>
    <rPh sb="0" eb="3">
      <t>ミキマチ</t>
    </rPh>
    <rPh sb="7" eb="9">
      <t>バンチ</t>
    </rPh>
    <phoneticPr fontId="2"/>
  </si>
  <si>
    <t>三谷地区会館</t>
    <rPh sb="0" eb="2">
      <t>ミタニ</t>
    </rPh>
    <rPh sb="2" eb="4">
      <t>チク</t>
    </rPh>
    <rPh sb="4" eb="6">
      <t>カイカン</t>
    </rPh>
    <phoneticPr fontId="2"/>
  </si>
  <si>
    <t>曽宇町ホ7番地</t>
    <rPh sb="0" eb="3">
      <t>ソウマチ</t>
    </rPh>
    <rPh sb="5" eb="7">
      <t>バンチ</t>
    </rPh>
    <phoneticPr fontId="2"/>
  </si>
  <si>
    <t>南郷地区会館</t>
    <rPh sb="0" eb="2">
      <t>ナンゴウ</t>
    </rPh>
    <rPh sb="2" eb="4">
      <t>チク</t>
    </rPh>
    <rPh sb="4" eb="6">
      <t>カイカン</t>
    </rPh>
    <phoneticPr fontId="2"/>
  </si>
  <si>
    <t>下河崎町ヘ102番地</t>
    <rPh sb="0" eb="4">
      <t>シモカワサキマチ</t>
    </rPh>
    <rPh sb="8" eb="10">
      <t>バンチ</t>
    </rPh>
    <phoneticPr fontId="2"/>
  </si>
  <si>
    <t>塩屋地区会館</t>
    <rPh sb="0" eb="2">
      <t>シオヤ</t>
    </rPh>
    <rPh sb="2" eb="4">
      <t>チク</t>
    </rPh>
    <rPh sb="4" eb="6">
      <t>カイカン</t>
    </rPh>
    <phoneticPr fontId="2"/>
  </si>
  <si>
    <t>塩屋町イ29番地1</t>
    <rPh sb="0" eb="3">
      <t>シオヤマチ</t>
    </rPh>
    <rPh sb="6" eb="8">
      <t>バンチ</t>
    </rPh>
    <phoneticPr fontId="2"/>
  </si>
  <si>
    <t>山中温泉地区会館</t>
    <rPh sb="0" eb="2">
      <t>ヤマナカ</t>
    </rPh>
    <rPh sb="2" eb="4">
      <t>オンセン</t>
    </rPh>
    <rPh sb="4" eb="6">
      <t>チク</t>
    </rPh>
    <rPh sb="6" eb="8">
      <t>カイカン</t>
    </rPh>
    <phoneticPr fontId="2"/>
  </si>
  <si>
    <t>山中温泉西桂木町ト5番地1</t>
    <rPh sb="0" eb="2">
      <t>ヤマナカ</t>
    </rPh>
    <rPh sb="2" eb="4">
      <t>オンセン</t>
    </rPh>
    <rPh sb="4" eb="5">
      <t>ニシ</t>
    </rPh>
    <rPh sb="5" eb="7">
      <t>カツラギ</t>
    </rPh>
    <rPh sb="7" eb="8">
      <t>マチ</t>
    </rPh>
    <rPh sb="10" eb="12">
      <t>バンチ</t>
    </rPh>
    <phoneticPr fontId="2"/>
  </si>
  <si>
    <t>　　　　　　　　　山中温泉文化会館内</t>
    <rPh sb="9" eb="11">
      <t>ヤマナカ</t>
    </rPh>
    <rPh sb="11" eb="13">
      <t>オンセン</t>
    </rPh>
    <rPh sb="13" eb="15">
      <t>ブンカ</t>
    </rPh>
    <rPh sb="15" eb="17">
      <t>カイカン</t>
    </rPh>
    <rPh sb="17" eb="18">
      <t>ナイ</t>
    </rPh>
    <phoneticPr fontId="2"/>
  </si>
  <si>
    <t>河南地区会館</t>
    <rPh sb="0" eb="2">
      <t>カワミナミ</t>
    </rPh>
    <rPh sb="2" eb="4">
      <t>チク</t>
    </rPh>
    <rPh sb="4" eb="6">
      <t>カイカン</t>
    </rPh>
    <phoneticPr fontId="2"/>
  </si>
  <si>
    <t>山中温泉長谷田町リ391番地</t>
    <rPh sb="0" eb="4">
      <t>ヤマナカオンセン</t>
    </rPh>
    <rPh sb="4" eb="7">
      <t>ハセダ</t>
    </rPh>
    <rPh sb="7" eb="8">
      <t>マチ</t>
    </rPh>
    <rPh sb="12" eb="14">
      <t>バンチ</t>
    </rPh>
    <phoneticPr fontId="2"/>
  </si>
  <si>
    <t>西谷地区会館</t>
    <rPh sb="0" eb="2">
      <t>ニシタニ</t>
    </rPh>
    <rPh sb="2" eb="4">
      <t>チク</t>
    </rPh>
    <rPh sb="4" eb="6">
      <t>カイカン</t>
    </rPh>
    <phoneticPr fontId="2"/>
  </si>
  <si>
    <t>山中温泉菅谷町へ45番地</t>
    <rPh sb="0" eb="4">
      <t>ヤマナカオンセン</t>
    </rPh>
    <rPh sb="4" eb="6">
      <t>スガタニ</t>
    </rPh>
    <rPh sb="6" eb="7">
      <t>マチ</t>
    </rPh>
    <rPh sb="10" eb="12">
      <t>バンチ</t>
    </rPh>
    <phoneticPr fontId="2"/>
  </si>
  <si>
    <t>東谷地区会館</t>
    <rPh sb="0" eb="2">
      <t>ヒガシタニ</t>
    </rPh>
    <rPh sb="2" eb="4">
      <t>チク</t>
    </rPh>
    <rPh sb="4" eb="6">
      <t>カイカン</t>
    </rPh>
    <phoneticPr fontId="2"/>
  </si>
  <si>
    <t>山中温泉中津原町ハ124番地1</t>
    <rPh sb="0" eb="4">
      <t>ヤマナカオンセン</t>
    </rPh>
    <rPh sb="4" eb="7">
      <t>ナカツハラ</t>
    </rPh>
    <rPh sb="7" eb="8">
      <t>マチ</t>
    </rPh>
    <rPh sb="12" eb="14">
      <t>バンチ</t>
    </rPh>
    <phoneticPr fontId="2"/>
  </si>
  <si>
    <t>かが交流プラザさくら</t>
    <rPh sb="2" eb="4">
      <t>コウリュウ</t>
    </rPh>
    <phoneticPr fontId="2"/>
  </si>
  <si>
    <t>大聖寺八間道65番地</t>
    <rPh sb="0" eb="3">
      <t>ダイショウジ</t>
    </rPh>
    <rPh sb="3" eb="5">
      <t>ハチマ</t>
    </rPh>
    <rPh sb="5" eb="6">
      <t>ドウ</t>
    </rPh>
    <rPh sb="8" eb="10">
      <t>バンチ</t>
    </rPh>
    <phoneticPr fontId="2"/>
  </si>
  <si>
    <t>※別所地区会館、山中温泉地区会館、西谷地区会館については</t>
    <rPh sb="1" eb="3">
      <t>ベッショ</t>
    </rPh>
    <rPh sb="3" eb="5">
      <t>チク</t>
    </rPh>
    <rPh sb="5" eb="7">
      <t>カイカン</t>
    </rPh>
    <rPh sb="8" eb="10">
      <t>ヤマナカ</t>
    </rPh>
    <rPh sb="10" eb="12">
      <t>オンセン</t>
    </rPh>
    <rPh sb="12" eb="14">
      <t>チク</t>
    </rPh>
    <rPh sb="14" eb="16">
      <t>カイカン</t>
    </rPh>
    <rPh sb="17" eb="19">
      <t>ニシタニ</t>
    </rPh>
    <rPh sb="19" eb="21">
      <t>チク</t>
    </rPh>
    <rPh sb="21" eb="23">
      <t>カイカン</t>
    </rPh>
    <phoneticPr fontId="2"/>
  </si>
  <si>
    <t>資料：地域づくり推進課</t>
    <rPh sb="0" eb="2">
      <t>シリョウ</t>
    </rPh>
    <rPh sb="10" eb="11">
      <t>カ</t>
    </rPh>
    <phoneticPr fontId="2"/>
  </si>
  <si>
    <t>　事務所を間借りしているため、敷地面積なし</t>
    <rPh sb="1" eb="3">
      <t>ジム</t>
    </rPh>
    <rPh sb="3" eb="4">
      <t>ショ</t>
    </rPh>
    <rPh sb="5" eb="7">
      <t>マガ</t>
    </rPh>
    <rPh sb="15" eb="17">
      <t>シキチ</t>
    </rPh>
    <rPh sb="17" eb="19">
      <t>メンセキ</t>
    </rPh>
    <phoneticPr fontId="2"/>
  </si>
  <si>
    <t>16-02　町内集会施設の状況</t>
    <rPh sb="6" eb="8">
      <t>チョウナイ</t>
    </rPh>
    <rPh sb="8" eb="10">
      <t>シュウカイ</t>
    </rPh>
    <rPh sb="10" eb="12">
      <t>シセツ</t>
    </rPh>
    <rPh sb="13" eb="15">
      <t>ジョウキョウ</t>
    </rPh>
    <phoneticPr fontId="2"/>
  </si>
  <si>
    <t>町内会数</t>
    <rPh sb="0" eb="2">
      <t>チョウナイ</t>
    </rPh>
    <rPh sb="2" eb="3">
      <t>カイ</t>
    </rPh>
    <rPh sb="3" eb="4">
      <t>カズ</t>
    </rPh>
    <phoneticPr fontId="2"/>
  </si>
  <si>
    <t>設 置 数</t>
    <rPh sb="0" eb="1">
      <t>セツ</t>
    </rPh>
    <rPh sb="2" eb="3">
      <t>オキ</t>
    </rPh>
    <rPh sb="4" eb="5">
      <t>カズ</t>
    </rPh>
    <phoneticPr fontId="2"/>
  </si>
  <si>
    <t>※隣接する町内会が共有する集会施設を含む</t>
    <rPh sb="1" eb="3">
      <t>リンセツ</t>
    </rPh>
    <rPh sb="5" eb="7">
      <t>チョウナイ</t>
    </rPh>
    <rPh sb="7" eb="8">
      <t>カイ</t>
    </rPh>
    <rPh sb="9" eb="11">
      <t>キョウユウ</t>
    </rPh>
    <rPh sb="13" eb="15">
      <t>シュウカイ</t>
    </rPh>
    <rPh sb="15" eb="17">
      <t>シセツ</t>
    </rPh>
    <rPh sb="18" eb="19">
      <t>フク</t>
    </rPh>
    <phoneticPr fontId="2"/>
  </si>
  <si>
    <t>16-03　地区会館等利用状況</t>
    <rPh sb="6" eb="8">
      <t>チク</t>
    </rPh>
    <rPh sb="8" eb="10">
      <t>カイカン</t>
    </rPh>
    <rPh sb="10" eb="11">
      <t>トウ</t>
    </rPh>
    <rPh sb="11" eb="13">
      <t>リヨウ</t>
    </rPh>
    <rPh sb="13" eb="15">
      <t>ジョウキョウ</t>
    </rPh>
    <phoneticPr fontId="2"/>
  </si>
  <si>
    <t>年 度</t>
    <rPh sb="0" eb="1">
      <t>トシ</t>
    </rPh>
    <rPh sb="2" eb="3">
      <t>ド</t>
    </rPh>
    <phoneticPr fontId="2"/>
  </si>
  <si>
    <t>17-01　加賀市長選挙執行状況</t>
    <rPh sb="6" eb="8">
      <t>カガ</t>
    </rPh>
    <rPh sb="8" eb="10">
      <t>シチョウ</t>
    </rPh>
    <rPh sb="10" eb="12">
      <t>センキョ</t>
    </rPh>
    <rPh sb="12" eb="14">
      <t>シッコウ</t>
    </rPh>
    <rPh sb="14" eb="16">
      <t>ジョウキョウ</t>
    </rPh>
    <phoneticPr fontId="2"/>
  </si>
  <si>
    <t>執行年月日</t>
    <rPh sb="0" eb="2">
      <t>シッコウ</t>
    </rPh>
    <rPh sb="2" eb="5">
      <t>ネンガッピ</t>
    </rPh>
    <phoneticPr fontId="2"/>
  </si>
  <si>
    <t>当日有権者数</t>
    <rPh sb="0" eb="2">
      <t>トウジツ</t>
    </rPh>
    <rPh sb="2" eb="4">
      <t>ユウケン</t>
    </rPh>
    <rPh sb="4" eb="5">
      <t>シャ</t>
    </rPh>
    <rPh sb="5" eb="6">
      <t>スウ</t>
    </rPh>
    <phoneticPr fontId="2"/>
  </si>
  <si>
    <t>投票者数</t>
    <rPh sb="0" eb="3">
      <t>トウヒョウシャ</t>
    </rPh>
    <rPh sb="3" eb="4">
      <t>スウ</t>
    </rPh>
    <phoneticPr fontId="2"/>
  </si>
  <si>
    <t>棄権者数</t>
    <rPh sb="0" eb="3">
      <t>キケンシャ</t>
    </rPh>
    <rPh sb="3" eb="4">
      <t>スウ</t>
    </rPh>
    <phoneticPr fontId="2"/>
  </si>
  <si>
    <t>投票率(%)</t>
    <rPh sb="0" eb="2">
      <t>トウヒョウ</t>
    </rPh>
    <rPh sb="2" eb="3">
      <t>リツ</t>
    </rPh>
    <phoneticPr fontId="2"/>
  </si>
  <si>
    <t>定数</t>
    <rPh sb="0" eb="2">
      <t>テイスウ</t>
    </rPh>
    <phoneticPr fontId="2"/>
  </si>
  <si>
    <t>候補者数</t>
    <rPh sb="0" eb="3">
      <t>コウホシャ</t>
    </rPh>
    <rPh sb="3" eb="4">
      <t>スウ</t>
    </rPh>
    <phoneticPr fontId="2"/>
  </si>
  <si>
    <t>【加賀市】</t>
    <rPh sb="1" eb="3">
      <t>カガ</t>
    </rPh>
    <rPh sb="3" eb="4">
      <t>シ</t>
    </rPh>
    <phoneticPr fontId="2"/>
  </si>
  <si>
    <t>17.10.30</t>
    <phoneticPr fontId="2"/>
  </si>
  <si>
    <t>21.10.18</t>
    <phoneticPr fontId="2"/>
  </si>
  <si>
    <t>25.10.6</t>
    <phoneticPr fontId="2"/>
  </si>
  <si>
    <t>29.10.1</t>
    <phoneticPr fontId="2"/>
  </si>
  <si>
    <t>(　　無　　投　　票　　）</t>
    <rPh sb="3" eb="4">
      <t>ム</t>
    </rPh>
    <rPh sb="6" eb="7">
      <t>トウ</t>
    </rPh>
    <rPh sb="9" eb="10">
      <t>ヒョウ</t>
    </rPh>
    <phoneticPr fontId="2"/>
  </si>
  <si>
    <t>【旧加賀市】</t>
    <rPh sb="1" eb="2">
      <t>キュウ</t>
    </rPh>
    <rPh sb="2" eb="4">
      <t>カガ</t>
    </rPh>
    <rPh sb="4" eb="5">
      <t>シ</t>
    </rPh>
    <rPh sb="5" eb="6">
      <t>カイチ</t>
    </rPh>
    <phoneticPr fontId="2"/>
  </si>
  <si>
    <t>昭和</t>
    <rPh sb="0" eb="1">
      <t>アキラ</t>
    </rPh>
    <rPh sb="1" eb="2">
      <t>ワ</t>
    </rPh>
    <phoneticPr fontId="2"/>
  </si>
  <si>
    <t>33.2.9</t>
    <phoneticPr fontId="2"/>
  </si>
  <si>
    <t>37.2.4</t>
    <phoneticPr fontId="2"/>
  </si>
  <si>
    <t>(　　無　　投　　票　　）</t>
    <rPh sb="3" eb="4">
      <t>ム</t>
    </rPh>
    <rPh sb="6" eb="7">
      <t>ナ</t>
    </rPh>
    <rPh sb="9" eb="10">
      <t>ヒョウ</t>
    </rPh>
    <phoneticPr fontId="2"/>
  </si>
  <si>
    <t>41.1.3</t>
    <phoneticPr fontId="2"/>
  </si>
  <si>
    <t>45.1.25</t>
    <phoneticPr fontId="2"/>
  </si>
  <si>
    <t>47.6.25</t>
    <phoneticPr fontId="2"/>
  </si>
  <si>
    <t>61.6.13</t>
    <phoneticPr fontId="2"/>
  </si>
  <si>
    <t>55.5.25</t>
    <phoneticPr fontId="2"/>
  </si>
  <si>
    <t>59.5.27</t>
    <phoneticPr fontId="2"/>
  </si>
  <si>
    <t>62.2.8</t>
    <phoneticPr fontId="2"/>
  </si>
  <si>
    <t>平成</t>
    <rPh sb="0" eb="1">
      <t>ヒラ</t>
    </rPh>
    <rPh sb="1" eb="2">
      <t>シゲル</t>
    </rPh>
    <phoneticPr fontId="2"/>
  </si>
  <si>
    <t>3.2.3</t>
    <phoneticPr fontId="2"/>
  </si>
  <si>
    <t>7.1.22</t>
    <phoneticPr fontId="2"/>
  </si>
  <si>
    <t>11.1.31</t>
    <phoneticPr fontId="2"/>
  </si>
  <si>
    <t>15.1.19</t>
    <phoneticPr fontId="2"/>
  </si>
  <si>
    <t>17-02　旧山中町長選挙執行状況</t>
    <rPh sb="6" eb="7">
      <t>キュウ</t>
    </rPh>
    <rPh sb="7" eb="9">
      <t>ヤマナカ</t>
    </rPh>
    <rPh sb="9" eb="11">
      <t>チョウチョウ</t>
    </rPh>
    <rPh sb="11" eb="13">
      <t>センキョ</t>
    </rPh>
    <rPh sb="13" eb="15">
      <t>シッコウ</t>
    </rPh>
    <rPh sb="15" eb="17">
      <t>ジョウキョウ</t>
    </rPh>
    <phoneticPr fontId="2"/>
  </si>
  <si>
    <t>【旧山中町】</t>
    <rPh sb="1" eb="2">
      <t>キュウ</t>
    </rPh>
    <rPh sb="2" eb="5">
      <t>ヤマナカマチ</t>
    </rPh>
    <phoneticPr fontId="2"/>
  </si>
  <si>
    <t>30.4.30</t>
    <phoneticPr fontId="2"/>
  </si>
  <si>
    <t>34.4.30</t>
    <phoneticPr fontId="2"/>
  </si>
  <si>
    <t xml:space="preserve">* </t>
    <phoneticPr fontId="2"/>
  </si>
  <si>
    <t>38.4.30</t>
    <phoneticPr fontId="2"/>
  </si>
  <si>
    <t>42.4.28</t>
    <phoneticPr fontId="2"/>
  </si>
  <si>
    <t>46.4.25</t>
    <phoneticPr fontId="2"/>
  </si>
  <si>
    <t>50.4.27</t>
    <phoneticPr fontId="2"/>
  </si>
  <si>
    <t>54.4.22</t>
    <phoneticPr fontId="2"/>
  </si>
  <si>
    <t>58.4.24</t>
    <phoneticPr fontId="2"/>
  </si>
  <si>
    <t>62.4.26</t>
    <phoneticPr fontId="2"/>
  </si>
  <si>
    <t>3.4.21</t>
    <phoneticPr fontId="2"/>
  </si>
  <si>
    <t>7.4.23</t>
    <phoneticPr fontId="2"/>
  </si>
  <si>
    <t>11.4.25</t>
    <phoneticPr fontId="2"/>
  </si>
  <si>
    <t>15.4.27</t>
    <phoneticPr fontId="2"/>
  </si>
  <si>
    <t>資料：選挙管理員会</t>
    <rPh sb="0" eb="2">
      <t>シリョウ</t>
    </rPh>
    <rPh sb="3" eb="5">
      <t>センキョ</t>
    </rPh>
    <rPh sb="5" eb="8">
      <t>カンリイン</t>
    </rPh>
    <rPh sb="8" eb="9">
      <t>カイ</t>
    </rPh>
    <phoneticPr fontId="2"/>
  </si>
  <si>
    <t>17-03　加賀市議会議員選挙執行状況</t>
    <rPh sb="6" eb="9">
      <t>カガシ</t>
    </rPh>
    <rPh sb="9" eb="11">
      <t>ギカイ</t>
    </rPh>
    <rPh sb="11" eb="13">
      <t>ギイン</t>
    </rPh>
    <rPh sb="13" eb="15">
      <t>センキョ</t>
    </rPh>
    <rPh sb="15" eb="17">
      <t>シッコウ</t>
    </rPh>
    <rPh sb="17" eb="19">
      <t>ジョウキョウ</t>
    </rPh>
    <phoneticPr fontId="2"/>
  </si>
  <si>
    <t>【加賀市】</t>
    <rPh sb="1" eb="4">
      <t>カガシ</t>
    </rPh>
    <phoneticPr fontId="2"/>
  </si>
  <si>
    <t>(　　無　　投　　票　　)</t>
    <rPh sb="3" eb="4">
      <t>ム</t>
    </rPh>
    <rPh sb="6" eb="7">
      <t>ナ</t>
    </rPh>
    <rPh sb="9" eb="10">
      <t>ヒョウ</t>
    </rPh>
    <phoneticPr fontId="2"/>
  </si>
  <si>
    <t>33.2.16</t>
    <phoneticPr fontId="2"/>
  </si>
  <si>
    <t>(9選挙区）</t>
    <rPh sb="2" eb="4">
      <t>センキョ</t>
    </rPh>
    <rPh sb="4" eb="5">
      <t>ク</t>
    </rPh>
    <phoneticPr fontId="2"/>
  </si>
  <si>
    <t>37.2.14</t>
    <phoneticPr fontId="2"/>
  </si>
  <si>
    <t>(7選挙区)</t>
    <rPh sb="2" eb="4">
      <t>センキョ</t>
    </rPh>
    <rPh sb="4" eb="5">
      <t>ク</t>
    </rPh>
    <phoneticPr fontId="2"/>
  </si>
  <si>
    <t>41.1.30</t>
    <phoneticPr fontId="2"/>
  </si>
  <si>
    <t>(大選挙区制）</t>
    <rPh sb="1" eb="5">
      <t>ダイセンキョク</t>
    </rPh>
    <rPh sb="5" eb="6">
      <t>セイ</t>
    </rPh>
    <phoneticPr fontId="2"/>
  </si>
  <si>
    <t>(補欠選挙)</t>
    <rPh sb="1" eb="3">
      <t>ホケツ</t>
    </rPh>
    <rPh sb="3" eb="5">
      <t>センキョ</t>
    </rPh>
    <phoneticPr fontId="2"/>
  </si>
  <si>
    <t>49.2.3</t>
    <phoneticPr fontId="2"/>
  </si>
  <si>
    <t>53.2.5</t>
    <phoneticPr fontId="2"/>
  </si>
  <si>
    <t>57.1.31</t>
    <phoneticPr fontId="2"/>
  </si>
  <si>
    <t>61.2.2</t>
    <phoneticPr fontId="2"/>
  </si>
  <si>
    <t>2.1.28</t>
    <phoneticPr fontId="2"/>
  </si>
  <si>
    <t>6.1.30</t>
    <phoneticPr fontId="2"/>
  </si>
  <si>
    <t>10.2.1</t>
    <phoneticPr fontId="2"/>
  </si>
  <si>
    <t>14.1.27</t>
    <phoneticPr fontId="2"/>
  </si>
  <si>
    <t>(補欠選挙)</t>
  </si>
  <si>
    <t>※昭和33年無投票選挙区３、37年は無投票選挙区１</t>
    <rPh sb="1" eb="3">
      <t>ショウワ</t>
    </rPh>
    <rPh sb="5" eb="6">
      <t>ネン</t>
    </rPh>
    <rPh sb="6" eb="9">
      <t>ムトウヒョウ</t>
    </rPh>
    <rPh sb="9" eb="12">
      <t>センキョク</t>
    </rPh>
    <rPh sb="16" eb="17">
      <t>ネン</t>
    </rPh>
    <rPh sb="18" eb="21">
      <t>ムトウヒョウ</t>
    </rPh>
    <rPh sb="21" eb="24">
      <t>センキョク</t>
    </rPh>
    <phoneticPr fontId="2"/>
  </si>
  <si>
    <t>資料：選挙管理委員会</t>
    <rPh sb="0" eb="2">
      <t>シリョウ</t>
    </rPh>
    <rPh sb="3" eb="5">
      <t>センキョ</t>
    </rPh>
    <rPh sb="5" eb="7">
      <t>カンリ</t>
    </rPh>
    <rPh sb="7" eb="10">
      <t>イインカイ</t>
    </rPh>
    <phoneticPr fontId="2"/>
  </si>
  <si>
    <t>※平成14.1.27執行選挙では、得票数22番目の候補者は法定得票数に達しなかったため、当選人となれなかった</t>
    <rPh sb="1" eb="3">
      <t>ヘイセイ</t>
    </rPh>
    <rPh sb="10" eb="12">
      <t>シッコウ</t>
    </rPh>
    <rPh sb="12" eb="14">
      <t>センキョ</t>
    </rPh>
    <rPh sb="17" eb="20">
      <t>トクヒョウスウ</t>
    </rPh>
    <rPh sb="22" eb="24">
      <t>バンメ</t>
    </rPh>
    <rPh sb="25" eb="28">
      <t>コウホシャ</t>
    </rPh>
    <rPh sb="29" eb="31">
      <t>ホウテイ</t>
    </rPh>
    <rPh sb="31" eb="34">
      <t>トクヒョウスウ</t>
    </rPh>
    <rPh sb="35" eb="36">
      <t>タッ</t>
    </rPh>
    <rPh sb="44" eb="46">
      <t>トウセン</t>
    </rPh>
    <rPh sb="46" eb="47">
      <t>ニン</t>
    </rPh>
    <phoneticPr fontId="2"/>
  </si>
  <si>
    <t>17-04　旧山中町議会議員選挙執行状況</t>
    <rPh sb="6" eb="7">
      <t>キュウ</t>
    </rPh>
    <rPh sb="7" eb="9">
      <t>ヤマナカ</t>
    </rPh>
    <rPh sb="9" eb="10">
      <t>マチ</t>
    </rPh>
    <rPh sb="10" eb="12">
      <t>ギカイ</t>
    </rPh>
    <rPh sb="12" eb="14">
      <t>ギイン</t>
    </rPh>
    <rPh sb="14" eb="16">
      <t>センキョ</t>
    </rPh>
    <rPh sb="16" eb="18">
      <t>シッコウ</t>
    </rPh>
    <rPh sb="18" eb="20">
      <t>ジョウキョウ</t>
    </rPh>
    <phoneticPr fontId="2"/>
  </si>
  <si>
    <t>35.3.24</t>
    <phoneticPr fontId="2"/>
  </si>
  <si>
    <t>39.3.17</t>
    <phoneticPr fontId="2"/>
  </si>
  <si>
    <t>43.3.24</t>
    <phoneticPr fontId="2"/>
  </si>
  <si>
    <t>47.3.19</t>
    <phoneticPr fontId="2"/>
  </si>
  <si>
    <t>51.3.14</t>
    <phoneticPr fontId="2"/>
  </si>
  <si>
    <t>55.3.16</t>
    <phoneticPr fontId="2"/>
  </si>
  <si>
    <t>59.3.18</t>
    <phoneticPr fontId="2"/>
  </si>
  <si>
    <t>63.3.20</t>
    <phoneticPr fontId="2"/>
  </si>
  <si>
    <t>4.3.22</t>
    <phoneticPr fontId="2"/>
  </si>
  <si>
    <t>8.3.24</t>
    <phoneticPr fontId="2"/>
  </si>
  <si>
    <t>12.3.19</t>
    <phoneticPr fontId="2"/>
  </si>
  <si>
    <t>16.3.14</t>
    <phoneticPr fontId="2"/>
  </si>
  <si>
    <t>17-05　石川県知事選挙執行状況</t>
    <rPh sb="6" eb="8">
      <t>イシカワ</t>
    </rPh>
    <rPh sb="8" eb="11">
      <t>ケンチジ</t>
    </rPh>
    <rPh sb="11" eb="13">
      <t>センキョ</t>
    </rPh>
    <rPh sb="13" eb="15">
      <t>シッコウ</t>
    </rPh>
    <rPh sb="15" eb="17">
      <t>ジョウキョウ</t>
    </rPh>
    <phoneticPr fontId="2"/>
  </si>
  <si>
    <t>18.3.19</t>
    <phoneticPr fontId="2"/>
  </si>
  <si>
    <t>22.3.14</t>
    <phoneticPr fontId="2"/>
  </si>
  <si>
    <t>26.3.16</t>
    <phoneticPr fontId="2"/>
  </si>
  <si>
    <t>30.3.11</t>
    <phoneticPr fontId="2"/>
  </si>
  <si>
    <t>【旧市・町】</t>
    <rPh sb="1" eb="2">
      <t>キュウ</t>
    </rPh>
    <rPh sb="2" eb="3">
      <t>シ</t>
    </rPh>
    <rPh sb="4" eb="5">
      <t>マチ</t>
    </rPh>
    <phoneticPr fontId="2"/>
  </si>
  <si>
    <t>34.2.8</t>
    <phoneticPr fontId="2"/>
  </si>
  <si>
    <t>38.2.10</t>
    <phoneticPr fontId="2"/>
  </si>
  <si>
    <t>42.1.29</t>
    <phoneticPr fontId="2"/>
  </si>
  <si>
    <t>46.2.7</t>
    <phoneticPr fontId="2"/>
  </si>
  <si>
    <t>50.2.2</t>
    <phoneticPr fontId="2"/>
  </si>
  <si>
    <t>54.2.4</t>
    <phoneticPr fontId="2"/>
  </si>
  <si>
    <t>58.2.6</t>
    <phoneticPr fontId="2"/>
  </si>
  <si>
    <t>6.3.27</t>
    <phoneticPr fontId="2"/>
  </si>
  <si>
    <t>10.3.15</t>
    <phoneticPr fontId="2"/>
  </si>
  <si>
    <t>14.3.17</t>
    <phoneticPr fontId="2"/>
  </si>
  <si>
    <t>17-06　石川県議会議員選挙執行状況</t>
    <rPh sb="6" eb="8">
      <t>イシカワ</t>
    </rPh>
    <rPh sb="8" eb="11">
      <t>ケンギカイ</t>
    </rPh>
    <rPh sb="11" eb="13">
      <t>ギイン</t>
    </rPh>
    <rPh sb="13" eb="15">
      <t>センキョ</t>
    </rPh>
    <rPh sb="15" eb="17">
      <t>シッコウ</t>
    </rPh>
    <rPh sb="17" eb="19">
      <t>ジョウキョウ</t>
    </rPh>
    <phoneticPr fontId="2"/>
  </si>
  <si>
    <t>19.4.8</t>
    <phoneticPr fontId="2"/>
  </si>
  <si>
    <t>23.4.10</t>
    <phoneticPr fontId="2"/>
  </si>
  <si>
    <t>26.3.16</t>
  </si>
  <si>
    <t>27.4.12</t>
    <phoneticPr fontId="2"/>
  </si>
  <si>
    <t>31.4.7</t>
    <phoneticPr fontId="2"/>
  </si>
  <si>
    <t>34.4.23</t>
    <phoneticPr fontId="2"/>
  </si>
  <si>
    <t>38.4.17</t>
    <phoneticPr fontId="2"/>
  </si>
  <si>
    <t>42.4.15</t>
    <phoneticPr fontId="2"/>
  </si>
  <si>
    <t>46.4.11</t>
    <phoneticPr fontId="2"/>
  </si>
  <si>
    <t>50.4.13</t>
    <phoneticPr fontId="2"/>
  </si>
  <si>
    <t>54.4.8</t>
    <phoneticPr fontId="2"/>
  </si>
  <si>
    <t>58.4.10</t>
    <phoneticPr fontId="2"/>
  </si>
  <si>
    <t>62.4.12</t>
    <phoneticPr fontId="2"/>
  </si>
  <si>
    <t>3.4.7</t>
    <phoneticPr fontId="2"/>
  </si>
  <si>
    <t>7.4.9</t>
    <phoneticPr fontId="2"/>
  </si>
  <si>
    <t>11.4.11</t>
    <phoneticPr fontId="2"/>
  </si>
  <si>
    <t>15.4.13</t>
    <phoneticPr fontId="2"/>
  </si>
  <si>
    <t>17-07　衆議院議員選挙執行状況</t>
    <rPh sb="6" eb="9">
      <t>シュウギイン</t>
    </rPh>
    <rPh sb="9" eb="11">
      <t>ギイン</t>
    </rPh>
    <rPh sb="11" eb="13">
      <t>センキョ</t>
    </rPh>
    <rPh sb="13" eb="15">
      <t>シッコウ</t>
    </rPh>
    <rPh sb="15" eb="17">
      <t>ジョウキョウ</t>
    </rPh>
    <phoneticPr fontId="2"/>
  </si>
  <si>
    <t>21.8.30</t>
  </si>
  <si>
    <t>24.12.16</t>
    <phoneticPr fontId="2"/>
  </si>
  <si>
    <t>26.12.14</t>
    <phoneticPr fontId="2"/>
  </si>
  <si>
    <t>29.10.22</t>
    <phoneticPr fontId="2"/>
  </si>
  <si>
    <t>33.5.22</t>
    <phoneticPr fontId="2"/>
  </si>
  <si>
    <t>35.11.20</t>
    <phoneticPr fontId="2"/>
  </si>
  <si>
    <t>38.11.21</t>
    <phoneticPr fontId="2"/>
  </si>
  <si>
    <t>44.12.27</t>
    <phoneticPr fontId="2"/>
  </si>
  <si>
    <t>47.12.10</t>
    <phoneticPr fontId="2"/>
  </si>
  <si>
    <t>51.12.5</t>
    <phoneticPr fontId="2"/>
  </si>
  <si>
    <t>54.10.7</t>
    <phoneticPr fontId="2"/>
  </si>
  <si>
    <t>55.6.22</t>
    <phoneticPr fontId="2"/>
  </si>
  <si>
    <t>58.12.18</t>
    <phoneticPr fontId="2"/>
  </si>
  <si>
    <t>61.7.6</t>
    <phoneticPr fontId="2"/>
  </si>
  <si>
    <t>2.2.18</t>
    <phoneticPr fontId="2"/>
  </si>
  <si>
    <t>5.7.18</t>
    <phoneticPr fontId="2"/>
  </si>
  <si>
    <t>8.10.20</t>
    <phoneticPr fontId="2"/>
  </si>
  <si>
    <t>12.6.25</t>
    <phoneticPr fontId="2"/>
  </si>
  <si>
    <t>15.11.19</t>
    <phoneticPr fontId="2"/>
  </si>
  <si>
    <t>17.9.11</t>
    <phoneticPr fontId="2"/>
  </si>
  <si>
    <t>※平成5.7.18執行選挙までは中選挙区、平成8.10.20執行選挙からは小選挙区</t>
    <rPh sb="1" eb="3">
      <t>ヘイセイ</t>
    </rPh>
    <rPh sb="9" eb="11">
      <t>シッコウ</t>
    </rPh>
    <rPh sb="11" eb="13">
      <t>センキョ</t>
    </rPh>
    <rPh sb="16" eb="20">
      <t>チュウセンキョク</t>
    </rPh>
    <rPh sb="21" eb="23">
      <t>ヘイセイ</t>
    </rPh>
    <rPh sb="30" eb="32">
      <t>シッコウ</t>
    </rPh>
    <rPh sb="32" eb="34">
      <t>センキョ</t>
    </rPh>
    <rPh sb="37" eb="41">
      <t>ショウセンキョク</t>
    </rPh>
    <phoneticPr fontId="2"/>
  </si>
  <si>
    <t>17-08　参議院議員選挙執行状況</t>
    <rPh sb="6" eb="9">
      <t>サンギイン</t>
    </rPh>
    <rPh sb="9" eb="11">
      <t>ギイン</t>
    </rPh>
    <rPh sb="11" eb="13">
      <t>センキョ</t>
    </rPh>
    <rPh sb="13" eb="15">
      <t>シッコウ</t>
    </rPh>
    <rPh sb="15" eb="17">
      <t>ジョウキョウ</t>
    </rPh>
    <phoneticPr fontId="2"/>
  </si>
  <si>
    <t>19.7.29</t>
    <phoneticPr fontId="2"/>
  </si>
  <si>
    <t>22.7.11</t>
    <phoneticPr fontId="2"/>
  </si>
  <si>
    <t>25.7.21</t>
    <phoneticPr fontId="2"/>
  </si>
  <si>
    <t>28.7.10</t>
    <phoneticPr fontId="2"/>
  </si>
  <si>
    <t>元.7.21</t>
    <rPh sb="0" eb="1">
      <t>ガン</t>
    </rPh>
    <phoneticPr fontId="2"/>
  </si>
  <si>
    <t>34.6.2</t>
    <phoneticPr fontId="2"/>
  </si>
  <si>
    <t>37.7.11</t>
    <phoneticPr fontId="2"/>
  </si>
  <si>
    <t>40.7.4</t>
    <phoneticPr fontId="2"/>
  </si>
  <si>
    <t>43.7.7</t>
    <phoneticPr fontId="2"/>
  </si>
  <si>
    <t>46.6.27</t>
    <phoneticPr fontId="2"/>
  </si>
  <si>
    <t>49.7.7</t>
    <phoneticPr fontId="2"/>
  </si>
  <si>
    <t>52.7.10</t>
    <phoneticPr fontId="2"/>
  </si>
  <si>
    <t>58.6.26</t>
    <phoneticPr fontId="2"/>
  </si>
  <si>
    <t>元.7.23</t>
    <rPh sb="0" eb="1">
      <t>ガン</t>
    </rPh>
    <phoneticPr fontId="2"/>
  </si>
  <si>
    <t>4.7.26</t>
    <phoneticPr fontId="2"/>
  </si>
  <si>
    <t>7.7.23</t>
    <phoneticPr fontId="2"/>
  </si>
  <si>
    <t>10.7.12</t>
    <phoneticPr fontId="2"/>
  </si>
  <si>
    <t>13.7.29</t>
    <phoneticPr fontId="2"/>
  </si>
  <si>
    <t>16.7.11</t>
    <phoneticPr fontId="2"/>
  </si>
  <si>
    <t>※昭和58.6.26執行選挙までは地方区、昭和61.7.6執行選挙から選挙区</t>
    <rPh sb="1" eb="3">
      <t>ショウワ</t>
    </rPh>
    <rPh sb="10" eb="12">
      <t>シッコウ</t>
    </rPh>
    <rPh sb="12" eb="14">
      <t>センキョ</t>
    </rPh>
    <rPh sb="17" eb="19">
      <t>チホウ</t>
    </rPh>
    <rPh sb="19" eb="20">
      <t>ク</t>
    </rPh>
    <rPh sb="21" eb="23">
      <t>ショウワ</t>
    </rPh>
    <rPh sb="29" eb="31">
      <t>シッコウ</t>
    </rPh>
    <rPh sb="31" eb="33">
      <t>センキョ</t>
    </rPh>
    <rPh sb="35" eb="38">
      <t>センキョク</t>
    </rPh>
    <phoneticPr fontId="2"/>
  </si>
  <si>
    <t>17-09　投票区別選挙人名簿登録者数</t>
    <rPh sb="6" eb="8">
      <t>トウヒョウ</t>
    </rPh>
    <rPh sb="8" eb="10">
      <t>クベツ</t>
    </rPh>
    <rPh sb="10" eb="12">
      <t>センキョ</t>
    </rPh>
    <rPh sb="12" eb="13">
      <t>ニン</t>
    </rPh>
    <rPh sb="13" eb="15">
      <t>メイボ</t>
    </rPh>
    <rPh sb="15" eb="17">
      <t>トウロク</t>
    </rPh>
    <rPh sb="17" eb="18">
      <t>シャ</t>
    </rPh>
    <rPh sb="18" eb="19">
      <t>スウ</t>
    </rPh>
    <phoneticPr fontId="2"/>
  </si>
  <si>
    <t>令和2年12月1日現在　　単位：人</t>
    <rPh sb="0" eb="2">
      <t>レイワ</t>
    </rPh>
    <rPh sb="3" eb="4">
      <t>ネン</t>
    </rPh>
    <rPh sb="6" eb="7">
      <t>ガツ</t>
    </rPh>
    <rPh sb="8" eb="9">
      <t>ヒ</t>
    </rPh>
    <rPh sb="9" eb="11">
      <t>ゲンザイ</t>
    </rPh>
    <rPh sb="13" eb="15">
      <t>タンイ</t>
    </rPh>
    <rPh sb="16" eb="17">
      <t>ヒト</t>
    </rPh>
    <phoneticPr fontId="2"/>
  </si>
  <si>
    <t>投票区</t>
    <rPh sb="0" eb="2">
      <t>トウヒョウ</t>
    </rPh>
    <rPh sb="2" eb="3">
      <t>ク</t>
    </rPh>
    <phoneticPr fontId="2"/>
  </si>
  <si>
    <t>区　　　　　域　(町　・　区）</t>
    <rPh sb="0" eb="1">
      <t>ク</t>
    </rPh>
    <rPh sb="6" eb="7">
      <t>イキ</t>
    </rPh>
    <rPh sb="9" eb="10">
      <t>マチ</t>
    </rPh>
    <rPh sb="13" eb="14">
      <t>ク</t>
    </rPh>
    <phoneticPr fontId="2"/>
  </si>
  <si>
    <t>名簿登録者数</t>
    <rPh sb="0" eb="2">
      <t>メイボ</t>
    </rPh>
    <rPh sb="2" eb="4">
      <t>トウロク</t>
    </rPh>
    <rPh sb="4" eb="5">
      <t>シャ</t>
    </rPh>
    <rPh sb="5" eb="6">
      <t>スウ</t>
    </rPh>
    <phoneticPr fontId="2"/>
  </si>
  <si>
    <t>大聖寺瀬越、吉崎、塩屋1区～4区</t>
    <rPh sb="0" eb="3">
      <t>ダイショウジ</t>
    </rPh>
    <rPh sb="3" eb="5">
      <t>セゴエ</t>
    </rPh>
    <rPh sb="6" eb="8">
      <t>ヨシザキ</t>
    </rPh>
    <rPh sb="9" eb="11">
      <t>シオヤ</t>
    </rPh>
    <rPh sb="12" eb="13">
      <t>ク</t>
    </rPh>
    <rPh sb="15" eb="16">
      <t>ク</t>
    </rPh>
    <phoneticPr fontId="2"/>
  </si>
  <si>
    <t>大聖寺三ツ、大聖寺上木、大聖寺緑が丘、三木、奥谷、橘、永井</t>
    <rPh sb="0" eb="3">
      <t>ダイショウジ</t>
    </rPh>
    <rPh sb="3" eb="4">
      <t>ミ</t>
    </rPh>
    <rPh sb="6" eb="9">
      <t>ダイショウジ</t>
    </rPh>
    <rPh sb="9" eb="11">
      <t>ウエキ</t>
    </rPh>
    <rPh sb="15" eb="16">
      <t>ミドリ</t>
    </rPh>
    <rPh sb="17" eb="18">
      <t>オカ</t>
    </rPh>
    <rPh sb="19" eb="21">
      <t>ミキ</t>
    </rPh>
    <rPh sb="22" eb="24">
      <t>オクタニ</t>
    </rPh>
    <rPh sb="25" eb="26">
      <t>タチバナ</t>
    </rPh>
    <rPh sb="27" eb="29">
      <t>ナガイ</t>
    </rPh>
    <phoneticPr fontId="2"/>
  </si>
  <si>
    <t>大聖寺錦、大聖寺関、大聖寺今出、大聖寺西栄、大聖寺西、白望台、
大聖寺錦城ケ丘、大聖寺雇用住宅</t>
    <rPh sb="3" eb="4">
      <t>ニシキ</t>
    </rPh>
    <rPh sb="8" eb="9">
      <t>セキ</t>
    </rPh>
    <rPh sb="13" eb="14">
      <t>イマ</t>
    </rPh>
    <rPh sb="14" eb="15">
      <t>デ</t>
    </rPh>
    <rPh sb="19" eb="21">
      <t>ニシサカエ</t>
    </rPh>
    <rPh sb="25" eb="26">
      <t>ニシ</t>
    </rPh>
    <rPh sb="27" eb="28">
      <t>ハク</t>
    </rPh>
    <rPh sb="28" eb="29">
      <t>ノゾミ</t>
    </rPh>
    <rPh sb="29" eb="30">
      <t>ダイ</t>
    </rPh>
    <rPh sb="35" eb="37">
      <t>キンジョウ</t>
    </rPh>
    <rPh sb="38" eb="39">
      <t>オカ</t>
    </rPh>
    <rPh sb="40" eb="43">
      <t>ダイショウジ</t>
    </rPh>
    <rPh sb="43" eb="45">
      <t>コヨウ</t>
    </rPh>
    <rPh sb="45" eb="47">
      <t>ジュウタク</t>
    </rPh>
    <phoneticPr fontId="2"/>
  </si>
  <si>
    <t>大聖寺下屋敷、大聖寺大新道、大聖寺新屋敷、大聖寺中新道、大聖寺東横、
大聖寺十一、大聖寺一本橋、大聖寺南、大聖寺荒、大聖寺鉄砲、大聖寺田原、
大聖寺弓、大聖寺菅生町、大聖寺菅生、熊坂、大同、細坪、白鳥、幸</t>
    <rPh sb="3" eb="4">
      <t>シタ</t>
    </rPh>
    <rPh sb="4" eb="6">
      <t>ヤシキ</t>
    </rPh>
    <rPh sb="10" eb="13">
      <t>オオシンミチ</t>
    </rPh>
    <rPh sb="17" eb="20">
      <t>シンヤシキ</t>
    </rPh>
    <rPh sb="24" eb="25">
      <t>ナカ</t>
    </rPh>
    <rPh sb="25" eb="27">
      <t>シンミチ</t>
    </rPh>
    <rPh sb="31" eb="32">
      <t>ヒガシ</t>
    </rPh>
    <rPh sb="32" eb="33">
      <t>ヨコ</t>
    </rPh>
    <rPh sb="38" eb="40">
      <t>11</t>
    </rPh>
    <rPh sb="44" eb="46">
      <t>イッポン</t>
    </rPh>
    <rPh sb="46" eb="47">
      <t>バシ</t>
    </rPh>
    <rPh sb="51" eb="52">
      <t>ミナミ</t>
    </rPh>
    <rPh sb="56" eb="57">
      <t>アラ</t>
    </rPh>
    <rPh sb="61" eb="63">
      <t>テッポウ</t>
    </rPh>
    <rPh sb="67" eb="69">
      <t>タハラ</t>
    </rPh>
    <rPh sb="74" eb="75">
      <t>ユミ</t>
    </rPh>
    <rPh sb="79" eb="81">
      <t>スゴウ</t>
    </rPh>
    <rPh sb="81" eb="82">
      <t>マチ</t>
    </rPh>
    <rPh sb="86" eb="88">
      <t>スゴウ</t>
    </rPh>
    <rPh sb="89" eb="91">
      <t>クマサカ</t>
    </rPh>
    <rPh sb="92" eb="94">
      <t>ダイドウ</t>
    </rPh>
    <rPh sb="95" eb="96">
      <t>ホソ</t>
    </rPh>
    <rPh sb="96" eb="97">
      <t>ツボ</t>
    </rPh>
    <rPh sb="98" eb="100">
      <t>シラトリ</t>
    </rPh>
    <rPh sb="101" eb="102">
      <t>サチ</t>
    </rPh>
    <phoneticPr fontId="2"/>
  </si>
  <si>
    <t>大聖寺馬場、大聖寺越前三ツ屋、大聖寺中、大聖寺神明、大聖寺五軒、
大聖寺魚、大聖寺観音、大聖寺本、大聖寺八間道、大聖寺片原、大聖寺仲、
大聖寺福田、大聖寺前鷹匠、大聖寺奥鷹匠、大聖寺京、大聖寺寺、大聖寺山田鍛冶、
大聖寺北片原、大聖寺番場、大聖寺殿町新組、大聖寺上福田、大聖寺新旗陽、
大聖寺新川、大聖寺松島、大聖寺松島団地、大聖寺下福田、大聖寺荻生</t>
    <rPh sb="3" eb="5">
      <t>ババ</t>
    </rPh>
    <rPh sb="9" eb="11">
      <t>エチゼン</t>
    </rPh>
    <rPh sb="11" eb="12">
      <t>ミ</t>
    </rPh>
    <rPh sb="13" eb="14">
      <t>ヤ</t>
    </rPh>
    <rPh sb="18" eb="19">
      <t>ナカ</t>
    </rPh>
    <rPh sb="23" eb="25">
      <t>シンメイ</t>
    </rPh>
    <rPh sb="29" eb="31">
      <t>5ケン</t>
    </rPh>
    <rPh sb="36" eb="37">
      <t>ウオ</t>
    </rPh>
    <rPh sb="41" eb="43">
      <t>カンノン</t>
    </rPh>
    <rPh sb="47" eb="48">
      <t>ホン</t>
    </rPh>
    <rPh sb="52" eb="54">
      <t>ハチケン</t>
    </rPh>
    <rPh sb="54" eb="55">
      <t>ミチ</t>
    </rPh>
    <rPh sb="59" eb="60">
      <t>カタ</t>
    </rPh>
    <rPh sb="60" eb="61">
      <t>ハラ</t>
    </rPh>
    <rPh sb="65" eb="66">
      <t>ナカ</t>
    </rPh>
    <rPh sb="71" eb="73">
      <t>フクダ</t>
    </rPh>
    <rPh sb="77" eb="78">
      <t>マエ</t>
    </rPh>
    <rPh sb="78" eb="80">
      <t>タカジョウ</t>
    </rPh>
    <rPh sb="84" eb="85">
      <t>オク</t>
    </rPh>
    <rPh sb="85" eb="87">
      <t>タカジョウ</t>
    </rPh>
    <rPh sb="91" eb="92">
      <t>キョウ</t>
    </rPh>
    <rPh sb="96" eb="97">
      <t>テラ</t>
    </rPh>
    <rPh sb="101" eb="103">
      <t>ヤマダ</t>
    </rPh>
    <rPh sb="103" eb="105">
      <t>カジ</t>
    </rPh>
    <rPh sb="110" eb="111">
      <t>キタ</t>
    </rPh>
    <rPh sb="111" eb="112">
      <t>カタ</t>
    </rPh>
    <rPh sb="112" eb="113">
      <t>ハラ</t>
    </rPh>
    <rPh sb="117" eb="119">
      <t>バンバ</t>
    </rPh>
    <rPh sb="123" eb="124">
      <t>トノ</t>
    </rPh>
    <rPh sb="124" eb="125">
      <t>マチ</t>
    </rPh>
    <rPh sb="125" eb="126">
      <t>シン</t>
    </rPh>
    <rPh sb="126" eb="127">
      <t>クミ</t>
    </rPh>
    <rPh sb="131" eb="134">
      <t>カミフクダ</t>
    </rPh>
    <rPh sb="138" eb="139">
      <t>シン</t>
    </rPh>
    <rPh sb="139" eb="140">
      <t>ハタ</t>
    </rPh>
    <rPh sb="140" eb="141">
      <t>ヨウ</t>
    </rPh>
    <rPh sb="146" eb="148">
      <t>シンカワ</t>
    </rPh>
    <rPh sb="152" eb="154">
      <t>マツシマ</t>
    </rPh>
    <rPh sb="158" eb="160">
      <t>マツシマ</t>
    </rPh>
    <rPh sb="160" eb="162">
      <t>ダンチ</t>
    </rPh>
    <rPh sb="166" eb="167">
      <t>シモ</t>
    </rPh>
    <rPh sb="167" eb="169">
      <t>フクダ</t>
    </rPh>
    <rPh sb="173" eb="175">
      <t>オギュウ</t>
    </rPh>
    <phoneticPr fontId="2"/>
  </si>
  <si>
    <t>大聖寺法華坊、大聖寺金子、大聖寺木呂場、大聖寺大名竹、大聖寺耳聞山仲、
大聖寺亀、大聖寺麻畠、大聖寺耳聞山、大聖寺新、大聖寺松ケ根、大聖寺相生、
大聖寺曙、大聖寺新栄</t>
    <rPh sb="3" eb="6">
      <t>ホケボ</t>
    </rPh>
    <rPh sb="10" eb="12">
      <t>カネコ</t>
    </rPh>
    <rPh sb="16" eb="19">
      <t>コロバ</t>
    </rPh>
    <rPh sb="23" eb="25">
      <t>ダイミョウ</t>
    </rPh>
    <rPh sb="25" eb="26">
      <t>タケ</t>
    </rPh>
    <rPh sb="30" eb="33">
      <t>ミミキヤマ</t>
    </rPh>
    <rPh sb="33" eb="34">
      <t>ナカ</t>
    </rPh>
    <rPh sb="39" eb="40">
      <t>カメ</t>
    </rPh>
    <rPh sb="44" eb="45">
      <t>アサ</t>
    </rPh>
    <rPh sb="45" eb="46">
      <t>ハタケ</t>
    </rPh>
    <rPh sb="50" eb="53">
      <t>ミミキヤマ</t>
    </rPh>
    <rPh sb="57" eb="58">
      <t>シン</t>
    </rPh>
    <rPh sb="62" eb="63">
      <t>マツ</t>
    </rPh>
    <rPh sb="64" eb="65">
      <t>ネ</t>
    </rPh>
    <rPh sb="69" eb="71">
      <t>アイオイ</t>
    </rPh>
    <rPh sb="76" eb="77">
      <t>アケボノ</t>
    </rPh>
    <rPh sb="81" eb="82">
      <t>シン</t>
    </rPh>
    <rPh sb="82" eb="83">
      <t>サカ</t>
    </rPh>
    <phoneticPr fontId="2"/>
  </si>
  <si>
    <t>大聖寺永、大聖寺天神下、大聖寺藤ノ木、大聖寺敷地、大聖寺東敷地、
大聖寺春日、大聖寺敷地団地、大聖寺平床、大聖寺岡、大聖寺畑、大聖寺畑山、
大聖寺朝日、高尾、豊</t>
    <rPh sb="3" eb="4">
      <t>エイ</t>
    </rPh>
    <rPh sb="8" eb="10">
      <t>テンジン</t>
    </rPh>
    <rPh sb="10" eb="11">
      <t>シタ</t>
    </rPh>
    <rPh sb="15" eb="16">
      <t>フジ</t>
    </rPh>
    <rPh sb="17" eb="18">
      <t>キ</t>
    </rPh>
    <rPh sb="22" eb="24">
      <t>シキチ</t>
    </rPh>
    <rPh sb="28" eb="29">
      <t>ヒガシ</t>
    </rPh>
    <rPh sb="29" eb="31">
      <t>シキチ</t>
    </rPh>
    <rPh sb="36" eb="38">
      <t>シュンジツ</t>
    </rPh>
    <rPh sb="42" eb="44">
      <t>シキチ</t>
    </rPh>
    <rPh sb="44" eb="46">
      <t>ダンチ</t>
    </rPh>
    <rPh sb="50" eb="51">
      <t>ヒラ</t>
    </rPh>
    <rPh sb="51" eb="52">
      <t>ユカ</t>
    </rPh>
    <rPh sb="56" eb="57">
      <t>オカ</t>
    </rPh>
    <rPh sb="61" eb="62">
      <t>ハタケ</t>
    </rPh>
    <rPh sb="66" eb="68">
      <t>ハタヤマ</t>
    </rPh>
    <rPh sb="73" eb="75">
      <t>アサヒ</t>
    </rPh>
    <rPh sb="76" eb="78">
      <t>タカオ</t>
    </rPh>
    <rPh sb="79" eb="80">
      <t>ユタ</t>
    </rPh>
    <phoneticPr fontId="2"/>
  </si>
  <si>
    <t>深田、黒崎、片野</t>
    <rPh sb="0" eb="2">
      <t>フカタ</t>
    </rPh>
    <rPh sb="3" eb="5">
      <t>クロサキ</t>
    </rPh>
    <rPh sb="6" eb="8">
      <t>カタノ</t>
    </rPh>
    <phoneticPr fontId="2"/>
  </si>
  <si>
    <t>田尻、小塩、橋立、宮</t>
    <rPh sb="0" eb="2">
      <t>タジリ</t>
    </rPh>
    <rPh sb="3" eb="5">
      <t>コシオ</t>
    </rPh>
    <rPh sb="6" eb="8">
      <t>ハシダテ</t>
    </rPh>
    <rPh sb="9" eb="10">
      <t>ミヤ</t>
    </rPh>
    <phoneticPr fontId="2"/>
  </si>
  <si>
    <t>小塩辻、大畠、千崎、宮地、野田、塩浜、篠原、篠原新</t>
    <rPh sb="0" eb="2">
      <t>コシオ</t>
    </rPh>
    <rPh sb="2" eb="3">
      <t>ツジ</t>
    </rPh>
    <rPh sb="4" eb="6">
      <t>オバタケ</t>
    </rPh>
    <rPh sb="7" eb="9">
      <t>チザキ</t>
    </rPh>
    <rPh sb="10" eb="12">
      <t>ミヤジ</t>
    </rPh>
    <rPh sb="13" eb="15">
      <t>ノダ</t>
    </rPh>
    <rPh sb="16" eb="18">
      <t>シオハマ</t>
    </rPh>
    <rPh sb="19" eb="21">
      <t>シノハラ</t>
    </rPh>
    <rPh sb="22" eb="24">
      <t>シノハラ</t>
    </rPh>
    <rPh sb="24" eb="25">
      <t>シン</t>
    </rPh>
    <phoneticPr fontId="2"/>
  </si>
  <si>
    <t>伊切、源平、手塚、新保、柴山、一白、干拓</t>
    <rPh sb="0" eb="2">
      <t>イキリ</t>
    </rPh>
    <rPh sb="3" eb="5">
      <t>ゲンペイ</t>
    </rPh>
    <rPh sb="6" eb="8">
      <t>テヅカ</t>
    </rPh>
    <rPh sb="9" eb="11">
      <t>シンボ</t>
    </rPh>
    <rPh sb="12" eb="14">
      <t>シバヤマ</t>
    </rPh>
    <rPh sb="15" eb="17">
      <t>イッパク</t>
    </rPh>
    <rPh sb="18" eb="20">
      <t>カンタク</t>
    </rPh>
    <phoneticPr fontId="2"/>
  </si>
  <si>
    <t>片山津温泉2区～6区、潮津</t>
    <rPh sb="0" eb="3">
      <t>カタヤマヅ</t>
    </rPh>
    <rPh sb="3" eb="5">
      <t>オンセン</t>
    </rPh>
    <rPh sb="6" eb="7">
      <t>ク</t>
    </rPh>
    <rPh sb="9" eb="10">
      <t>ク</t>
    </rPh>
    <rPh sb="11" eb="13">
      <t>ウシオヅ</t>
    </rPh>
    <phoneticPr fontId="2"/>
  </si>
  <si>
    <t>片山津温泉1区、片山津、湖城</t>
    <rPh sb="0" eb="3">
      <t>カタヤマヅ</t>
    </rPh>
    <rPh sb="3" eb="5">
      <t>オンセン</t>
    </rPh>
    <rPh sb="6" eb="7">
      <t>ク</t>
    </rPh>
    <rPh sb="8" eb="11">
      <t>カタヤマヅ</t>
    </rPh>
    <rPh sb="12" eb="14">
      <t>コジョウ</t>
    </rPh>
    <phoneticPr fontId="2"/>
  </si>
  <si>
    <t>冨塚、ときわ台、弓波、作見、作見町雇用住宅、小菅波、天日、大菅波、尾中</t>
    <rPh sb="0" eb="2">
      <t>トミツカ</t>
    </rPh>
    <rPh sb="6" eb="7">
      <t>ダイ</t>
    </rPh>
    <rPh sb="8" eb="9">
      <t>ユミ</t>
    </rPh>
    <rPh sb="9" eb="10">
      <t>ナミ</t>
    </rPh>
    <rPh sb="11" eb="12">
      <t>サク</t>
    </rPh>
    <rPh sb="12" eb="13">
      <t>ミ</t>
    </rPh>
    <rPh sb="14" eb="15">
      <t>サク</t>
    </rPh>
    <rPh sb="15" eb="16">
      <t>ミ</t>
    </rPh>
    <rPh sb="16" eb="17">
      <t>マチ</t>
    </rPh>
    <rPh sb="17" eb="19">
      <t>コヨウ</t>
    </rPh>
    <rPh sb="19" eb="21">
      <t>ジュウタク</t>
    </rPh>
    <rPh sb="22" eb="24">
      <t>コスガ</t>
    </rPh>
    <rPh sb="24" eb="25">
      <t>ナミ</t>
    </rPh>
    <rPh sb="26" eb="27">
      <t>テン</t>
    </rPh>
    <rPh sb="27" eb="28">
      <t>ニチ</t>
    </rPh>
    <rPh sb="29" eb="31">
      <t>オオスガ</t>
    </rPh>
    <rPh sb="31" eb="32">
      <t>ナミ</t>
    </rPh>
    <rPh sb="33" eb="34">
      <t>オ</t>
    </rPh>
    <rPh sb="34" eb="35">
      <t>チュウ</t>
    </rPh>
    <phoneticPr fontId="2"/>
  </si>
  <si>
    <t>西山田、東山田、北山田、希望が丘、松が丘1丁目の1～4丁目の2、白山台</t>
    <rPh sb="0" eb="2">
      <t>ニシヤマ</t>
    </rPh>
    <rPh sb="2" eb="3">
      <t>タ</t>
    </rPh>
    <rPh sb="4" eb="6">
      <t>ヒガシヤマ</t>
    </rPh>
    <rPh sb="6" eb="7">
      <t>タ</t>
    </rPh>
    <rPh sb="8" eb="10">
      <t>キタヤマ</t>
    </rPh>
    <rPh sb="10" eb="11">
      <t>タ</t>
    </rPh>
    <rPh sb="12" eb="14">
      <t>キボウ</t>
    </rPh>
    <rPh sb="15" eb="16">
      <t>オカ</t>
    </rPh>
    <rPh sb="17" eb="18">
      <t>マツ</t>
    </rPh>
    <rPh sb="19" eb="20">
      <t>オカ</t>
    </rPh>
    <rPh sb="21" eb="23">
      <t>チョウメ</t>
    </rPh>
    <rPh sb="27" eb="29">
      <t>チョウメ</t>
    </rPh>
    <rPh sb="32" eb="35">
      <t>ハクサンダイ</t>
    </rPh>
    <phoneticPr fontId="2"/>
  </si>
  <si>
    <t>動橋1区～8区、瑞穂、中島、合河、梶井、動橋雇用住宅、八日市</t>
    <rPh sb="0" eb="2">
      <t>イブリバシ</t>
    </rPh>
    <rPh sb="3" eb="4">
      <t>ク</t>
    </rPh>
    <rPh sb="6" eb="7">
      <t>ク</t>
    </rPh>
    <rPh sb="8" eb="10">
      <t>ミズホ</t>
    </rPh>
    <rPh sb="11" eb="13">
      <t>ナカジマ</t>
    </rPh>
    <rPh sb="14" eb="16">
      <t>アイカワ</t>
    </rPh>
    <rPh sb="17" eb="19">
      <t>カジイ</t>
    </rPh>
    <rPh sb="20" eb="22">
      <t>イブリバシ</t>
    </rPh>
    <rPh sb="22" eb="24">
      <t>コヨウ</t>
    </rPh>
    <rPh sb="24" eb="26">
      <t>ジュウタク</t>
    </rPh>
    <rPh sb="27" eb="30">
      <t>ヨウカイチ</t>
    </rPh>
    <phoneticPr fontId="2"/>
  </si>
  <si>
    <t>高塚、打越、箱宮、分校</t>
    <rPh sb="0" eb="2">
      <t>タカツカ</t>
    </rPh>
    <rPh sb="3" eb="5">
      <t>ウチコシ</t>
    </rPh>
    <rPh sb="6" eb="7">
      <t>ハコ</t>
    </rPh>
    <rPh sb="7" eb="8">
      <t>ミヤ</t>
    </rPh>
    <rPh sb="9" eb="11">
      <t>ブンギョウ</t>
    </rPh>
    <phoneticPr fontId="2"/>
  </si>
  <si>
    <t>加茂、西島、七日市、七日市新、庄、桑原、若葉台</t>
    <rPh sb="0" eb="2">
      <t>カモ</t>
    </rPh>
    <rPh sb="3" eb="5">
      <t>ニシジマ</t>
    </rPh>
    <rPh sb="6" eb="8">
      <t>ナノカ</t>
    </rPh>
    <rPh sb="8" eb="9">
      <t>イチ</t>
    </rPh>
    <rPh sb="10" eb="12">
      <t>ナノカ</t>
    </rPh>
    <rPh sb="12" eb="13">
      <t>イチ</t>
    </rPh>
    <rPh sb="13" eb="14">
      <t>シン</t>
    </rPh>
    <rPh sb="15" eb="16">
      <t>ショウ</t>
    </rPh>
    <rPh sb="17" eb="19">
      <t>クワバラ</t>
    </rPh>
    <rPh sb="20" eb="23">
      <t>ワカバダイ</t>
    </rPh>
    <phoneticPr fontId="2"/>
  </si>
  <si>
    <t>勅使、宇谷、栄谷、松山、清水、河原、二子塚、上野、森</t>
    <rPh sb="0" eb="2">
      <t>チョクシ</t>
    </rPh>
    <rPh sb="3" eb="5">
      <t>ウダニ</t>
    </rPh>
    <rPh sb="6" eb="7">
      <t>サカ</t>
    </rPh>
    <rPh sb="7" eb="8">
      <t>タニ</t>
    </rPh>
    <rPh sb="9" eb="11">
      <t>マツヤマ</t>
    </rPh>
    <rPh sb="12" eb="14">
      <t>シミズ</t>
    </rPh>
    <rPh sb="15" eb="17">
      <t>カワラ</t>
    </rPh>
    <rPh sb="18" eb="19">
      <t>2</t>
    </rPh>
    <rPh sb="19" eb="20">
      <t>コ</t>
    </rPh>
    <rPh sb="20" eb="21">
      <t>ツカ</t>
    </rPh>
    <rPh sb="22" eb="24">
      <t>ウエノ</t>
    </rPh>
    <rPh sb="25" eb="26">
      <t>モリ</t>
    </rPh>
    <phoneticPr fontId="2"/>
  </si>
  <si>
    <t>二ツ屋、小坂、横北、水田丸、柏野、須谷、塔尾</t>
    <rPh sb="0" eb="1">
      <t>2</t>
    </rPh>
    <rPh sb="2" eb="3">
      <t>ヤ</t>
    </rPh>
    <rPh sb="4" eb="6">
      <t>コサカ</t>
    </rPh>
    <rPh sb="7" eb="8">
      <t>ヨコ</t>
    </rPh>
    <rPh sb="8" eb="9">
      <t>キタ</t>
    </rPh>
    <rPh sb="10" eb="11">
      <t>ミズ</t>
    </rPh>
    <rPh sb="11" eb="13">
      <t>タマル</t>
    </rPh>
    <rPh sb="14" eb="15">
      <t>カシワ</t>
    </rPh>
    <rPh sb="15" eb="16">
      <t>ノ</t>
    </rPh>
    <rPh sb="17" eb="19">
      <t>スダニ</t>
    </rPh>
    <rPh sb="20" eb="22">
      <t>トノオ</t>
    </rPh>
    <phoneticPr fontId="2"/>
  </si>
  <si>
    <t>山代温泉21区、22区、24区、25区、尾俣、桂谷</t>
    <rPh sb="0" eb="2">
      <t>ヤマシロ</t>
    </rPh>
    <rPh sb="2" eb="4">
      <t>オンセン</t>
    </rPh>
    <rPh sb="6" eb="7">
      <t>ク</t>
    </rPh>
    <rPh sb="10" eb="11">
      <t>ク</t>
    </rPh>
    <rPh sb="14" eb="15">
      <t>ク</t>
    </rPh>
    <rPh sb="18" eb="19">
      <t>ク</t>
    </rPh>
    <rPh sb="20" eb="22">
      <t>オマタ</t>
    </rPh>
    <rPh sb="23" eb="24">
      <t>カツラ</t>
    </rPh>
    <rPh sb="24" eb="25">
      <t>タニ</t>
    </rPh>
    <phoneticPr fontId="2"/>
  </si>
  <si>
    <t>山代温泉16区、19区、20区</t>
    <rPh sb="0" eb="2">
      <t>ヤマシロ</t>
    </rPh>
    <rPh sb="2" eb="4">
      <t>オンセン</t>
    </rPh>
    <rPh sb="6" eb="7">
      <t>ク</t>
    </rPh>
    <rPh sb="10" eb="11">
      <t>ク</t>
    </rPh>
    <rPh sb="14" eb="15">
      <t>ク</t>
    </rPh>
    <phoneticPr fontId="2"/>
  </si>
  <si>
    <t>山代温泉2区、4区～13区、14区の1、15区、17区、18区</t>
    <rPh sb="0" eb="2">
      <t>ヤマシロ</t>
    </rPh>
    <rPh sb="2" eb="4">
      <t>オンセン</t>
    </rPh>
    <rPh sb="5" eb="6">
      <t>ク</t>
    </rPh>
    <rPh sb="8" eb="9">
      <t>ク</t>
    </rPh>
    <rPh sb="12" eb="13">
      <t>ク</t>
    </rPh>
    <rPh sb="16" eb="17">
      <t>ク</t>
    </rPh>
    <rPh sb="22" eb="23">
      <t>ク</t>
    </rPh>
    <rPh sb="26" eb="27">
      <t>ク</t>
    </rPh>
    <rPh sb="30" eb="31">
      <t>ク</t>
    </rPh>
    <phoneticPr fontId="2"/>
  </si>
  <si>
    <t>山代温泉14区の2～14区の5、23区</t>
    <rPh sb="0" eb="2">
      <t>ヤマシロ</t>
    </rPh>
    <rPh sb="2" eb="4">
      <t>オンセン</t>
    </rPh>
    <rPh sb="6" eb="7">
      <t>ク</t>
    </rPh>
    <rPh sb="12" eb="13">
      <t>ク</t>
    </rPh>
    <rPh sb="18" eb="19">
      <t>ク</t>
    </rPh>
    <phoneticPr fontId="2"/>
  </si>
  <si>
    <t>山代温泉1区の1～1区の5、3区、河南、荒木</t>
    <rPh sb="0" eb="2">
      <t>ヤマシロ</t>
    </rPh>
    <rPh sb="2" eb="4">
      <t>オンセン</t>
    </rPh>
    <rPh sb="5" eb="6">
      <t>ク</t>
    </rPh>
    <rPh sb="10" eb="11">
      <t>ク</t>
    </rPh>
    <rPh sb="15" eb="16">
      <t>ク</t>
    </rPh>
    <rPh sb="17" eb="19">
      <t>カワミナミ</t>
    </rPh>
    <rPh sb="20" eb="22">
      <t>アラキ</t>
    </rPh>
    <phoneticPr fontId="2"/>
  </si>
  <si>
    <t>淀、別所1区～5区</t>
    <rPh sb="0" eb="1">
      <t>ヨド</t>
    </rPh>
    <rPh sb="2" eb="4">
      <t>ベッショ</t>
    </rPh>
    <rPh sb="5" eb="6">
      <t>ク</t>
    </rPh>
    <rPh sb="8" eb="9">
      <t>ク</t>
    </rPh>
    <phoneticPr fontId="2"/>
  </si>
  <si>
    <t>中代、保賀、黒瀬</t>
    <rPh sb="0" eb="2">
      <t>ナカダイ</t>
    </rPh>
    <rPh sb="3" eb="4">
      <t>タモツ</t>
    </rPh>
    <rPh sb="4" eb="5">
      <t>ガ</t>
    </rPh>
    <rPh sb="6" eb="8">
      <t>クロセ</t>
    </rPh>
    <phoneticPr fontId="2"/>
  </si>
  <si>
    <t>南郷、下河崎、上河崎、吸坂</t>
    <rPh sb="0" eb="2">
      <t>ナンゴウ</t>
    </rPh>
    <rPh sb="3" eb="4">
      <t>シタ</t>
    </rPh>
    <rPh sb="4" eb="6">
      <t>カワサキ</t>
    </rPh>
    <rPh sb="7" eb="8">
      <t>ウエ</t>
    </rPh>
    <rPh sb="8" eb="10">
      <t>カワサキ</t>
    </rPh>
    <rPh sb="11" eb="12">
      <t>キュウ</t>
    </rPh>
    <rPh sb="12" eb="13">
      <t>サカ</t>
    </rPh>
    <phoneticPr fontId="2"/>
  </si>
  <si>
    <t>日谷、直下、曽宇、百々、美谷が丘</t>
    <rPh sb="0" eb="2">
      <t>ヒノヤ</t>
    </rPh>
    <rPh sb="3" eb="5">
      <t>ソソリ</t>
    </rPh>
    <rPh sb="6" eb="8">
      <t>ソウ</t>
    </rPh>
    <rPh sb="9" eb="11">
      <t>ドド</t>
    </rPh>
    <rPh sb="12" eb="13">
      <t>ビ</t>
    </rPh>
    <rPh sb="13" eb="14">
      <t>タニ</t>
    </rPh>
    <rPh sb="15" eb="16">
      <t>オカ</t>
    </rPh>
    <phoneticPr fontId="2"/>
  </si>
  <si>
    <t>山中温泉漆器団地、山中温泉長谷田、山中温泉日の出団地、山中温泉泉、
山中温泉旭、山中温泉中田、山中温泉二天、山中温泉宮の杜</t>
    <rPh sb="0" eb="4">
      <t>ヤマナカ</t>
    </rPh>
    <rPh sb="4" eb="6">
      <t>シッキ</t>
    </rPh>
    <rPh sb="6" eb="8">
      <t>ダンチ</t>
    </rPh>
    <rPh sb="9" eb="13">
      <t>ヤマナカ</t>
    </rPh>
    <rPh sb="13" eb="16">
      <t>ハセダ</t>
    </rPh>
    <rPh sb="17" eb="21">
      <t>ヤマナカ</t>
    </rPh>
    <rPh sb="21" eb="22">
      <t>ヒ</t>
    </rPh>
    <rPh sb="23" eb="24">
      <t>デ</t>
    </rPh>
    <rPh sb="24" eb="26">
      <t>ダンチ</t>
    </rPh>
    <rPh sb="27" eb="31">
      <t>ヤマナカ</t>
    </rPh>
    <rPh sb="31" eb="32">
      <t>イズミ</t>
    </rPh>
    <rPh sb="34" eb="38">
      <t>ヤマナカ</t>
    </rPh>
    <rPh sb="38" eb="39">
      <t>アサヒ</t>
    </rPh>
    <rPh sb="40" eb="44">
      <t>ヤマナカ</t>
    </rPh>
    <rPh sb="44" eb="45">
      <t>ナカ</t>
    </rPh>
    <rPh sb="45" eb="46">
      <t>タ</t>
    </rPh>
    <rPh sb="47" eb="51">
      <t>ヤマナカ</t>
    </rPh>
    <rPh sb="51" eb="52">
      <t>ニ</t>
    </rPh>
    <rPh sb="52" eb="53">
      <t>テン</t>
    </rPh>
    <rPh sb="54" eb="58">
      <t>ヤマナカ</t>
    </rPh>
    <rPh sb="58" eb="59">
      <t>ミヤ</t>
    </rPh>
    <rPh sb="60" eb="61">
      <t>モリ</t>
    </rPh>
    <phoneticPr fontId="2"/>
  </si>
  <si>
    <t>山中温泉塚谷、山中温泉上原、山中温泉しらさぎ団地、山中温泉加美谷台</t>
    <rPh sb="0" eb="4">
      <t>ヤマナカ</t>
    </rPh>
    <rPh sb="4" eb="6">
      <t>ツカタニ</t>
    </rPh>
    <rPh sb="7" eb="11">
      <t>ヤマナカ</t>
    </rPh>
    <rPh sb="11" eb="13">
      <t>ウエハラ</t>
    </rPh>
    <rPh sb="14" eb="18">
      <t>ヤマナカ</t>
    </rPh>
    <rPh sb="22" eb="24">
      <t>ダンチ</t>
    </rPh>
    <rPh sb="25" eb="29">
      <t>ヤマナカ</t>
    </rPh>
    <rPh sb="29" eb="30">
      <t>カ</t>
    </rPh>
    <rPh sb="30" eb="31">
      <t>ミ</t>
    </rPh>
    <rPh sb="31" eb="32">
      <t>ヤ</t>
    </rPh>
    <rPh sb="32" eb="33">
      <t>ダイ</t>
    </rPh>
    <phoneticPr fontId="2"/>
  </si>
  <si>
    <t>山中温泉本町一丁目、山中温泉本町二丁目、山中温泉東町一丁目、
山中温泉東町二丁目、山中温泉湯の本、山中温泉冨士見、山中温泉白山、
山中温泉西桂木、山中温泉東桂木、山中温泉上野、山中温泉緑ケ丘</t>
    <rPh sb="0" eb="4">
      <t>ヤマナカ</t>
    </rPh>
    <rPh sb="4" eb="5">
      <t>ホン</t>
    </rPh>
    <rPh sb="5" eb="6">
      <t>マチ</t>
    </rPh>
    <rPh sb="6" eb="7">
      <t>イチ</t>
    </rPh>
    <rPh sb="7" eb="9">
      <t>チョウメ</t>
    </rPh>
    <rPh sb="10" eb="12">
      <t>ヤマナカ</t>
    </rPh>
    <rPh sb="12" eb="14">
      <t>オンセン</t>
    </rPh>
    <rPh sb="14" eb="16">
      <t>ホンマチ</t>
    </rPh>
    <rPh sb="16" eb="17">
      <t>ニ</t>
    </rPh>
    <rPh sb="17" eb="19">
      <t>チョウメ</t>
    </rPh>
    <rPh sb="20" eb="24">
      <t>ヤマナカ</t>
    </rPh>
    <rPh sb="24" eb="25">
      <t>ヒガシ</t>
    </rPh>
    <rPh sb="25" eb="26">
      <t>マチ</t>
    </rPh>
    <rPh sb="26" eb="27">
      <t>イチ</t>
    </rPh>
    <rPh sb="27" eb="29">
      <t>チョウメ</t>
    </rPh>
    <rPh sb="31" eb="33">
      <t>ヤマナカ</t>
    </rPh>
    <rPh sb="33" eb="35">
      <t>オンセン</t>
    </rPh>
    <rPh sb="35" eb="36">
      <t>ヒガシ</t>
    </rPh>
    <rPh sb="36" eb="37">
      <t>マチ</t>
    </rPh>
    <rPh sb="37" eb="38">
      <t>ニ</t>
    </rPh>
    <rPh sb="38" eb="40">
      <t>チョウメ</t>
    </rPh>
    <rPh sb="41" eb="45">
      <t>ヤマナカ</t>
    </rPh>
    <rPh sb="45" eb="46">
      <t>ユ</t>
    </rPh>
    <rPh sb="47" eb="48">
      <t>ホン</t>
    </rPh>
    <rPh sb="49" eb="53">
      <t>ヤマナカ</t>
    </rPh>
    <rPh sb="53" eb="55">
      <t>フジ</t>
    </rPh>
    <rPh sb="55" eb="56">
      <t>ケン</t>
    </rPh>
    <rPh sb="57" eb="61">
      <t>ヤマナカ</t>
    </rPh>
    <rPh sb="61" eb="63">
      <t>ハクザン</t>
    </rPh>
    <rPh sb="65" eb="69">
      <t>ヤマナカ</t>
    </rPh>
    <rPh sb="69" eb="72">
      <t>ニシカツラギ</t>
    </rPh>
    <rPh sb="73" eb="77">
      <t>ヤマナカ</t>
    </rPh>
    <rPh sb="77" eb="80">
      <t>ヒガシカツラギ</t>
    </rPh>
    <rPh sb="81" eb="85">
      <t>ヤマナカ</t>
    </rPh>
    <rPh sb="85" eb="86">
      <t>ウエ</t>
    </rPh>
    <rPh sb="86" eb="87">
      <t>ノ</t>
    </rPh>
    <rPh sb="88" eb="92">
      <t>ヤマナカ</t>
    </rPh>
    <rPh sb="92" eb="93">
      <t>ミドリ</t>
    </rPh>
    <rPh sb="94" eb="95">
      <t>オカ</t>
    </rPh>
    <phoneticPr fontId="2"/>
  </si>
  <si>
    <t>山中温泉こおろぎ、山中温泉南、山中温泉栄、山中温泉河鹿、
山中温泉湯の出、山中温泉薬師、山中温泉下谷</t>
    <rPh sb="0" eb="4">
      <t>ヤマナカ</t>
    </rPh>
    <rPh sb="9" eb="13">
      <t>ヤマナカ</t>
    </rPh>
    <rPh sb="13" eb="14">
      <t>ミナミ</t>
    </rPh>
    <rPh sb="15" eb="19">
      <t>ヤマナカ</t>
    </rPh>
    <rPh sb="19" eb="20">
      <t>サカ</t>
    </rPh>
    <rPh sb="21" eb="25">
      <t>ヤマナカ</t>
    </rPh>
    <rPh sb="25" eb="27">
      <t>カジカ</t>
    </rPh>
    <rPh sb="29" eb="33">
      <t>ヤマナカ</t>
    </rPh>
    <rPh sb="33" eb="34">
      <t>ユ</t>
    </rPh>
    <rPh sb="35" eb="36">
      <t>デ</t>
    </rPh>
    <rPh sb="37" eb="41">
      <t>ヤマナカ</t>
    </rPh>
    <rPh sb="41" eb="43">
      <t>ヤクシ</t>
    </rPh>
    <rPh sb="44" eb="48">
      <t>ヤマナカ</t>
    </rPh>
    <rPh sb="48" eb="50">
      <t>シモタニ</t>
    </rPh>
    <phoneticPr fontId="2"/>
  </si>
  <si>
    <t>山中温泉菅谷、山中温泉栢野、山中温泉我谷、山中温泉風谷、山中温泉枯淵</t>
    <rPh sb="0" eb="4">
      <t>ヤマナカ</t>
    </rPh>
    <rPh sb="4" eb="6">
      <t>スガタニ</t>
    </rPh>
    <rPh sb="7" eb="11">
      <t>ヤマナカ</t>
    </rPh>
    <rPh sb="11" eb="12">
      <t>カヤ</t>
    </rPh>
    <rPh sb="12" eb="13">
      <t>ノ</t>
    </rPh>
    <rPh sb="14" eb="18">
      <t>ヤマナカ</t>
    </rPh>
    <rPh sb="18" eb="19">
      <t>ワガ</t>
    </rPh>
    <rPh sb="19" eb="20">
      <t>タニ</t>
    </rPh>
    <rPh sb="21" eb="25">
      <t>ヤマナカ</t>
    </rPh>
    <rPh sb="25" eb="26">
      <t>カゼ</t>
    </rPh>
    <rPh sb="26" eb="27">
      <t>タニ</t>
    </rPh>
    <rPh sb="28" eb="30">
      <t>ヤマナカ</t>
    </rPh>
    <rPh sb="30" eb="32">
      <t>オンセン</t>
    </rPh>
    <rPh sb="32" eb="33">
      <t>カレ</t>
    </rPh>
    <rPh sb="33" eb="34">
      <t>フチ</t>
    </rPh>
    <phoneticPr fontId="2"/>
  </si>
  <si>
    <t>山中温泉四十九院、山中温泉中津原、山中温泉滝、山中温泉菅生谷、
山中温泉荒谷、山中温泉今立、山中温泉大土、山中温泉杉水、山中温泉市谷</t>
    <rPh sb="0" eb="4">
      <t>ヤマナカ</t>
    </rPh>
    <rPh sb="4" eb="6">
      <t>シジュウ</t>
    </rPh>
    <rPh sb="6" eb="7">
      <t>ク</t>
    </rPh>
    <rPh sb="7" eb="8">
      <t>イン</t>
    </rPh>
    <rPh sb="9" eb="13">
      <t>ヤマナカ</t>
    </rPh>
    <rPh sb="13" eb="16">
      <t>ナカツハラ</t>
    </rPh>
    <rPh sb="17" eb="21">
      <t>ヤマナカ</t>
    </rPh>
    <rPh sb="21" eb="22">
      <t>タキ</t>
    </rPh>
    <rPh sb="23" eb="27">
      <t>ヤマナカ</t>
    </rPh>
    <rPh sb="27" eb="29">
      <t>スゴウ</t>
    </rPh>
    <rPh sb="29" eb="30">
      <t>タニ</t>
    </rPh>
    <phoneticPr fontId="2"/>
  </si>
  <si>
    <t>全市合計</t>
    <rPh sb="0" eb="2">
      <t>ゼンシ</t>
    </rPh>
    <rPh sb="2" eb="4">
      <t>ゴウケイ</t>
    </rPh>
    <phoneticPr fontId="2"/>
  </si>
  <si>
    <t>17-10　年次別選挙人名簿登録者数</t>
    <rPh sb="6" eb="8">
      <t>ネンジ</t>
    </rPh>
    <rPh sb="8" eb="9">
      <t>ベツ</t>
    </rPh>
    <rPh sb="9" eb="11">
      <t>センキョ</t>
    </rPh>
    <rPh sb="11" eb="12">
      <t>ニン</t>
    </rPh>
    <rPh sb="12" eb="14">
      <t>メイボ</t>
    </rPh>
    <rPh sb="14" eb="16">
      <t>トウロク</t>
    </rPh>
    <rPh sb="16" eb="17">
      <t>シャ</t>
    </rPh>
    <rPh sb="17" eb="18">
      <t>スウ</t>
    </rPh>
    <phoneticPr fontId="2"/>
  </si>
  <si>
    <t>各年9月1日現在　単位：人</t>
    <rPh sb="0" eb="2">
      <t>カクネン</t>
    </rPh>
    <rPh sb="3" eb="4">
      <t>ガツ</t>
    </rPh>
    <rPh sb="5" eb="6">
      <t>ニチ</t>
    </rPh>
    <rPh sb="6" eb="8">
      <t>ゲンザイ</t>
    </rPh>
    <rPh sb="9" eb="11">
      <t>タンイ</t>
    </rPh>
    <rPh sb="12" eb="13">
      <t>ヒト</t>
    </rPh>
    <phoneticPr fontId="2"/>
  </si>
  <si>
    <t>17-11　石川海区漁業調整委員会委員選挙人名簿登録者数</t>
    <rPh sb="6" eb="8">
      <t>イシカワ</t>
    </rPh>
    <rPh sb="8" eb="10">
      <t>カイク</t>
    </rPh>
    <rPh sb="10" eb="12">
      <t>ギョギョウ</t>
    </rPh>
    <rPh sb="12" eb="14">
      <t>チョウセイ</t>
    </rPh>
    <rPh sb="14" eb="17">
      <t>イインカイ</t>
    </rPh>
    <rPh sb="17" eb="19">
      <t>イイン</t>
    </rPh>
    <rPh sb="19" eb="21">
      <t>センキョ</t>
    </rPh>
    <rPh sb="21" eb="22">
      <t>ニン</t>
    </rPh>
    <rPh sb="22" eb="24">
      <t>メイボ</t>
    </rPh>
    <rPh sb="24" eb="26">
      <t>トウロク</t>
    </rPh>
    <rPh sb="26" eb="27">
      <t>シャ</t>
    </rPh>
    <rPh sb="27" eb="28">
      <t>スウ</t>
    </rPh>
    <phoneticPr fontId="2"/>
  </si>
  <si>
    <t>令和2年12月1日現在　単位：人</t>
    <rPh sb="0" eb="2">
      <t>レイワ</t>
    </rPh>
    <rPh sb="3" eb="4">
      <t>ネン</t>
    </rPh>
    <rPh sb="6" eb="7">
      <t>ガツ</t>
    </rPh>
    <rPh sb="8" eb="9">
      <t>ニチ</t>
    </rPh>
    <rPh sb="9" eb="11">
      <t>ゲンザイ</t>
    </rPh>
    <rPh sb="12" eb="14">
      <t>タンイ</t>
    </rPh>
    <rPh sb="15" eb="16">
      <t>ヒト</t>
    </rPh>
    <phoneticPr fontId="2"/>
  </si>
  <si>
    <t>選挙人名簿登録者数</t>
    <rPh sb="0" eb="2">
      <t>センキョ</t>
    </rPh>
    <rPh sb="2" eb="3">
      <t>ニン</t>
    </rPh>
    <rPh sb="3" eb="5">
      <t>メイボ</t>
    </rPh>
    <rPh sb="5" eb="7">
      <t>トウロク</t>
    </rPh>
    <rPh sb="7" eb="8">
      <t>シャ</t>
    </rPh>
    <rPh sb="8" eb="9">
      <t>スウ</t>
    </rPh>
    <phoneticPr fontId="2"/>
  </si>
  <si>
    <t>18-01　一般会計歳入決算額</t>
    <rPh sb="6" eb="8">
      <t>イッパン</t>
    </rPh>
    <rPh sb="8" eb="10">
      <t>カイケイ</t>
    </rPh>
    <rPh sb="10" eb="12">
      <t>サイニュウ</t>
    </rPh>
    <rPh sb="12" eb="14">
      <t>ケッサン</t>
    </rPh>
    <rPh sb="14" eb="15">
      <t>ガク</t>
    </rPh>
    <phoneticPr fontId="2"/>
  </si>
  <si>
    <t>単位：千円</t>
    <rPh sb="0" eb="2">
      <t>タンイ</t>
    </rPh>
    <rPh sb="3" eb="5">
      <t>センエン</t>
    </rPh>
    <phoneticPr fontId="2"/>
  </si>
  <si>
    <t>科     目</t>
    <rPh sb="0" eb="1">
      <t>カ</t>
    </rPh>
    <rPh sb="6" eb="7">
      <t>メ</t>
    </rPh>
    <phoneticPr fontId="2"/>
  </si>
  <si>
    <t>市税</t>
    <rPh sb="0" eb="2">
      <t>シゼイ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</si>
  <si>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</si>
  <si>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</si>
  <si>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</si>
  <si>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3">
      <t>カブシキトウ</t>
    </rPh>
    <rPh sb="3" eb="5">
      <t>ジョウト</t>
    </rPh>
    <rPh sb="5" eb="7">
      <t>ショトク</t>
    </rPh>
    <rPh sb="7" eb="8">
      <t>ワ</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</si>
  <si>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</si>
  <si>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</si>
  <si>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</si>
  <si>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</si>
  <si>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</si>
  <si>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</si>
  <si>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</si>
  <si>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</si>
  <si>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</si>
  <si>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</si>
  <si>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</si>
  <si>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</si>
  <si>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</si>
  <si>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</si>
  <si>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</si>
  <si>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</si>
  <si>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資料：財政課</t>
    <rPh sb="0" eb="2">
      <t>シリョウ</t>
    </rPh>
    <rPh sb="3" eb="5">
      <t>ザイセイ</t>
    </rPh>
    <rPh sb="5" eb="6">
      <t>カ</t>
    </rPh>
    <phoneticPr fontId="2"/>
  </si>
  <si>
    <t>18-02　一般会計歳出決算額</t>
    <phoneticPr fontId="2"/>
  </si>
  <si>
    <t>単位：千円</t>
    <phoneticPr fontId="2"/>
  </si>
  <si>
    <t>科目</t>
    <rPh sb="0" eb="2">
      <t>カモク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</si>
  <si>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</si>
  <si>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</si>
  <si>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</si>
  <si>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</si>
  <si>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</si>
  <si>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農林水産費</t>
    <rPh sb="0" eb="2">
      <t>ノウリン</t>
    </rPh>
    <rPh sb="2" eb="4">
      <t>スイサン</t>
    </rPh>
    <rPh sb="4" eb="5">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</si>
  <si>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</si>
  <si>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</si>
  <si>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</si>
  <si>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</si>
  <si>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</si>
  <si>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2">
      <t>コウサイ</t>
    </rPh>
    <rPh sb="2" eb="3">
      <t>ヒ</t>
    </rPh>
    <phoneticPr fontId="2"/>
  </si>
  <si>
    <t>諸支出金</t>
    <rPh sb="0" eb="1">
      <t>ショ</t>
    </rPh>
    <rPh sb="1" eb="4">
      <t>シシュツキン</t>
    </rPh>
    <phoneticPr fontId="2"/>
  </si>
  <si>
    <t>資料：財政課</t>
    <phoneticPr fontId="2"/>
  </si>
  <si>
    <t>18-03　財政規模の推移（１）歳入</t>
    <rPh sb="6" eb="8">
      <t>ザイセイ</t>
    </rPh>
    <rPh sb="8" eb="10">
      <t>キボ</t>
    </rPh>
    <rPh sb="11" eb="13">
      <t>スイイ</t>
    </rPh>
    <rPh sb="16" eb="18">
      <t>サイニュウ</t>
    </rPh>
    <phoneticPr fontId="2"/>
  </si>
  <si>
    <t>一般会計</t>
    <rPh sb="0" eb="2">
      <t>イッパン</t>
    </rPh>
    <rPh sb="2" eb="4">
      <t>カイケイ</t>
    </rPh>
    <phoneticPr fontId="2"/>
  </si>
  <si>
    <t>特　　　　　　別　　　      会　　　　　　計</t>
    <rPh sb="0" eb="1">
      <t>トク</t>
    </rPh>
    <rPh sb="7" eb="8">
      <t>ベツ</t>
    </rPh>
    <rPh sb="17" eb="18">
      <t>カイ</t>
    </rPh>
    <rPh sb="24" eb="25">
      <t>ケイ</t>
    </rPh>
    <phoneticPr fontId="2"/>
  </si>
  <si>
    <t>国民
健康保険</t>
    <rPh sb="0" eb="2">
      <t>コクミン</t>
    </rPh>
    <rPh sb="3" eb="5">
      <t>ケンコウ</t>
    </rPh>
    <rPh sb="5" eb="7">
      <t>ホケン</t>
    </rPh>
    <phoneticPr fontId="2"/>
  </si>
  <si>
    <t>老人保健</t>
    <rPh sb="0" eb="2">
      <t>ロウジン</t>
    </rPh>
    <rPh sb="2" eb="4">
      <t>ホケン</t>
    </rPh>
    <phoneticPr fontId="2"/>
  </si>
  <si>
    <t>後期高齢者医療</t>
    <rPh sb="0" eb="2">
      <t>コウキ</t>
    </rPh>
    <rPh sb="2" eb="5">
      <t>コウレイシャ</t>
    </rPh>
    <rPh sb="5" eb="7">
      <t>イリョウ</t>
    </rPh>
    <phoneticPr fontId="2"/>
  </si>
  <si>
    <t>介護保険</t>
    <rPh sb="0" eb="2">
      <t>カイゴ</t>
    </rPh>
    <rPh sb="2" eb="4">
      <t>ホケン</t>
    </rPh>
    <phoneticPr fontId="2"/>
  </si>
  <si>
    <t>下水道</t>
    <rPh sb="0" eb="3">
      <t>ゲスイドウ</t>
    </rPh>
    <phoneticPr fontId="2"/>
  </si>
  <si>
    <t>加賀山代温泉
財産区</t>
    <rPh sb="0" eb="2">
      <t>カガ</t>
    </rPh>
    <rPh sb="2" eb="4">
      <t>ヤマシロ</t>
    </rPh>
    <rPh sb="4" eb="6">
      <t>オンセン</t>
    </rPh>
    <rPh sb="7" eb="9">
      <t>ザイサン</t>
    </rPh>
    <rPh sb="9" eb="10">
      <t>ク</t>
    </rPh>
    <phoneticPr fontId="2"/>
  </si>
  <si>
    <t>加賀山中温泉
財産区</t>
    <rPh sb="0" eb="2">
      <t>カガ</t>
    </rPh>
    <rPh sb="2" eb="4">
      <t>ヤマナカ</t>
    </rPh>
    <rPh sb="4" eb="6">
      <t>オンセン</t>
    </rPh>
    <rPh sb="7" eb="9">
      <t>ザイサン</t>
    </rPh>
    <rPh sb="9" eb="10">
      <t>ク</t>
    </rPh>
    <phoneticPr fontId="2"/>
  </si>
  <si>
    <t>土地区画
整理事業</t>
    <phoneticPr fontId="2"/>
  </si>
  <si>
    <t>片山津
財産区</t>
    <rPh sb="0" eb="3">
      <t>カタヤマヅ</t>
    </rPh>
    <rPh sb="4" eb="6">
      <t>ザイサン</t>
    </rPh>
    <rPh sb="6" eb="7">
      <t>ク</t>
    </rPh>
    <phoneticPr fontId="2"/>
  </si>
  <si>
    <t>温泉観光</t>
    <rPh sb="0" eb="2">
      <t>オンセン</t>
    </rPh>
    <rPh sb="2" eb="4">
      <t>カンコウ</t>
    </rPh>
    <phoneticPr fontId="2"/>
  </si>
  <si>
    <t>平成27</t>
    <phoneticPr fontId="2"/>
  </si>
  <si>
    <t>資料：財政課</t>
    <rPh sb="0" eb="2">
      <t>シリョウ</t>
    </rPh>
    <rPh sb="3" eb="6">
      <t>ザイセイカ</t>
    </rPh>
    <rPh sb="5" eb="6">
      <t>カ</t>
    </rPh>
    <phoneticPr fontId="2"/>
  </si>
  <si>
    <t>18-04　財政規模の推移（2）歳出</t>
    <rPh sb="6" eb="8">
      <t>ザイセイ</t>
    </rPh>
    <rPh sb="8" eb="10">
      <t>キボ</t>
    </rPh>
    <rPh sb="11" eb="13">
      <t>スイイ</t>
    </rPh>
    <phoneticPr fontId="2"/>
  </si>
  <si>
    <t>18-05　市税収入の内訳</t>
    <rPh sb="6" eb="7">
      <t>シ</t>
    </rPh>
    <rPh sb="7" eb="8">
      <t>ゼイ</t>
    </rPh>
    <rPh sb="8" eb="10">
      <t>シュウニュウ</t>
    </rPh>
    <rPh sb="11" eb="13">
      <t>ウチワケ</t>
    </rPh>
    <phoneticPr fontId="2"/>
  </si>
  <si>
    <t>市民税</t>
    <rPh sb="0" eb="3">
      <t>シミンゼイ</t>
    </rPh>
    <phoneticPr fontId="2"/>
  </si>
  <si>
    <t>　個    　　人</t>
    <rPh sb="1" eb="2">
      <t>コ</t>
    </rPh>
    <rPh sb="8" eb="9">
      <t>ヒト</t>
    </rPh>
    <phoneticPr fontId="2"/>
  </si>
  <si>
    <t>　法    　　人</t>
    <rPh sb="1" eb="2">
      <t>ホウ</t>
    </rPh>
    <rPh sb="8" eb="9">
      <t>ヒト</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</si>
  <si>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</si>
  <si>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</si>
  <si>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</si>
  <si>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特別土地保有税</t>
    <rPh sb="0" eb="2">
      <t>トクベツ</t>
    </rPh>
    <rPh sb="2" eb="4">
      <t>トチ</t>
    </rPh>
    <rPh sb="4" eb="7">
      <t>ホユウゼイ</t>
    </rPh>
    <phoneticPr fontId="2"/>
  </si>
  <si>
    <t>入湯税</t>
    <rPh sb="0" eb="2">
      <t>ニュウトウ</t>
    </rPh>
    <rPh sb="2" eb="3">
      <t>ゼイ</t>
    </rPh>
    <phoneticPr fontId="2"/>
  </si>
  <si>
    <t>都市計画税</t>
    <rPh sb="0" eb="2">
      <t>トシ</t>
    </rPh>
    <rPh sb="2" eb="4">
      <t>ケイカク</t>
    </rPh>
    <rPh sb="4" eb="5">
      <t>ゼイ</t>
    </rPh>
    <phoneticPr fontId="2"/>
  </si>
  <si>
    <t>18-06　水道事業会計決算額　</t>
    <rPh sb="6" eb="8">
      <t>スイドウ</t>
    </rPh>
    <rPh sb="8" eb="10">
      <t>ジギョウ</t>
    </rPh>
    <rPh sb="10" eb="12">
      <t>カイケイ</t>
    </rPh>
    <rPh sb="12" eb="14">
      <t>ケッサン</t>
    </rPh>
    <rPh sb="14" eb="15">
      <t>ガク</t>
    </rPh>
    <phoneticPr fontId="2"/>
  </si>
  <si>
    <t>（1）収益的収支</t>
    <phoneticPr fontId="2"/>
  </si>
  <si>
    <t>令和元年度　単位：千円</t>
    <rPh sb="0" eb="2">
      <t>レイワ</t>
    </rPh>
    <rPh sb="2" eb="4">
      <t>ガンネン</t>
    </rPh>
    <rPh sb="4" eb="5">
      <t>ド</t>
    </rPh>
    <rPh sb="5" eb="7">
      <t>ヘイネンド</t>
    </rPh>
    <rPh sb="6" eb="8">
      <t>タンイ</t>
    </rPh>
    <rPh sb="9" eb="11">
      <t>センエン</t>
    </rPh>
    <phoneticPr fontId="2"/>
  </si>
  <si>
    <t>事業収益</t>
    <rPh sb="0" eb="2">
      <t>ジギョウ</t>
    </rPh>
    <rPh sb="2" eb="4">
      <t>シュウエキ</t>
    </rPh>
    <phoneticPr fontId="2"/>
  </si>
  <si>
    <t>事業費用</t>
    <rPh sb="0" eb="2">
      <t>ジギョウ</t>
    </rPh>
    <rPh sb="2" eb="4">
      <t>ヒヨウ</t>
    </rPh>
    <phoneticPr fontId="2"/>
  </si>
  <si>
    <t>営業収益</t>
    <rPh sb="0" eb="2">
      <t>エイギョウ</t>
    </rPh>
    <rPh sb="2" eb="4">
      <t>シュウエキ</t>
    </rPh>
    <phoneticPr fontId="2"/>
  </si>
  <si>
    <t>営業費用</t>
    <rPh sb="0" eb="2">
      <t>エイギョウ</t>
    </rPh>
    <rPh sb="2" eb="4">
      <t>ヒヨウ</t>
    </rPh>
    <phoneticPr fontId="2"/>
  </si>
  <si>
    <t>営業外収益</t>
    <rPh sb="0" eb="3">
      <t>エイギョウガイ</t>
    </rPh>
    <rPh sb="3" eb="5">
      <t>シュウエキ</t>
    </rPh>
    <phoneticPr fontId="2"/>
  </si>
  <si>
    <t>営業外費用</t>
    <rPh sb="0" eb="3">
      <t>エイギョウガイ</t>
    </rPh>
    <rPh sb="3" eb="5">
      <t>ヒヨウ</t>
    </rPh>
    <phoneticPr fontId="2"/>
  </si>
  <si>
    <t>特別収益</t>
    <rPh sb="0" eb="2">
      <t>トクベツ</t>
    </rPh>
    <rPh sb="2" eb="4">
      <t>シュウエキ</t>
    </rPh>
    <phoneticPr fontId="2"/>
  </si>
  <si>
    <t>特別損失</t>
    <rPh sb="0" eb="2">
      <t>トクベツ</t>
    </rPh>
    <rPh sb="2" eb="4">
      <t>ソンシツ</t>
    </rPh>
    <phoneticPr fontId="2"/>
  </si>
  <si>
    <t>予備費</t>
    <rPh sb="0" eb="3">
      <t>ヨビヒ</t>
    </rPh>
    <phoneticPr fontId="2"/>
  </si>
  <si>
    <t>資料：経営企画課</t>
    <rPh sb="0" eb="2">
      <t>シリョウ</t>
    </rPh>
    <rPh sb="3" eb="5">
      <t>ケイエイ</t>
    </rPh>
    <rPh sb="5" eb="7">
      <t>キカク</t>
    </rPh>
    <rPh sb="7" eb="8">
      <t>カ</t>
    </rPh>
    <phoneticPr fontId="2"/>
  </si>
  <si>
    <t>（2）資本的収支</t>
    <rPh sb="3" eb="5">
      <t>シホン</t>
    </rPh>
    <rPh sb="5" eb="6">
      <t>テキ</t>
    </rPh>
    <rPh sb="6" eb="8">
      <t>シュウシ</t>
    </rPh>
    <phoneticPr fontId="2"/>
  </si>
  <si>
    <t>令和元年度　単位：千円</t>
    <rPh sb="0" eb="2">
      <t>レイワ</t>
    </rPh>
    <rPh sb="2" eb="4">
      <t>ガンネン</t>
    </rPh>
    <rPh sb="3" eb="5">
      <t>ネンド</t>
    </rPh>
    <rPh sb="6" eb="8">
      <t>タンイ</t>
    </rPh>
    <rPh sb="9" eb="11">
      <t>センエン</t>
    </rPh>
    <phoneticPr fontId="2"/>
  </si>
  <si>
    <t>資本的収入</t>
    <rPh sb="0" eb="3">
      <t>シホンテキ</t>
    </rPh>
    <rPh sb="3" eb="5">
      <t>シュウニュウ</t>
    </rPh>
    <phoneticPr fontId="2"/>
  </si>
  <si>
    <t>資本的支出</t>
    <rPh sb="0" eb="3">
      <t>シホンテキ</t>
    </rPh>
    <rPh sb="3" eb="5">
      <t>シシュツ</t>
    </rPh>
    <phoneticPr fontId="2"/>
  </si>
  <si>
    <t>企業債</t>
    <rPh sb="0" eb="2">
      <t>キギョウ</t>
    </rPh>
    <rPh sb="2" eb="3">
      <t>サイ</t>
    </rPh>
    <phoneticPr fontId="2"/>
  </si>
  <si>
    <t>建設改良費</t>
    <rPh sb="0" eb="2">
      <t>ケンセツ</t>
    </rPh>
    <rPh sb="2" eb="4">
      <t>カイリョウ</t>
    </rPh>
    <rPh sb="4" eb="5">
      <t>ヒ</t>
    </rPh>
    <phoneticPr fontId="2"/>
  </si>
  <si>
    <t>工事負担金</t>
    <rPh sb="0" eb="2">
      <t>コウジ</t>
    </rPh>
    <rPh sb="2" eb="5">
      <t>フタンキン</t>
    </rPh>
    <phoneticPr fontId="2"/>
  </si>
  <si>
    <t>企業債償還金</t>
    <rPh sb="0" eb="2">
      <t>キギョウ</t>
    </rPh>
    <rPh sb="2" eb="3">
      <t>サイ</t>
    </rPh>
    <rPh sb="3" eb="6">
      <t>ショウカンキン</t>
    </rPh>
    <phoneticPr fontId="2"/>
  </si>
  <si>
    <t>他会計出資金</t>
    <rPh sb="0" eb="1">
      <t>タ</t>
    </rPh>
    <rPh sb="1" eb="3">
      <t>カイケイ</t>
    </rPh>
    <rPh sb="3" eb="6">
      <t>シュッシキン</t>
    </rPh>
    <phoneticPr fontId="2"/>
  </si>
  <si>
    <t>開発費</t>
    <rPh sb="0" eb="3">
      <t>カイハツヒ</t>
    </rPh>
    <phoneticPr fontId="2"/>
  </si>
  <si>
    <t>他会計補助金</t>
    <rPh sb="0" eb="1">
      <t>タ</t>
    </rPh>
    <rPh sb="1" eb="3">
      <t>カイケイ</t>
    </rPh>
    <rPh sb="3" eb="5">
      <t>ホジョ</t>
    </rPh>
    <rPh sb="5" eb="6">
      <t>キン</t>
    </rPh>
    <phoneticPr fontId="2"/>
  </si>
  <si>
    <t>他会計貸付金</t>
    <rPh sb="0" eb="1">
      <t>ホカ</t>
    </rPh>
    <rPh sb="1" eb="3">
      <t>カイケイ</t>
    </rPh>
    <rPh sb="3" eb="5">
      <t>カシツケ</t>
    </rPh>
    <rPh sb="5" eb="6">
      <t>キン</t>
    </rPh>
    <phoneticPr fontId="2"/>
  </si>
  <si>
    <t>他会計負担金</t>
    <rPh sb="0" eb="1">
      <t>タ</t>
    </rPh>
    <rPh sb="1" eb="3">
      <t>カイケイ</t>
    </rPh>
    <rPh sb="3" eb="6">
      <t>フタンキン</t>
    </rPh>
    <phoneticPr fontId="2"/>
  </si>
  <si>
    <t>返納金</t>
    <rPh sb="0" eb="2">
      <t>ヘンノウ</t>
    </rPh>
    <rPh sb="2" eb="3">
      <t>キン</t>
    </rPh>
    <phoneticPr fontId="2"/>
  </si>
  <si>
    <t>出資金</t>
    <rPh sb="0" eb="3">
      <t>シュッシキン</t>
    </rPh>
    <phoneticPr fontId="2"/>
  </si>
  <si>
    <t>固定資産売却収入</t>
    <rPh sb="0" eb="2">
      <t>コテイ</t>
    </rPh>
    <rPh sb="2" eb="4">
      <t>シサン</t>
    </rPh>
    <rPh sb="4" eb="6">
      <t>バイキャク</t>
    </rPh>
    <rPh sb="6" eb="8">
      <t>シュウニュウ</t>
    </rPh>
    <phoneticPr fontId="2"/>
  </si>
  <si>
    <t>補てん財源使用額</t>
    <rPh sb="0" eb="1">
      <t>ホ</t>
    </rPh>
    <rPh sb="3" eb="5">
      <t>ザイゲン</t>
    </rPh>
    <rPh sb="5" eb="7">
      <t>シヨウ</t>
    </rPh>
    <rPh sb="7" eb="8">
      <t>ガク</t>
    </rPh>
    <phoneticPr fontId="2"/>
  </si>
  <si>
    <t>過年度損益勘定留保資金</t>
    <rPh sb="0" eb="3">
      <t>カネンド</t>
    </rPh>
    <rPh sb="3" eb="5">
      <t>ソンエキ</t>
    </rPh>
    <rPh sb="5" eb="7">
      <t>カンジョウ</t>
    </rPh>
    <rPh sb="7" eb="9">
      <t>リュウホ</t>
    </rPh>
    <rPh sb="9" eb="11">
      <t>シキン</t>
    </rPh>
    <phoneticPr fontId="2"/>
  </si>
  <si>
    <t>現年度損益勘定留保資金</t>
    <rPh sb="0" eb="1">
      <t>ゲン</t>
    </rPh>
    <rPh sb="1" eb="3">
      <t>ネンド</t>
    </rPh>
    <rPh sb="3" eb="5">
      <t>ソンエキ</t>
    </rPh>
    <rPh sb="5" eb="7">
      <t>カンジョウ</t>
    </rPh>
    <rPh sb="7" eb="9">
      <t>リュウホ</t>
    </rPh>
    <rPh sb="9" eb="11">
      <t>シキン</t>
    </rPh>
    <phoneticPr fontId="2"/>
  </si>
  <si>
    <t>現年度消費税資本的収支調整額</t>
    <rPh sb="0" eb="1">
      <t>ゲン</t>
    </rPh>
    <rPh sb="1" eb="3">
      <t>ネンド</t>
    </rPh>
    <rPh sb="3" eb="6">
      <t>ショウヒゼイ</t>
    </rPh>
    <rPh sb="6" eb="9">
      <t>シホンテキ</t>
    </rPh>
    <rPh sb="9" eb="11">
      <t>シュウシ</t>
    </rPh>
    <rPh sb="11" eb="13">
      <t>チョウセイ</t>
    </rPh>
    <rPh sb="13" eb="14">
      <t>ガク</t>
    </rPh>
    <phoneticPr fontId="2"/>
  </si>
  <si>
    <t>減債積立金</t>
    <rPh sb="0" eb="2">
      <t>ゲンサイ</t>
    </rPh>
    <rPh sb="2" eb="4">
      <t>ツミタテ</t>
    </rPh>
    <rPh sb="4" eb="5">
      <t>キン</t>
    </rPh>
    <phoneticPr fontId="2"/>
  </si>
  <si>
    <t>建設改良積立金</t>
    <rPh sb="0" eb="2">
      <t>ケンセツ</t>
    </rPh>
    <rPh sb="2" eb="4">
      <t>カイリョウ</t>
    </rPh>
    <rPh sb="4" eb="6">
      <t>ツミタテ</t>
    </rPh>
    <rPh sb="6" eb="7">
      <t>キン</t>
    </rPh>
    <phoneticPr fontId="2"/>
  </si>
  <si>
    <t>18-07　下水道事業会計決算額　</t>
    <rPh sb="6" eb="7">
      <t>ゲ</t>
    </rPh>
    <rPh sb="7" eb="9">
      <t>スイドウ</t>
    </rPh>
    <rPh sb="9" eb="11">
      <t>ジギョウ</t>
    </rPh>
    <rPh sb="11" eb="13">
      <t>カイケイ</t>
    </rPh>
    <rPh sb="13" eb="15">
      <t>ケッサン</t>
    </rPh>
    <rPh sb="15" eb="16">
      <t>ガク</t>
    </rPh>
    <phoneticPr fontId="2"/>
  </si>
  <si>
    <t>固定資産購入費</t>
    <rPh sb="0" eb="2">
      <t>コテイ</t>
    </rPh>
    <rPh sb="2" eb="4">
      <t>シサン</t>
    </rPh>
    <rPh sb="4" eb="6">
      <t>コウニュウ</t>
    </rPh>
    <rPh sb="6" eb="7">
      <t>ヒ</t>
    </rPh>
    <phoneticPr fontId="2"/>
  </si>
  <si>
    <t>他会計借入金</t>
    <rPh sb="0" eb="1">
      <t>ホカ</t>
    </rPh>
    <rPh sb="1" eb="3">
      <t>カイケイ</t>
    </rPh>
    <rPh sb="3" eb="6">
      <t>カリイレキン</t>
    </rPh>
    <phoneticPr fontId="2"/>
  </si>
  <si>
    <t>投資</t>
    <rPh sb="0" eb="2">
      <t>トウシ</t>
    </rPh>
    <phoneticPr fontId="2"/>
  </si>
  <si>
    <t>国庫補助金</t>
    <rPh sb="0" eb="2">
      <t>コッコ</t>
    </rPh>
    <rPh sb="2" eb="5">
      <t>ホジョキン</t>
    </rPh>
    <phoneticPr fontId="2"/>
  </si>
  <si>
    <t>過年度補助金等返納金</t>
    <rPh sb="0" eb="3">
      <t>カネンド</t>
    </rPh>
    <rPh sb="3" eb="6">
      <t>ホジョキン</t>
    </rPh>
    <rPh sb="6" eb="7">
      <t>トウ</t>
    </rPh>
    <rPh sb="7" eb="9">
      <t>ヘンノウ</t>
    </rPh>
    <rPh sb="9" eb="10">
      <t>キン</t>
    </rPh>
    <phoneticPr fontId="2"/>
  </si>
  <si>
    <t>長期貸付金収入</t>
    <rPh sb="0" eb="2">
      <t>チョウキ</t>
    </rPh>
    <rPh sb="2" eb="4">
      <t>カシツケ</t>
    </rPh>
    <rPh sb="4" eb="5">
      <t>キン</t>
    </rPh>
    <rPh sb="5" eb="7">
      <t>シュウニュウ</t>
    </rPh>
    <phoneticPr fontId="2"/>
  </si>
  <si>
    <t>18-08　病院事業会計決算額　</t>
    <rPh sb="6" eb="8">
      <t>ビョウイン</t>
    </rPh>
    <rPh sb="8" eb="10">
      <t>ジギョウ</t>
    </rPh>
    <rPh sb="10" eb="12">
      <t>カイケイ</t>
    </rPh>
    <rPh sb="12" eb="14">
      <t>ケッサン</t>
    </rPh>
    <rPh sb="14" eb="15">
      <t>ガク</t>
    </rPh>
    <phoneticPr fontId="2"/>
  </si>
  <si>
    <t>令和元年度　単位：千円</t>
    <rPh sb="0" eb="3">
      <t>レイワガン</t>
    </rPh>
    <rPh sb="3" eb="5">
      <t>ネンド</t>
    </rPh>
    <rPh sb="6" eb="8">
      <t>タンイ</t>
    </rPh>
    <rPh sb="9" eb="11">
      <t>センエン</t>
    </rPh>
    <phoneticPr fontId="2"/>
  </si>
  <si>
    <t>医業収益</t>
    <rPh sb="0" eb="1">
      <t>イ</t>
    </rPh>
    <rPh sb="1" eb="2">
      <t>エイギョウ</t>
    </rPh>
    <rPh sb="2" eb="4">
      <t>シュウエキ</t>
    </rPh>
    <phoneticPr fontId="2"/>
  </si>
  <si>
    <t>医業費用</t>
    <rPh sb="0" eb="1">
      <t>イ</t>
    </rPh>
    <rPh sb="1" eb="2">
      <t>エイギョウ</t>
    </rPh>
    <rPh sb="2" eb="4">
      <t>ヒヨウ</t>
    </rPh>
    <phoneticPr fontId="2"/>
  </si>
  <si>
    <t>医業外収益</t>
    <rPh sb="0" eb="1">
      <t>イ</t>
    </rPh>
    <rPh sb="1" eb="3">
      <t>エイギョウガイ</t>
    </rPh>
    <rPh sb="3" eb="5">
      <t>シュウエキ</t>
    </rPh>
    <phoneticPr fontId="2"/>
  </si>
  <si>
    <t>医業外費用</t>
    <rPh sb="0" eb="1">
      <t>イ</t>
    </rPh>
    <rPh sb="1" eb="3">
      <t>エイギョウガイ</t>
    </rPh>
    <rPh sb="3" eb="5">
      <t>ヒヨウ</t>
    </rPh>
    <phoneticPr fontId="2"/>
  </si>
  <si>
    <t>看護学校収益</t>
    <rPh sb="0" eb="2">
      <t>カンゴ</t>
    </rPh>
    <rPh sb="2" eb="4">
      <t>ガッコウ</t>
    </rPh>
    <rPh sb="4" eb="6">
      <t>シュウエキ</t>
    </rPh>
    <phoneticPr fontId="2"/>
  </si>
  <si>
    <t>看護学校費用</t>
    <rPh sb="0" eb="2">
      <t>カンゴ</t>
    </rPh>
    <rPh sb="2" eb="4">
      <t>ガッコウ</t>
    </rPh>
    <rPh sb="4" eb="6">
      <t>ヒヨウ</t>
    </rPh>
    <phoneticPr fontId="2"/>
  </si>
  <si>
    <t>保育施設収益</t>
    <rPh sb="0" eb="2">
      <t>ホイク</t>
    </rPh>
    <rPh sb="2" eb="4">
      <t>シセツ</t>
    </rPh>
    <rPh sb="4" eb="6">
      <t>シュウエキ</t>
    </rPh>
    <phoneticPr fontId="2"/>
  </si>
  <si>
    <t>保育施設費用</t>
    <rPh sb="0" eb="2">
      <t>ホイク</t>
    </rPh>
    <rPh sb="2" eb="4">
      <t>シセツ</t>
    </rPh>
    <rPh sb="4" eb="6">
      <t>ヒヨウ</t>
    </rPh>
    <phoneticPr fontId="2"/>
  </si>
  <si>
    <t>特別利益</t>
    <rPh sb="0" eb="2">
      <t>トクベツ</t>
    </rPh>
    <rPh sb="2" eb="3">
      <t>リ</t>
    </rPh>
    <rPh sb="3" eb="4">
      <t>シュウエキ</t>
    </rPh>
    <phoneticPr fontId="2"/>
  </si>
  <si>
    <t>資本的支出</t>
    <rPh sb="0" eb="2">
      <t>シホン</t>
    </rPh>
    <rPh sb="2" eb="3">
      <t>テキ</t>
    </rPh>
    <rPh sb="3" eb="5">
      <t>シシュツ</t>
    </rPh>
    <phoneticPr fontId="2"/>
  </si>
  <si>
    <t>負担金</t>
    <rPh sb="0" eb="3">
      <t>フタンキン</t>
    </rPh>
    <phoneticPr fontId="2"/>
  </si>
  <si>
    <t>補助金</t>
    <rPh sb="0" eb="3">
      <t>ホジョキン</t>
    </rPh>
    <phoneticPr fontId="2"/>
  </si>
  <si>
    <t>寄付金</t>
    <rPh sb="0" eb="3">
      <t>キフキン</t>
    </rPh>
    <phoneticPr fontId="2"/>
  </si>
  <si>
    <t>その他支出金</t>
    <rPh sb="2" eb="3">
      <t>タ</t>
    </rPh>
    <rPh sb="3" eb="6">
      <t>シシュツキン</t>
    </rPh>
    <phoneticPr fontId="2"/>
  </si>
  <si>
    <t>投資償還収入</t>
    <rPh sb="0" eb="2">
      <t>トウシ</t>
    </rPh>
    <rPh sb="2" eb="4">
      <t>ショウカン</t>
    </rPh>
    <rPh sb="4" eb="6">
      <t>シュウニュウ</t>
    </rPh>
    <phoneticPr fontId="2"/>
  </si>
  <si>
    <t>当年度損益勘定留保資金</t>
    <rPh sb="0" eb="1">
      <t>トウ</t>
    </rPh>
    <rPh sb="1" eb="3">
      <t>ネンド</t>
    </rPh>
    <rPh sb="3" eb="5">
      <t>ソンエキ</t>
    </rPh>
    <rPh sb="5" eb="7">
      <t>カンジョウ</t>
    </rPh>
    <rPh sb="7" eb="9">
      <t>リュウホ</t>
    </rPh>
    <rPh sb="9" eb="11">
      <t>シキン</t>
    </rPh>
    <phoneticPr fontId="2"/>
  </si>
  <si>
    <t>過年度消費税資本的収支調整額</t>
    <rPh sb="0" eb="3">
      <t>カネンド</t>
    </rPh>
    <rPh sb="3" eb="6">
      <t>ショウヒゼイ</t>
    </rPh>
    <rPh sb="6" eb="9">
      <t>シホンテキ</t>
    </rPh>
    <rPh sb="9" eb="11">
      <t>シュウシ</t>
    </rPh>
    <rPh sb="11" eb="13">
      <t>チョウセイ</t>
    </rPh>
    <rPh sb="13" eb="14">
      <t>ガク</t>
    </rPh>
    <phoneticPr fontId="2"/>
  </si>
  <si>
    <t>当年度消費税資本的収支調整額</t>
    <rPh sb="0" eb="1">
      <t>トウ</t>
    </rPh>
    <rPh sb="1" eb="3">
      <t>ネンド</t>
    </rPh>
    <rPh sb="3" eb="6">
      <t>ショウヒゼイ</t>
    </rPh>
    <rPh sb="6" eb="9">
      <t>シホンテキ</t>
    </rPh>
    <rPh sb="9" eb="11">
      <t>シュウシ</t>
    </rPh>
    <rPh sb="11" eb="13">
      <t>チョウセイ</t>
    </rPh>
    <rPh sb="13" eb="14">
      <t>ガク</t>
    </rPh>
    <phoneticPr fontId="2"/>
  </si>
  <si>
    <t>18-09　公有財産の状況</t>
    <rPh sb="6" eb="8">
      <t>コウユウ</t>
    </rPh>
    <rPh sb="8" eb="10">
      <t>ザイサン</t>
    </rPh>
    <rPh sb="11" eb="13">
      <t>ジョウキョウ</t>
    </rPh>
    <phoneticPr fontId="2"/>
  </si>
  <si>
    <t>令和2年3月末現在　単位：㎡</t>
    <rPh sb="0" eb="2">
      <t>レイワ</t>
    </rPh>
    <rPh sb="3" eb="4">
      <t>ネン</t>
    </rPh>
    <rPh sb="5" eb="7">
      <t>ガツスエ</t>
    </rPh>
    <rPh sb="7" eb="9">
      <t>ゲンザイ</t>
    </rPh>
    <rPh sb="10" eb="12">
      <t>タンイ</t>
    </rPh>
    <phoneticPr fontId="2"/>
  </si>
  <si>
    <t>土地（地積）</t>
    <rPh sb="0" eb="2">
      <t>トチ</t>
    </rPh>
    <rPh sb="3" eb="5">
      <t>チセキ</t>
    </rPh>
    <phoneticPr fontId="2"/>
  </si>
  <si>
    <t>木造
（延面積）</t>
    <rPh sb="0" eb="2">
      <t>モクゾウ</t>
    </rPh>
    <rPh sb="4" eb="5">
      <t>ノ</t>
    </rPh>
    <rPh sb="5" eb="7">
      <t>メンセキ</t>
    </rPh>
    <phoneticPr fontId="2"/>
  </si>
  <si>
    <t>非木造
（延面積）</t>
    <rPh sb="0" eb="1">
      <t>ヒ</t>
    </rPh>
    <rPh sb="1" eb="3">
      <t>モクゾウ</t>
    </rPh>
    <rPh sb="5" eb="6">
      <t>ノ</t>
    </rPh>
    <rPh sb="6" eb="8">
      <t>メンセキ</t>
    </rPh>
    <phoneticPr fontId="2"/>
  </si>
  <si>
    <t>延面積計</t>
    <rPh sb="0" eb="1">
      <t>ノ</t>
    </rPh>
    <rPh sb="1" eb="3">
      <t>メンセキ</t>
    </rPh>
    <rPh sb="3" eb="4">
      <t>ケイ</t>
    </rPh>
    <phoneticPr fontId="2"/>
  </si>
  <si>
    <t>行政財産</t>
    <rPh sb="0" eb="2">
      <t>ギョウセイ</t>
    </rPh>
    <rPh sb="2" eb="4">
      <t>ザイサン</t>
    </rPh>
    <phoneticPr fontId="2"/>
  </si>
  <si>
    <t>庁舎</t>
    <rPh sb="0" eb="2">
      <t>チョウシャ</t>
    </rPh>
    <phoneticPr fontId="2"/>
  </si>
  <si>
    <t>その他の行政機関</t>
    <rPh sb="2" eb="3">
      <t>タ</t>
    </rPh>
    <rPh sb="4" eb="6">
      <t>ギョウセイ</t>
    </rPh>
    <rPh sb="6" eb="8">
      <t>キカン</t>
    </rPh>
    <phoneticPr fontId="2"/>
  </si>
  <si>
    <t>消防施設</t>
    <rPh sb="0" eb="2">
      <t>ショウボウ</t>
    </rPh>
    <rPh sb="2" eb="4">
      <t>シセツ</t>
    </rPh>
    <phoneticPr fontId="2"/>
  </si>
  <si>
    <t>その他の施設</t>
    <rPh sb="2" eb="3">
      <t>タ</t>
    </rPh>
    <rPh sb="4" eb="6">
      <t>シセツ</t>
    </rPh>
    <phoneticPr fontId="2"/>
  </si>
  <si>
    <t>公共用財産</t>
    <rPh sb="0" eb="3">
      <t>コウキョウヨウ</t>
    </rPh>
    <rPh sb="3" eb="5">
      <t>ザイサン</t>
    </rPh>
    <phoneticPr fontId="2"/>
  </si>
  <si>
    <t>学校</t>
    <rPh sb="0" eb="2">
      <t>ガッコウ</t>
    </rPh>
    <phoneticPr fontId="2"/>
  </si>
  <si>
    <t>公営住宅</t>
    <rPh sb="0" eb="2">
      <t>コウエイ</t>
    </rPh>
    <rPh sb="2" eb="4">
      <t>ジュウタク</t>
    </rPh>
    <phoneticPr fontId="2"/>
  </si>
  <si>
    <t>公園</t>
    <rPh sb="0" eb="2">
      <t>コウエン</t>
    </rPh>
    <phoneticPr fontId="2"/>
  </si>
  <si>
    <t>都市公園</t>
    <rPh sb="0" eb="2">
      <t>トシ</t>
    </rPh>
    <rPh sb="2" eb="4">
      <t>コウエン</t>
    </rPh>
    <phoneticPr fontId="2"/>
  </si>
  <si>
    <t>自然公園</t>
    <rPh sb="0" eb="2">
      <t>シゼン</t>
    </rPh>
    <rPh sb="2" eb="4">
      <t>コウエン</t>
    </rPh>
    <phoneticPr fontId="2"/>
  </si>
  <si>
    <t>保育園</t>
    <rPh sb="0" eb="2">
      <t>ホイク</t>
    </rPh>
    <rPh sb="2" eb="3">
      <t>エン</t>
    </rPh>
    <phoneticPr fontId="2"/>
  </si>
  <si>
    <t>普通財産</t>
    <rPh sb="0" eb="2">
      <t>フツウ</t>
    </rPh>
    <rPh sb="2" eb="4">
      <t>ザイサン</t>
    </rPh>
    <phoneticPr fontId="2"/>
  </si>
  <si>
    <t>　1-5　地目別面積（令和2年1月1日時点）</t>
    <rPh sb="5" eb="8">
      <t>チモクベツ</t>
    </rPh>
    <rPh sb="8" eb="10">
      <t>メンセキ</t>
    </rPh>
    <rPh sb="11" eb="13">
      <t>レイワ</t>
    </rPh>
    <rPh sb="14" eb="15">
      <t>トシ</t>
    </rPh>
    <rPh sb="16" eb="17">
      <t>ガツ</t>
    </rPh>
    <rPh sb="18" eb="19">
      <t>ニチ</t>
    </rPh>
    <rPh sb="19" eb="21">
      <t>ジテン</t>
    </rPh>
    <phoneticPr fontId="2"/>
  </si>
  <si>
    <t>　1-6　月別平均気温と降水量の推移（令和元年中）</t>
    <rPh sb="5" eb="7">
      <t>ツキベツ</t>
    </rPh>
    <rPh sb="7" eb="9">
      <t>ヘイキン</t>
    </rPh>
    <rPh sb="9" eb="11">
      <t>キオン</t>
    </rPh>
    <rPh sb="12" eb="15">
      <t>コウスイリョウ</t>
    </rPh>
    <rPh sb="16" eb="18">
      <t>スイイ</t>
    </rPh>
    <rPh sb="19" eb="21">
      <t>レイワ</t>
    </rPh>
    <rPh sb="21" eb="23">
      <t>ガンネン</t>
    </rPh>
    <rPh sb="23" eb="24">
      <t>チュウ</t>
    </rPh>
    <phoneticPr fontId="2"/>
  </si>
  <si>
    <t>　2-1　人口と世帯数の推移（各年1月1日現在）</t>
    <rPh sb="5" eb="7">
      <t>ジンコウ</t>
    </rPh>
    <rPh sb="8" eb="10">
      <t>セタイ</t>
    </rPh>
    <rPh sb="10" eb="11">
      <t>スウ</t>
    </rPh>
    <rPh sb="12" eb="14">
      <t>スイイ</t>
    </rPh>
    <rPh sb="15" eb="17">
      <t>カクネン</t>
    </rPh>
    <rPh sb="18" eb="19">
      <t>ガツ</t>
    </rPh>
    <rPh sb="20" eb="21">
      <t>ニチ</t>
    </rPh>
    <rPh sb="21" eb="23">
      <t>ゲンザイ</t>
    </rPh>
    <phoneticPr fontId="2"/>
  </si>
  <si>
    <t>　2-6　人口動態の推移（各年中）</t>
    <rPh sb="5" eb="7">
      <t>ジンコウ</t>
    </rPh>
    <rPh sb="7" eb="9">
      <t>ドウタイ</t>
    </rPh>
    <rPh sb="10" eb="12">
      <t>スイイ</t>
    </rPh>
    <rPh sb="13" eb="15">
      <t>カクネン</t>
    </rPh>
    <rPh sb="15" eb="16">
      <t>チュウ</t>
    </rPh>
    <phoneticPr fontId="2"/>
  </si>
  <si>
    <t>　3-1　年齢別人口ピラミッド（平成27年国勢調査）</t>
    <rPh sb="5" eb="7">
      <t>ネンレイ</t>
    </rPh>
    <rPh sb="7" eb="8">
      <t>ベツ</t>
    </rPh>
    <rPh sb="8" eb="10">
      <t>ジンコウ</t>
    </rPh>
    <rPh sb="16" eb="18">
      <t>ヘイセイ</t>
    </rPh>
    <rPh sb="20" eb="21">
      <t>ネン</t>
    </rPh>
    <rPh sb="21" eb="23">
      <t>コクセイ</t>
    </rPh>
    <rPh sb="23" eb="25">
      <t>チョウサ</t>
    </rPh>
    <phoneticPr fontId="2"/>
  </si>
  <si>
    <t>　3-1　年齢別人口の推移（国勢調査）</t>
    <rPh sb="5" eb="7">
      <t>ネンレイ</t>
    </rPh>
    <rPh sb="7" eb="8">
      <t>ベツ</t>
    </rPh>
    <rPh sb="8" eb="10">
      <t>ジンコウ</t>
    </rPh>
    <rPh sb="11" eb="13">
      <t>スイイ</t>
    </rPh>
    <rPh sb="14" eb="16">
      <t>コクセイ</t>
    </rPh>
    <rPh sb="16" eb="18">
      <t>チョウサ</t>
    </rPh>
    <phoneticPr fontId="2"/>
  </si>
  <si>
    <t>　3-5　産業（大分類）別１５歳以上就業者数（平成27年国勢調査）</t>
    <rPh sb="5" eb="7">
      <t>サンギョウ</t>
    </rPh>
    <rPh sb="8" eb="11">
      <t>ダイブンルイ</t>
    </rPh>
    <rPh sb="12" eb="13">
      <t>ベツ</t>
    </rPh>
    <rPh sb="15" eb="18">
      <t>サイイジョウ</t>
    </rPh>
    <rPh sb="18" eb="21">
      <t>シュウギョウシャ</t>
    </rPh>
    <rPh sb="21" eb="22">
      <t>スウ</t>
    </rPh>
    <rPh sb="23" eb="25">
      <t>ヘイセイ</t>
    </rPh>
    <rPh sb="27" eb="28">
      <t>ネン</t>
    </rPh>
    <rPh sb="28" eb="30">
      <t>コクセイ</t>
    </rPh>
    <rPh sb="30" eb="32">
      <t>チョウサ</t>
    </rPh>
    <phoneticPr fontId="2"/>
  </si>
  <si>
    <t>　4-1　農家数の推移（農林業センサス）</t>
    <rPh sb="5" eb="7">
      <t>ノウカ</t>
    </rPh>
    <rPh sb="7" eb="8">
      <t>スウ</t>
    </rPh>
    <rPh sb="9" eb="11">
      <t>スイイ</t>
    </rPh>
    <rPh sb="12" eb="15">
      <t>ノウリンギョウ</t>
    </rPh>
    <phoneticPr fontId="2"/>
  </si>
  <si>
    <t>　5-1　商店数と従業者数の推移（商業統計・経済センサス）</t>
    <rPh sb="5" eb="8">
      <t>ショウテンスウ</t>
    </rPh>
    <rPh sb="9" eb="10">
      <t>ジュウ</t>
    </rPh>
    <rPh sb="10" eb="13">
      <t>ギョウシャスウ</t>
    </rPh>
    <rPh sb="14" eb="16">
      <t>スイイ</t>
    </rPh>
    <rPh sb="17" eb="19">
      <t>ショウギョウ</t>
    </rPh>
    <rPh sb="19" eb="21">
      <t>トウケイ</t>
    </rPh>
    <rPh sb="22" eb="24">
      <t>ケイザイ</t>
    </rPh>
    <phoneticPr fontId="2"/>
  </si>
  <si>
    <t>　5-1　年間商品販売額の推移と増加率（商業統計、経済センサス）</t>
    <rPh sb="5" eb="7">
      <t>ネンカン</t>
    </rPh>
    <rPh sb="7" eb="9">
      <t>ショウヒン</t>
    </rPh>
    <rPh sb="9" eb="11">
      <t>ハンバイ</t>
    </rPh>
    <rPh sb="11" eb="12">
      <t>ガク</t>
    </rPh>
    <rPh sb="13" eb="15">
      <t>スイイ</t>
    </rPh>
    <rPh sb="16" eb="18">
      <t>ゾウカ</t>
    </rPh>
    <rPh sb="18" eb="19">
      <t>リツ</t>
    </rPh>
    <rPh sb="20" eb="22">
      <t>ショウギョウ</t>
    </rPh>
    <phoneticPr fontId="2"/>
  </si>
  <si>
    <r>
      <t>　5-3　事業所数と従業者数の推移</t>
    </r>
    <r>
      <rPr>
        <b/>
        <sz val="12"/>
        <rFont val="ＭＳ ゴシック"/>
        <family val="3"/>
        <charset val="128"/>
      </rPr>
      <t>（事業所・企業統計調査、経済センサス）</t>
    </r>
    <rPh sb="5" eb="8">
      <t>ジギョウショ</t>
    </rPh>
    <rPh sb="8" eb="9">
      <t>スウ</t>
    </rPh>
    <rPh sb="10" eb="11">
      <t>ジュウ</t>
    </rPh>
    <rPh sb="11" eb="14">
      <t>ギョウシャスウ</t>
    </rPh>
    <rPh sb="15" eb="17">
      <t>スイイ</t>
    </rPh>
    <rPh sb="18" eb="21">
      <t>ジギョウショ</t>
    </rPh>
    <rPh sb="22" eb="24">
      <t>キギョウ</t>
    </rPh>
    <rPh sb="24" eb="26">
      <t>トウケイ</t>
    </rPh>
    <rPh sb="26" eb="28">
      <t>チョウサ</t>
    </rPh>
    <rPh sb="29" eb="31">
      <t>ケイザイ</t>
    </rPh>
    <phoneticPr fontId="2"/>
  </si>
  <si>
    <t>　5-3　産業（大分類）別事業所数の割合（平成28年経済センサス）</t>
    <rPh sb="5" eb="7">
      <t>サンギョウ</t>
    </rPh>
    <rPh sb="8" eb="11">
      <t>ダイブンルイ</t>
    </rPh>
    <rPh sb="12" eb="13">
      <t>ベツ</t>
    </rPh>
    <rPh sb="13" eb="16">
      <t>ジギョウショ</t>
    </rPh>
    <rPh sb="16" eb="17">
      <t>スウ</t>
    </rPh>
    <rPh sb="18" eb="20">
      <t>ワリアイ</t>
    </rPh>
    <rPh sb="21" eb="23">
      <t>ヘイセイ</t>
    </rPh>
    <rPh sb="25" eb="26">
      <t>ネン</t>
    </rPh>
    <rPh sb="26" eb="28">
      <t>ケイザイ</t>
    </rPh>
    <phoneticPr fontId="2"/>
  </si>
  <si>
    <t>　5-5　製造事業所（従業者4人以上）と従業者数の推移（工業統計、経済センサス）</t>
    <rPh sb="5" eb="7">
      <t>セイゾウ</t>
    </rPh>
    <rPh sb="7" eb="10">
      <t>ジギョウショ</t>
    </rPh>
    <rPh sb="11" eb="14">
      <t>ジュウギョウシャ</t>
    </rPh>
    <rPh sb="15" eb="16">
      <t>ニン</t>
    </rPh>
    <rPh sb="16" eb="18">
      <t>イジョウ</t>
    </rPh>
    <rPh sb="20" eb="23">
      <t>ジュウギョウシャ</t>
    </rPh>
    <rPh sb="23" eb="24">
      <t>スウ</t>
    </rPh>
    <rPh sb="25" eb="27">
      <t>スイイ</t>
    </rPh>
    <rPh sb="28" eb="30">
      <t>コウギョウ</t>
    </rPh>
    <rPh sb="30" eb="32">
      <t>トウケイ</t>
    </rPh>
    <rPh sb="33" eb="35">
      <t>ケイザイ</t>
    </rPh>
    <phoneticPr fontId="2"/>
  </si>
  <si>
    <t>　5-5　製造品出荷額等の推移と増加率（工業統計、経済センサス）</t>
    <rPh sb="5" eb="8">
      <t>セイゾウヒン</t>
    </rPh>
    <rPh sb="8" eb="10">
      <t>シュッカ</t>
    </rPh>
    <rPh sb="10" eb="12">
      <t>ガクトウ</t>
    </rPh>
    <rPh sb="13" eb="15">
      <t>スイイ</t>
    </rPh>
    <rPh sb="16" eb="18">
      <t>ゾウカ</t>
    </rPh>
    <rPh sb="18" eb="19">
      <t>リツ</t>
    </rPh>
    <rPh sb="20" eb="22">
      <t>コウギョウ</t>
    </rPh>
    <rPh sb="22" eb="24">
      <t>トウケイ</t>
    </rPh>
    <rPh sb="25" eb="27">
      <t>ケイザイ</t>
    </rPh>
    <phoneticPr fontId="2"/>
  </si>
  <si>
    <t>　6-1　観光客の推移（宿泊・日帰り客数）（各年中）</t>
    <rPh sb="5" eb="8">
      <t>カンコウキャク</t>
    </rPh>
    <rPh sb="9" eb="11">
      <t>スイイ</t>
    </rPh>
    <rPh sb="12" eb="14">
      <t>シュクハク</t>
    </rPh>
    <rPh sb="15" eb="17">
      <t>ヒガエ</t>
    </rPh>
    <rPh sb="18" eb="20">
      <t>キャクスウ</t>
    </rPh>
    <rPh sb="22" eb="24">
      <t>カクネン</t>
    </rPh>
    <rPh sb="24" eb="25">
      <t>チュウ</t>
    </rPh>
    <phoneticPr fontId="2"/>
  </si>
  <si>
    <t>　11-4　児童生徒数の推移（各年5月1日現在）</t>
    <rPh sb="6" eb="8">
      <t>ジドウ</t>
    </rPh>
    <rPh sb="8" eb="10">
      <t>セイト</t>
    </rPh>
    <rPh sb="10" eb="11">
      <t>カズ</t>
    </rPh>
    <rPh sb="12" eb="14">
      <t>スイイ</t>
    </rPh>
    <rPh sb="15" eb="17">
      <t>カクネン</t>
    </rPh>
    <rPh sb="18" eb="19">
      <t>ガツ</t>
    </rPh>
    <rPh sb="20" eb="21">
      <t>ニチ</t>
    </rPh>
    <rPh sb="21" eb="23">
      <t>ゲンザイ</t>
    </rPh>
    <phoneticPr fontId="2"/>
  </si>
  <si>
    <t>　15-12　加賀市職員数の推移（各年4月1日現在）</t>
    <rPh sb="7" eb="10">
      <t>カガシ</t>
    </rPh>
    <rPh sb="10" eb="13">
      <t>ショクインスウ</t>
    </rPh>
    <rPh sb="14" eb="16">
      <t>スイイ</t>
    </rPh>
    <rPh sb="17" eb="19">
      <t>カクネン</t>
    </rPh>
    <rPh sb="20" eb="21">
      <t>ガツ</t>
    </rPh>
    <rPh sb="22" eb="23">
      <t>ニチ</t>
    </rPh>
    <rPh sb="23" eb="25">
      <t>ゲンザイ</t>
    </rPh>
    <phoneticPr fontId="2"/>
  </si>
  <si>
    <t>　18-1　一般会計歳入・歳出の推移（各年度）</t>
    <rPh sb="6" eb="8">
      <t>イッパン</t>
    </rPh>
    <rPh sb="8" eb="10">
      <t>カイケイ</t>
    </rPh>
    <rPh sb="10" eb="12">
      <t>サイニュウ</t>
    </rPh>
    <rPh sb="13" eb="15">
      <t>サイシュツ</t>
    </rPh>
    <rPh sb="16" eb="18">
      <t>スイイ</t>
    </rPh>
    <rPh sb="19" eb="22">
      <t>カクネンド</t>
    </rPh>
    <phoneticPr fontId="2"/>
  </si>
  <si>
    <t>　18-1　一般会計歳入・歳出の割合（令和元年度）</t>
    <rPh sb="6" eb="8">
      <t>イッパン</t>
    </rPh>
    <rPh sb="8" eb="10">
      <t>カイケイ</t>
    </rPh>
    <rPh sb="10" eb="12">
      <t>サイニュウ</t>
    </rPh>
    <rPh sb="13" eb="15">
      <t>サイシュツ</t>
    </rPh>
    <rPh sb="16" eb="18">
      <t>ワリアイ</t>
    </rPh>
    <rPh sb="19" eb="21">
      <t>レイワ</t>
    </rPh>
    <rPh sb="21" eb="23">
      <t>ガンネン</t>
    </rPh>
    <rPh sb="23" eb="24">
      <t>ドヘイネンド</t>
    </rPh>
    <phoneticPr fontId="2"/>
  </si>
  <si>
    <t>　18-5　市税の割合(令和元年度)</t>
    <rPh sb="6" eb="8">
      <t>シゼイ</t>
    </rPh>
    <rPh sb="9" eb="11">
      <t>ワリアイ</t>
    </rPh>
    <rPh sb="12" eb="14">
      <t>レイワ</t>
    </rPh>
    <rPh sb="14" eb="15">
      <t>ガン</t>
    </rPh>
    <rPh sb="15" eb="17">
      <t>ネンド</t>
    </rPh>
    <phoneticPr fontId="2"/>
  </si>
  <si>
    <t>ゆけむり健康村利用状況</t>
    <phoneticPr fontId="2"/>
  </si>
  <si>
    <t>基本健康診査受診状況</t>
    <phoneticPr fontId="2"/>
  </si>
  <si>
    <t>がん等検診受診状況</t>
    <phoneticPr fontId="2"/>
  </si>
  <si>
    <t>斎場使用状況</t>
    <phoneticPr fontId="2"/>
  </si>
  <si>
    <t>廃棄物処理状況</t>
    <phoneticPr fontId="2"/>
  </si>
  <si>
    <t>し尿等処理状況</t>
    <phoneticPr fontId="2"/>
  </si>
  <si>
    <t>し尿浄化槽設置状況</t>
    <phoneticPr fontId="2"/>
  </si>
  <si>
    <t>公害苦情・陳情受理件数</t>
    <phoneticPr fontId="2"/>
  </si>
  <si>
    <t>大気汚染経年変化</t>
    <phoneticPr fontId="2"/>
  </si>
  <si>
    <t>(１)二酸化硫黄（年平均値）</t>
    <phoneticPr fontId="2"/>
  </si>
  <si>
    <t>(２)二酸化窒素（年平均値）</t>
    <phoneticPr fontId="2"/>
  </si>
  <si>
    <t>(３)オキシダント（昼間の1時間値の年平均値）</t>
    <phoneticPr fontId="2"/>
  </si>
  <si>
    <t>水質汚濁測定結果（年平均値）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</si>
</sst>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0.00_);[Red]\(0.00\)"/>
    <numFmt numFmtId="177" formatCode="0.00_ "/>
    <numFmt numFmtId="178" formatCode="#,##0.0"/>
    <numFmt numFmtId="179" formatCode="#,##0.0_ "/>
    <numFmt numFmtId="180" formatCode="0_ "/>
    <numFmt numFmtId="181" formatCode="#,##0_ "/>
    <numFmt numFmtId="182" formatCode="#,##0_);[Red]\(#,##0\)"/>
    <numFmt numFmtId="183" formatCode="0_);[Red]\(0\)"/>
    <numFmt numFmtId="184" formatCode="0.0_ "/>
    <numFmt numFmtId="185" formatCode="0;&quot;▲ &quot;0"/>
    <numFmt numFmtId="186" formatCode="#,##0;&quot;▲ &quot;#,##0"/>
    <numFmt numFmtId="187" formatCode="#,##0_ ;[Red]\-#,##0\ "/>
    <numFmt numFmtId="188" formatCode="#,##0.00_);[Red]\(#,##0.00\)"/>
    <numFmt numFmtId="189" formatCode="\ ###,###,##0;&quot;-&quot;###,###,##0"/>
    <numFmt numFmtId="190" formatCode="###,###,###,##0;&quot;-&quot;##,###,###,##0"/>
    <numFmt numFmtId="191" formatCode="0.0"/>
    <numFmt numFmtId="192" formatCode="#,###,###,##0;&quot; -&quot;###,###,##0"/>
    <numFmt numFmtId="193" formatCode="##,###,###,##0;&quot;-&quot;#,###,###,##0"/>
    <numFmt numFmtId="194" formatCode="#,##0.0_);[Red]\(#,##0.0\)"/>
    <numFmt numFmtId="195" formatCode="0.0_);[Red]\(0.0\)"/>
    <numFmt numFmtId="196" formatCode="#,##0.0_);\(#,##0.0\)"/>
    <numFmt numFmtId="197" formatCode="#,##0.???"/>
    <numFmt numFmtId="198" formatCode="#,##0\ \ \ \ "/>
    <numFmt numFmtId="199" formatCode="#,##0.00_ "/>
    <numFmt numFmtId="200" formatCode="#,##0.0_ ;[Red]\-#,##0.0\ "/>
    <numFmt numFmtId="201" formatCode="_ * #,##0.0_ ;_ * \-#,##0.0_ ;_ * &quot;-&quot;_ ;_ @_ "/>
    <numFmt numFmtId="202" formatCode="#,##0;&quot;△ &quot;#,##0"/>
    <numFmt numFmtId="203" formatCode="#\ ###\ ##0\ ;&quot;△ &quot;#\ ###\ ##0\ ;&quot;－ &quot;"/>
    <numFmt numFmtId="204" formatCode="\(0\)"/>
    <numFmt numFmtId="205" formatCode="0.000_ "/>
    <numFmt numFmtId="206" formatCode="[$-411]ggge&quot;年&quot;m&quot;月&quot;d&quot;日&quot;;@"/>
    <numFmt numFmtId="207" formatCode="0_);\(0\)"/>
    <numFmt numFmtId="208" formatCode="#,##0.00_ ;[Red]\-#,##0.00\ "/>
  </numFmts>
  <fonts count="85">
    <font>
      <sz val="11"/>
      <name val="ＭＳ Ｐゴシック"/>
      <family val="3"/>
      <charset val="128"/>
    </font>
    <font>
      <sz val="10"/>
      <name val="ＭＳ 明朝"/>
      <family val="1"/>
      <charset val="128"/>
    </font>
    <font>
      <sz val="6"/>
      <name val="ＭＳ Ｐゴシック"/>
      <family val="3"/>
      <charset val="128"/>
    </font>
    <font>
      <b/>
      <sz val="22"/>
      <name val="ＭＳ ゴシック"/>
      <family val="3"/>
      <charset val="128"/>
    </font>
    <font>
      <sz val="11"/>
      <name val="ＭＳ 明朝"/>
      <family val="1"/>
      <charset val="128"/>
    </font>
    <font>
      <b/>
      <sz val="10"/>
      <name val="ＭＳ ゴシック"/>
      <family val="3"/>
      <charset val="128"/>
    </font>
    <font>
      <sz val="11"/>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b/>
      <sz val="14"/>
      <color theme="1"/>
      <name val="ＭＳ ゴシック"/>
      <family val="3"/>
      <charset val="128"/>
    </font>
    <font>
      <b/>
      <sz val="9"/>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scheme val="minor"/>
    </font>
    <font>
      <sz val="7"/>
      <name val="ＭＳ 明朝"/>
      <family val="1"/>
      <charset val="128"/>
    </font>
    <font>
      <sz val="10.5"/>
      <name val="ＭＳ 明朝"/>
      <family val="1"/>
      <charset val="128"/>
    </font>
    <font>
      <sz val="9"/>
      <name val="ＭＳ 明朝"/>
      <family val="1"/>
      <charset val="128"/>
    </font>
    <font>
      <b/>
      <sz val="10"/>
      <name val="ＭＳ 明朝"/>
      <family val="1"/>
      <charset val="128"/>
    </font>
    <font>
      <sz val="8"/>
      <name val="ＭＳ ゴシック"/>
      <family val="3"/>
      <charset val="128"/>
    </font>
    <font>
      <b/>
      <sz val="11"/>
      <name val="ＭＳ 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10"/>
      <color indexed="8"/>
      <name val="ＭＳ 明朝"/>
      <family val="1"/>
      <charset val="128"/>
    </font>
    <font>
      <sz val="11"/>
      <color indexed="8"/>
      <name val="ＭＳ 明朝"/>
      <family val="1"/>
      <charset val="128"/>
    </font>
    <font>
      <sz val="10"/>
      <color indexed="8"/>
      <name val="ＭＳ Ｐ明朝"/>
      <family val="1"/>
      <charset val="128"/>
    </font>
    <font>
      <sz val="11"/>
      <name val="MS UI Gothic"/>
      <family val="3"/>
      <charset val="128"/>
    </font>
    <font>
      <sz val="10"/>
      <color indexed="8"/>
      <name val="MS UI Gothic"/>
      <family val="3"/>
      <charset val="128"/>
    </font>
    <font>
      <sz val="11"/>
      <name val="ＭＳ Ｐ明朝"/>
      <family val="1"/>
      <charset val="128"/>
    </font>
    <font>
      <sz val="10"/>
      <name val="ＭＳ Ｐ明朝"/>
      <family val="1"/>
      <charset val="128"/>
    </font>
    <font>
      <b/>
      <sz val="11"/>
      <name val="ＭＳ Ｐゴシック"/>
      <family val="3"/>
      <charset val="128"/>
    </font>
    <font>
      <sz val="6"/>
      <name val="ＭＳ ゴシック"/>
      <family val="3"/>
      <charset val="128"/>
    </font>
    <font>
      <sz val="9"/>
      <color indexed="8"/>
      <name val="ＭＳ ゴシック"/>
      <family val="3"/>
      <charset val="128"/>
    </font>
    <font>
      <sz val="7"/>
      <color indexed="8"/>
      <name val="ＭＳ ゴシック"/>
      <family val="3"/>
      <charset val="128"/>
    </font>
    <font>
      <sz val="8"/>
      <color indexed="8"/>
      <name val="ＭＳ ゴシック"/>
      <family val="3"/>
      <charset val="128"/>
    </font>
    <font>
      <sz val="7.5"/>
      <name val="ＭＳ ゴシック"/>
      <family val="3"/>
      <charset val="128"/>
    </font>
    <font>
      <sz val="9"/>
      <name val="ＭＳ Ｐゴシック"/>
      <family val="3"/>
      <charset val="128"/>
    </font>
    <font>
      <sz val="24"/>
      <name val="ＭＳ Ｐゴシック"/>
      <family val="3"/>
      <charset val="128"/>
    </font>
    <font>
      <sz val="8"/>
      <name val="ＭＳ Ｐゴシック"/>
      <family val="3"/>
      <charset val="128"/>
    </font>
    <font>
      <sz val="8"/>
      <name val="ＭＳ 明朝"/>
      <family val="1"/>
      <charset val="128"/>
    </font>
    <font>
      <b/>
      <sz val="18"/>
      <name val="ＭＳ ゴシック"/>
      <family val="3"/>
      <charset val="128"/>
    </font>
    <font>
      <b/>
      <sz val="11"/>
      <name val="ＭＳ 明朝"/>
      <family val="1"/>
      <charset val="128"/>
    </font>
    <font>
      <b/>
      <sz val="10"/>
      <name val="ＭＳ Ｐゴシック"/>
      <family val="3"/>
      <charset val="128"/>
    </font>
    <font>
      <b/>
      <sz val="11"/>
      <name val="ＭＳ Ｐ明朝"/>
      <family val="1"/>
      <charset val="128"/>
    </font>
    <font>
      <b/>
      <sz val="14"/>
      <name val="ＭＳ 明朝"/>
      <family val="1"/>
      <charset val="128"/>
    </font>
    <font>
      <sz val="11"/>
      <color theme="1"/>
      <name val="ＭＳ 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trike/>
      <sz val="11"/>
      <color indexed="8"/>
      <name val="ＭＳ ゴシック"/>
      <family val="3"/>
      <charset val="128"/>
    </font>
    <font>
      <sz val="11"/>
      <color indexed="10"/>
      <name val="ＭＳ Ｐ明朝"/>
      <family val="1"/>
      <charset val="128"/>
    </font>
    <font>
      <b/>
      <sz val="10.5"/>
      <name val="Century"/>
      <family val="1"/>
    </font>
    <font>
      <sz val="10.5"/>
      <name val="Century"/>
      <family val="1"/>
    </font>
    <font>
      <sz val="10.5"/>
      <name val="ＭＳ Ｐ明朝"/>
      <family val="1"/>
      <charset val="128"/>
    </font>
    <font>
      <b/>
      <sz val="10.5"/>
      <name val="ＭＳ 明朝"/>
      <family val="1"/>
      <charset val="128"/>
    </font>
    <font>
      <sz val="9"/>
      <name val="ＭＳ Ｐ明朝"/>
      <family val="1"/>
      <charset val="128"/>
    </font>
    <font>
      <vertAlign val="superscript"/>
      <sz val="11"/>
      <name val="ＭＳ Ｐ明朝"/>
      <family val="1"/>
      <charset val="128"/>
    </font>
    <font>
      <sz val="14"/>
      <name val="ＭＳ ゴシック"/>
      <family val="3"/>
      <charset val="128"/>
    </font>
    <font>
      <b/>
      <sz val="14"/>
      <name val="ＭＳ Ｐゴシック"/>
      <family val="3"/>
      <charset val="128"/>
    </font>
    <font>
      <sz val="6"/>
      <name val="ＭＳ Ｐ明朝"/>
      <family val="1"/>
      <charset val="128"/>
    </font>
    <font>
      <sz val="7.5"/>
      <name val="ＭＳ Ｐ明朝"/>
      <family val="1"/>
      <charset val="128"/>
    </font>
    <font>
      <sz val="7.5"/>
      <name val="ＭＳ 明朝"/>
      <family val="1"/>
      <charset val="128"/>
    </font>
    <font>
      <sz val="8"/>
      <name val="ＭＳ Ｐ明朝"/>
      <family val="1"/>
      <charset val="128"/>
    </font>
    <font>
      <sz val="7"/>
      <name val="ＭＳ ゴシック"/>
      <family val="3"/>
      <charset val="128"/>
    </font>
    <font>
      <sz val="7"/>
      <name val="ＭＳ Ｐ明朝"/>
      <family val="1"/>
      <charset val="128"/>
    </font>
    <font>
      <sz val="10"/>
      <color indexed="10"/>
      <name val="ＭＳ 明朝"/>
      <family val="1"/>
      <charset val="128"/>
    </font>
    <font>
      <sz val="11"/>
      <color theme="1"/>
      <name val="ＭＳ 明朝"/>
      <family val="1"/>
      <charset val="128"/>
    </font>
    <font>
      <sz val="6"/>
      <name val="ＭＳ 明朝"/>
      <family val="1"/>
      <charset val="128"/>
    </font>
    <font>
      <sz val="9"/>
      <color theme="1"/>
      <name val="ＭＳ 明朝"/>
      <family val="1"/>
      <charset val="128"/>
    </font>
    <font>
      <sz val="14"/>
      <name val="明朝"/>
      <family val="1"/>
      <charset val="128"/>
    </font>
    <font>
      <b/>
      <sz val="13"/>
      <name val="ＭＳ ゴシック"/>
      <family val="3"/>
      <charset val="128"/>
    </font>
    <font>
      <b/>
      <sz val="9"/>
      <color indexed="81"/>
      <name val="ＭＳ Ｐゴシック"/>
      <family val="3"/>
      <charset val="128"/>
    </font>
    <font>
      <strike/>
      <sz val="10"/>
      <name val="ＭＳ 明朝"/>
      <family val="1"/>
      <charset val="128"/>
    </font>
    <font>
      <b/>
      <sz val="12"/>
      <name val="ＭＳ ゴシック"/>
      <family val="3"/>
      <charset val="128"/>
    </font>
    <font>
      <b/>
      <sz val="10"/>
      <color theme="1"/>
      <name val="ＭＳ 明朝"/>
      <family val="1"/>
      <charset val="128"/>
    </font>
    <font>
      <u/>
      <sz val="11"/>
      <color indexed="36"/>
      <name val="ＭＳ Ｐゴシック"/>
      <family val="3"/>
      <charset val="128"/>
    </font>
    <font>
      <vertAlign val="superscript"/>
      <sz val="11"/>
      <name val="ＭＳ 明朝"/>
      <family val="1"/>
      <charset val="128"/>
    </font>
    <font>
      <sz val="11"/>
      <color indexed="10"/>
      <name val="ＭＳ 明朝"/>
      <family val="1"/>
      <charset val="128"/>
    </font>
    <font>
      <sz val="11"/>
      <color rgb="FFFF0000"/>
      <name val="ＭＳ Ｐ明朝"/>
      <family val="1"/>
      <charset val="128"/>
    </font>
    <font>
      <sz val="9.5"/>
      <name val="ＭＳ ゴシック"/>
      <family val="3"/>
      <charset val="128"/>
    </font>
    <font>
      <sz val="10.5"/>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s>
  <borders count="165">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right/>
      <top style="medium">
        <color indexed="64"/>
      </top>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double">
        <color indexed="8"/>
      </left>
      <right/>
      <top style="medium">
        <color indexed="64"/>
      </top>
      <bottom style="thin">
        <color indexed="8"/>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diagonal/>
    </border>
    <border>
      <left/>
      <right style="thin">
        <color indexed="8"/>
      </right>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thin">
        <color indexed="8"/>
      </left>
      <right/>
      <top/>
      <bottom style="thin">
        <color indexed="64"/>
      </bottom>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1">
    <xf numFmtId="0" fontId="0"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38" fontId="14"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9" fillId="0" borderId="0"/>
  </cellStyleXfs>
  <cellXfs count="639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4" fillId="0" borderId="0" xfId="0" applyFont="1">
      <alignment vertical="center"/>
    </xf>
    <xf numFmtId="0" fontId="5" fillId="0" borderId="0" xfId="0" applyFont="1" applyAlignment="1">
      <alignment horizontal="justify" vertical="center"/>
    </xf>
    <xf numFmtId="0" fontId="0" fillId="0" borderId="0" xfId="0" applyAlignment="1">
      <alignment vertical="top" wrapText="1"/>
    </xf>
    <xf numFmtId="0" fontId="7" fillId="0" borderId="0" xfId="2" applyFont="1" applyAlignment="1">
      <alignment vertical="center"/>
    </xf>
    <xf numFmtId="0" fontId="8" fillId="0" borderId="0" xfId="2" applyFont="1"/>
    <xf numFmtId="0" fontId="4" fillId="0" borderId="0" xfId="2" applyFont="1" applyAlignment="1">
      <alignment horizontal="distributed" vertical="center"/>
    </xf>
    <xf numFmtId="0" fontId="4" fillId="0" borderId="0" xfId="2" applyFont="1" applyAlignment="1">
      <alignment horizontal="left" vertical="distributed"/>
    </xf>
    <xf numFmtId="0" fontId="4" fillId="0" borderId="0" xfId="2" applyFont="1"/>
    <xf numFmtId="0" fontId="4" fillId="0" borderId="0" xfId="2" applyFont="1" applyAlignment="1">
      <alignment horizontal="distributed"/>
    </xf>
    <xf numFmtId="0" fontId="4" fillId="0" borderId="0" xfId="2" applyFont="1" applyAlignment="1">
      <alignment horizontal="left"/>
    </xf>
    <xf numFmtId="0" fontId="8" fillId="0" borderId="0" xfId="3" applyFont="1">
      <alignment vertical="center"/>
    </xf>
    <xf numFmtId="0" fontId="7" fillId="0" borderId="0" xfId="3" applyFont="1" applyAlignment="1">
      <alignment vertical="center"/>
    </xf>
    <xf numFmtId="0" fontId="8" fillId="0" borderId="0" xfId="2" applyFont="1" applyAlignment="1">
      <alignment vertical="center"/>
    </xf>
    <xf numFmtId="58" fontId="4" fillId="0" borderId="0" xfId="3" applyNumberFormat="1" applyFont="1" applyAlignment="1">
      <alignment horizontal="distributed" vertical="top"/>
    </xf>
    <xf numFmtId="0" fontId="4" fillId="0" borderId="0" xfId="3" applyFont="1" applyAlignment="1">
      <alignment horizontal="left" vertical="top"/>
    </xf>
    <xf numFmtId="0" fontId="4" fillId="0" borderId="0" xfId="3" applyFont="1" applyAlignment="1">
      <alignment horizontal="left"/>
    </xf>
    <xf numFmtId="0" fontId="4" fillId="0" borderId="0" xfId="3" applyFont="1">
      <alignment vertical="center"/>
    </xf>
    <xf numFmtId="58" fontId="4" fillId="0" borderId="0" xfId="3" applyNumberFormat="1" applyFont="1" applyAlignment="1">
      <alignment horizontal="distributed"/>
    </xf>
    <xf numFmtId="0" fontId="4" fillId="0" borderId="0" xfId="3" applyFont="1" applyAlignment="1">
      <alignment horizontal="center"/>
    </xf>
    <xf numFmtId="0" fontId="7" fillId="0" borderId="0" xfId="3" applyFont="1" applyFill="1" applyAlignment="1">
      <alignment vertical="center"/>
    </xf>
    <xf numFmtId="0" fontId="8" fillId="0" borderId="0" xfId="2" applyFont="1" applyFill="1" applyAlignment="1">
      <alignment vertical="center"/>
    </xf>
    <xf numFmtId="0" fontId="5" fillId="0" borderId="0" xfId="3" applyFont="1" applyAlignment="1">
      <alignment horizontal="center" vertical="center"/>
    </xf>
    <xf numFmtId="0" fontId="9" fillId="0" borderId="0" xfId="3" applyFont="1">
      <alignment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2"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 xfId="3" applyFont="1" applyFill="1" applyBorder="1" applyAlignment="1">
      <alignment horizontal="center" vertical="center"/>
    </xf>
    <xf numFmtId="0" fontId="8" fillId="0" borderId="0" xfId="3" applyFont="1" applyFill="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4" fillId="0" borderId="7" xfId="3" applyFont="1" applyBorder="1" applyAlignment="1">
      <alignment horizontal="center" vertical="center"/>
    </xf>
    <xf numFmtId="0" fontId="4" fillId="0" borderId="5" xfId="3" applyFont="1" applyBorder="1" applyAlignment="1">
      <alignment horizontal="center" vertical="center"/>
    </xf>
    <xf numFmtId="176" fontId="4" fillId="0" borderId="5" xfId="3" applyNumberFormat="1" applyFont="1" applyBorder="1" applyAlignment="1">
      <alignment horizontal="center" vertical="center"/>
    </xf>
    <xf numFmtId="0" fontId="4" fillId="0" borderId="9" xfId="3" applyFont="1" applyBorder="1" applyAlignment="1">
      <alignment horizontal="center" vertical="center"/>
    </xf>
    <xf numFmtId="0" fontId="4" fillId="0" borderId="1" xfId="3" applyFont="1" applyBorder="1" applyAlignment="1">
      <alignment horizontal="center" vertical="center"/>
    </xf>
    <xf numFmtId="176" fontId="4" fillId="0" borderId="1" xfId="3" applyNumberFormat="1" applyFont="1" applyBorder="1" applyAlignment="1">
      <alignment horizontal="center" vertical="center"/>
    </xf>
    <xf numFmtId="0" fontId="1" fillId="0" borderId="0" xfId="3" applyFont="1">
      <alignment vertical="center"/>
    </xf>
    <xf numFmtId="0" fontId="1" fillId="0" borderId="0" xfId="3" applyFont="1" applyAlignment="1">
      <alignment vertical="center"/>
    </xf>
    <xf numFmtId="0" fontId="10" fillId="2" borderId="0" xfId="2" applyFont="1" applyFill="1" applyAlignment="1">
      <alignment vertical="center"/>
    </xf>
    <xf numFmtId="0" fontId="8" fillId="2" borderId="0" xfId="2" applyFont="1" applyFill="1"/>
    <xf numFmtId="49" fontId="5" fillId="2" borderId="0" xfId="2" applyNumberFormat="1" applyFont="1" applyFill="1" applyAlignment="1">
      <alignment horizontal="left"/>
    </xf>
    <xf numFmtId="177" fontId="5" fillId="2" borderId="0" xfId="2" applyNumberFormat="1" applyFont="1" applyFill="1" applyAlignment="1">
      <alignment horizontal="left"/>
    </xf>
    <xf numFmtId="177" fontId="9" fillId="2" borderId="0" xfId="2" applyNumberFormat="1" applyFont="1" applyFill="1"/>
    <xf numFmtId="177" fontId="9" fillId="2" borderId="1" xfId="2" applyNumberFormat="1" applyFont="1" applyFill="1" applyBorder="1" applyAlignment="1">
      <alignment horizontal="right" vertical="center"/>
    </xf>
    <xf numFmtId="0" fontId="1" fillId="2" borderId="0" xfId="2" applyFont="1" applyFill="1" applyAlignment="1">
      <alignment horizontal="right"/>
    </xf>
    <xf numFmtId="0" fontId="9" fillId="2" borderId="0" xfId="2" applyFont="1" applyFill="1"/>
    <xf numFmtId="49" fontId="8" fillId="2" borderId="2" xfId="2" applyNumberFormat="1" applyFont="1" applyFill="1" applyBorder="1" applyAlignment="1">
      <alignment horizontal="center" vertical="center"/>
    </xf>
    <xf numFmtId="177" fontId="8" fillId="2" borderId="3" xfId="2" applyNumberFormat="1" applyFont="1" applyFill="1" applyBorder="1" applyAlignment="1">
      <alignment horizontal="center" vertical="center"/>
    </xf>
    <xf numFmtId="177" fontId="9" fillId="2" borderId="3" xfId="2" applyNumberFormat="1" applyFont="1" applyFill="1" applyBorder="1" applyAlignment="1">
      <alignment horizontal="center" vertical="center"/>
    </xf>
    <xf numFmtId="49" fontId="8" fillId="2" borderId="0" xfId="2" applyNumberFormat="1" applyFont="1" applyFill="1" applyBorder="1" applyAlignment="1">
      <alignment horizontal="left" vertical="center" indent="1"/>
    </xf>
    <xf numFmtId="177" fontId="8" fillId="2" borderId="11" xfId="2" applyNumberFormat="1" applyFont="1" applyFill="1" applyBorder="1" applyAlignment="1">
      <alignment horizontal="left" vertical="center"/>
    </xf>
    <xf numFmtId="177" fontId="8" fillId="2" borderId="0" xfId="2" applyNumberFormat="1" applyFont="1" applyFill="1" applyBorder="1" applyAlignment="1">
      <alignment horizontal="left" vertical="center"/>
    </xf>
    <xf numFmtId="0" fontId="8" fillId="2" borderId="0" xfId="2" applyFont="1" applyFill="1" applyBorder="1"/>
    <xf numFmtId="49" fontId="8" fillId="2" borderId="0" xfId="2" applyNumberFormat="1" applyFont="1" applyFill="1" applyBorder="1" applyAlignment="1">
      <alignment horizontal="left" vertical="center" indent="4"/>
    </xf>
    <xf numFmtId="49" fontId="8" fillId="2" borderId="1" xfId="2" applyNumberFormat="1" applyFont="1" applyFill="1" applyBorder="1" applyAlignment="1">
      <alignment horizontal="center" vertical="center"/>
    </xf>
    <xf numFmtId="177" fontId="8" fillId="2" borderId="9" xfId="2" applyNumberFormat="1" applyFont="1" applyFill="1" applyBorder="1" applyAlignment="1">
      <alignment horizontal="left" vertical="center"/>
    </xf>
    <xf numFmtId="177" fontId="8" fillId="2" borderId="1" xfId="2" applyNumberFormat="1" applyFont="1" applyFill="1" applyBorder="1" applyAlignment="1">
      <alignment horizontal="left" vertical="center"/>
    </xf>
    <xf numFmtId="49" fontId="1" fillId="2" borderId="10" xfId="2" applyNumberFormat="1" applyFont="1" applyFill="1" applyBorder="1" applyAlignment="1">
      <alignment vertical="top"/>
    </xf>
    <xf numFmtId="49" fontId="1" fillId="2" borderId="10" xfId="2" applyNumberFormat="1" applyFont="1" applyFill="1" applyBorder="1" applyAlignment="1">
      <alignment vertical="top" wrapText="1"/>
    </xf>
    <xf numFmtId="0" fontId="1" fillId="2" borderId="0" xfId="2" applyFont="1" applyFill="1"/>
    <xf numFmtId="49" fontId="1" fillId="2" borderId="0" xfId="2" applyNumberFormat="1" applyFont="1" applyFill="1" applyBorder="1" applyAlignment="1">
      <alignment vertical="top"/>
    </xf>
    <xf numFmtId="49" fontId="1" fillId="2" borderId="0" xfId="2" applyNumberFormat="1" applyFont="1" applyFill="1" applyBorder="1" applyAlignment="1">
      <alignment vertical="top" wrapText="1"/>
    </xf>
    <xf numFmtId="49" fontId="9" fillId="2" borderId="0" xfId="2" applyNumberFormat="1" applyFont="1" applyFill="1" applyBorder="1" applyAlignment="1">
      <alignment vertical="top" wrapText="1"/>
    </xf>
    <xf numFmtId="0" fontId="7" fillId="2" borderId="0" xfId="2" applyFont="1" applyFill="1" applyAlignment="1">
      <alignment vertical="center"/>
    </xf>
    <xf numFmtId="49" fontId="11" fillId="2" borderId="0" xfId="2" applyNumberFormat="1" applyFont="1" applyFill="1" applyAlignment="1">
      <alignment horizontal="left" vertical="center"/>
    </xf>
    <xf numFmtId="178" fontId="11" fillId="2" borderId="0" xfId="2" applyNumberFormat="1" applyFont="1" applyFill="1" applyAlignment="1">
      <alignment horizontal="left" vertical="center"/>
    </xf>
    <xf numFmtId="178" fontId="12" fillId="2" borderId="0" xfId="2" applyNumberFormat="1" applyFont="1" applyFill="1"/>
    <xf numFmtId="179" fontId="12" fillId="2" borderId="0" xfId="2" applyNumberFormat="1" applyFont="1" applyFill="1"/>
    <xf numFmtId="180" fontId="12" fillId="2" borderId="0" xfId="2" applyNumberFormat="1" applyFont="1" applyFill="1"/>
    <xf numFmtId="180" fontId="1" fillId="2" borderId="0" xfId="2" applyNumberFormat="1" applyFont="1" applyFill="1" applyAlignment="1">
      <alignment horizontal="right"/>
    </xf>
    <xf numFmtId="0" fontId="12" fillId="2" borderId="0" xfId="2" applyFont="1" applyFill="1"/>
    <xf numFmtId="49" fontId="0" fillId="2" borderId="12" xfId="2" applyNumberFormat="1" applyFont="1" applyFill="1" applyBorder="1" applyAlignment="1">
      <alignment horizontal="right" vertical="center" indent="1"/>
    </xf>
    <xf numFmtId="178" fontId="0" fillId="2" borderId="13" xfId="2" applyNumberFormat="1" applyFont="1" applyFill="1" applyBorder="1" applyAlignment="1">
      <alignment horizontal="center" vertical="center"/>
    </xf>
    <xf numFmtId="178" fontId="0" fillId="2" borderId="14" xfId="2" applyNumberFormat="1" applyFont="1" applyFill="1" applyBorder="1" applyAlignment="1">
      <alignment horizontal="center" vertical="center"/>
    </xf>
    <xf numFmtId="179" fontId="0" fillId="2" borderId="13" xfId="2" applyNumberFormat="1" applyFont="1" applyFill="1" applyBorder="1" applyAlignment="1">
      <alignment horizontal="center" vertical="center" wrapText="1"/>
    </xf>
    <xf numFmtId="180" fontId="0" fillId="2" borderId="13" xfId="2" applyNumberFormat="1" applyFont="1" applyFill="1" applyBorder="1" applyAlignment="1">
      <alignment horizontal="center" vertical="center" wrapText="1"/>
    </xf>
    <xf numFmtId="180" fontId="0" fillId="2" borderId="15" xfId="2" applyNumberFormat="1" applyFont="1" applyFill="1" applyBorder="1" applyAlignment="1">
      <alignment horizontal="center" vertical="center"/>
    </xf>
    <xf numFmtId="0" fontId="0" fillId="2" borderId="16" xfId="2" applyFont="1" applyFill="1" applyBorder="1" applyAlignment="1">
      <alignment horizontal="center" vertical="center"/>
    </xf>
    <xf numFmtId="49" fontId="0" fillId="2" borderId="17" xfId="2" applyNumberFormat="1" applyFont="1" applyFill="1" applyBorder="1" applyAlignment="1">
      <alignment horizontal="left" vertical="center" indent="1"/>
    </xf>
    <xf numFmtId="178" fontId="0" fillId="2" borderId="18" xfId="2" applyNumberFormat="1" applyFont="1" applyFill="1" applyBorder="1" applyAlignment="1">
      <alignment horizontal="center" vertical="center"/>
    </xf>
    <xf numFmtId="179" fontId="0" fillId="2" borderId="19" xfId="2" applyNumberFormat="1" applyFont="1" applyFill="1" applyBorder="1" applyAlignment="1">
      <alignment horizontal="center" vertical="center" wrapText="1"/>
    </xf>
    <xf numFmtId="0" fontId="0" fillId="2" borderId="19" xfId="2" applyFont="1" applyFill="1" applyBorder="1" applyAlignment="1">
      <alignment horizontal="center" vertical="center"/>
    </xf>
    <xf numFmtId="180" fontId="0" fillId="2" borderId="18" xfId="2" applyNumberFormat="1" applyFont="1" applyFill="1" applyBorder="1" applyAlignment="1">
      <alignment horizontal="center" vertical="center"/>
    </xf>
    <xf numFmtId="180" fontId="13" fillId="2" borderId="18" xfId="2" applyNumberFormat="1" applyFont="1" applyFill="1" applyBorder="1" applyAlignment="1">
      <alignment horizontal="center" vertical="center"/>
    </xf>
    <xf numFmtId="49" fontId="0" fillId="2" borderId="0" xfId="2" applyNumberFormat="1" applyFont="1" applyFill="1" applyBorder="1" applyAlignment="1">
      <alignment horizontal="left" vertical="center" indent="3"/>
    </xf>
    <xf numFmtId="178" fontId="0" fillId="2" borderId="11" xfId="2" applyNumberFormat="1" applyFont="1" applyFill="1" applyBorder="1" applyAlignment="1">
      <alignment horizontal="right" vertical="center"/>
    </xf>
    <xf numFmtId="178" fontId="0" fillId="2" borderId="0" xfId="2" applyNumberFormat="1" applyFont="1" applyFill="1" applyBorder="1" applyAlignment="1">
      <alignment horizontal="right" vertical="center"/>
    </xf>
    <xf numFmtId="181" fontId="0" fillId="2" borderId="0" xfId="2" applyNumberFormat="1" applyFont="1" applyFill="1" applyBorder="1" applyAlignment="1">
      <alignment horizontal="right" vertical="center" wrapText="1"/>
    </xf>
    <xf numFmtId="182" fontId="0" fillId="2" borderId="0" xfId="2" applyNumberFormat="1" applyFont="1" applyFill="1" applyBorder="1" applyAlignment="1">
      <alignment horizontal="right" vertical="center"/>
    </xf>
    <xf numFmtId="183" fontId="0" fillId="2" borderId="0" xfId="2" applyNumberFormat="1" applyFont="1" applyFill="1" applyBorder="1" applyAlignment="1">
      <alignment horizontal="right" vertical="center"/>
    </xf>
    <xf numFmtId="180" fontId="0" fillId="2" borderId="0" xfId="2" applyNumberFormat="1" applyFont="1" applyFill="1" applyAlignment="1">
      <alignment horizontal="right" vertical="center"/>
    </xf>
    <xf numFmtId="49" fontId="0" fillId="2" borderId="0" xfId="2" applyNumberFormat="1" applyFont="1" applyFill="1" applyBorder="1" applyAlignment="1">
      <alignment horizontal="left" vertical="center" indent="5"/>
    </xf>
    <xf numFmtId="3" fontId="6" fillId="2" borderId="0" xfId="4" applyNumberFormat="1" applyFont="1" applyFill="1" applyBorder="1" applyAlignment="1">
      <alignment horizontal="right" vertical="center"/>
    </xf>
    <xf numFmtId="183" fontId="15" fillId="2" borderId="0" xfId="2" applyNumberFormat="1" applyFont="1" applyFill="1" applyBorder="1" applyAlignment="1">
      <alignment horizontal="right" vertical="center"/>
    </xf>
    <xf numFmtId="179" fontId="0" fillId="2" borderId="0" xfId="2" applyNumberFormat="1" applyFont="1" applyFill="1" applyBorder="1" applyAlignment="1">
      <alignment horizontal="right" vertical="center"/>
    </xf>
    <xf numFmtId="181" fontId="8" fillId="2" borderId="0" xfId="2" applyNumberFormat="1" applyFont="1" applyFill="1"/>
    <xf numFmtId="180" fontId="8" fillId="2" borderId="0" xfId="2" applyNumberFormat="1" applyFont="1" applyFill="1"/>
    <xf numFmtId="49" fontId="0" fillId="2" borderId="1" xfId="2" applyNumberFormat="1" applyFont="1" applyFill="1" applyBorder="1" applyAlignment="1">
      <alignment horizontal="left" vertical="center" indent="3"/>
    </xf>
    <xf numFmtId="178" fontId="0" fillId="2" borderId="9" xfId="2" applyNumberFormat="1" applyFont="1" applyFill="1" applyBorder="1" applyAlignment="1">
      <alignment horizontal="right" vertical="center"/>
    </xf>
    <xf numFmtId="178" fontId="0" fillId="2" borderId="1" xfId="2" applyNumberFormat="1" applyFont="1" applyFill="1" applyBorder="1" applyAlignment="1">
      <alignment horizontal="right" vertical="center"/>
    </xf>
    <xf numFmtId="179" fontId="0" fillId="2" borderId="1" xfId="2" applyNumberFormat="1" applyFont="1" applyFill="1" applyBorder="1" applyAlignment="1">
      <alignment horizontal="right" vertical="center"/>
    </xf>
    <xf numFmtId="182" fontId="0" fillId="2" borderId="1" xfId="2" applyNumberFormat="1" applyFont="1" applyFill="1" applyBorder="1" applyAlignment="1">
      <alignment horizontal="right" vertical="center"/>
    </xf>
    <xf numFmtId="183" fontId="15" fillId="2" borderId="1" xfId="2" applyNumberFormat="1" applyFont="1" applyFill="1" applyBorder="1" applyAlignment="1">
      <alignment horizontal="right" vertical="center"/>
    </xf>
    <xf numFmtId="49" fontId="1" fillId="2" borderId="10" xfId="2" applyNumberFormat="1" applyFont="1" applyFill="1" applyBorder="1" applyAlignment="1">
      <alignment wrapText="1"/>
    </xf>
    <xf numFmtId="180" fontId="1" fillId="2" borderId="10" xfId="2" applyNumberFormat="1" applyFont="1" applyFill="1" applyBorder="1" applyAlignment="1">
      <alignment horizontal="right"/>
    </xf>
    <xf numFmtId="49" fontId="1" fillId="2" borderId="0" xfId="2" applyNumberFormat="1" applyFont="1" applyFill="1" applyBorder="1" applyAlignment="1">
      <alignment wrapText="1"/>
    </xf>
    <xf numFmtId="49" fontId="8" fillId="2" borderId="0" xfId="2" applyNumberFormat="1" applyFont="1" applyFill="1"/>
    <xf numFmtId="49" fontId="8" fillId="2" borderId="0" xfId="2" applyNumberFormat="1" applyFont="1" applyFill="1" applyBorder="1" applyAlignment="1">
      <alignment horizontal="left"/>
    </xf>
    <xf numFmtId="178" fontId="8" fillId="2" borderId="0" xfId="2" applyNumberFormat="1" applyFont="1" applyFill="1"/>
    <xf numFmtId="179" fontId="8" fillId="2" borderId="0" xfId="2" applyNumberFormat="1" applyFont="1" applyFill="1"/>
    <xf numFmtId="0" fontId="7" fillId="2" borderId="0" xfId="5" applyFont="1" applyFill="1" applyAlignment="1">
      <alignment vertical="center"/>
    </xf>
    <xf numFmtId="0" fontId="8" fillId="0" borderId="0" xfId="5" applyFont="1" applyFill="1"/>
    <xf numFmtId="49" fontId="5" fillId="2" borderId="0" xfId="5" applyNumberFormat="1" applyFont="1" applyFill="1" applyAlignment="1">
      <alignment horizontal="center" vertical="center"/>
    </xf>
    <xf numFmtId="181" fontId="5" fillId="2" borderId="0" xfId="5" applyNumberFormat="1" applyFont="1" applyFill="1" applyAlignment="1">
      <alignment horizontal="left" vertical="center"/>
    </xf>
    <xf numFmtId="0" fontId="1" fillId="2" borderId="1" xfId="5" applyFont="1" applyFill="1" applyBorder="1" applyAlignment="1"/>
    <xf numFmtId="0" fontId="1" fillId="0" borderId="0" xfId="5" applyFont="1" applyFill="1"/>
    <xf numFmtId="49" fontId="8" fillId="2" borderId="10" xfId="5" applyNumberFormat="1" applyFont="1" applyFill="1" applyBorder="1" applyAlignment="1">
      <alignment horizontal="center" vertical="center" justifyLastLine="1"/>
    </xf>
    <xf numFmtId="181" fontId="8" fillId="2" borderId="20" xfId="5" applyNumberFormat="1" applyFont="1" applyFill="1" applyBorder="1" applyAlignment="1">
      <alignment horizontal="center" vertical="center" justifyLastLine="1"/>
    </xf>
    <xf numFmtId="181" fontId="8" fillId="2" borderId="3" xfId="5" applyNumberFormat="1" applyFont="1" applyFill="1" applyBorder="1" applyAlignment="1">
      <alignment horizontal="center" vertical="center"/>
    </xf>
    <xf numFmtId="181" fontId="8" fillId="2" borderId="2" xfId="5" applyNumberFormat="1" applyFont="1" applyFill="1" applyBorder="1" applyAlignment="1">
      <alignment horizontal="center" vertical="center"/>
    </xf>
    <xf numFmtId="181" fontId="8" fillId="2" borderId="21" xfId="5" applyNumberFormat="1" applyFont="1" applyFill="1" applyBorder="1" applyAlignment="1">
      <alignment horizontal="center" vertical="center"/>
    </xf>
    <xf numFmtId="177" fontId="8" fillId="2" borderId="20" xfId="5" applyNumberFormat="1" applyFont="1" applyFill="1" applyBorder="1" applyAlignment="1">
      <alignment horizontal="center" vertical="center" wrapText="1" justifyLastLine="1"/>
    </xf>
    <xf numFmtId="184" fontId="8" fillId="2" borderId="20" xfId="5" applyNumberFormat="1" applyFont="1" applyFill="1" applyBorder="1" applyAlignment="1">
      <alignment horizontal="center" vertical="center" justifyLastLine="1"/>
    </xf>
    <xf numFmtId="49" fontId="8" fillId="2" borderId="22" xfId="5" applyNumberFormat="1" applyFont="1" applyFill="1" applyBorder="1" applyAlignment="1">
      <alignment horizontal="center" vertical="center" justifyLastLine="1"/>
    </xf>
    <xf numFmtId="181" fontId="8" fillId="2" borderId="19" xfId="5" applyNumberFormat="1" applyFont="1" applyFill="1" applyBorder="1" applyAlignment="1">
      <alignment horizontal="center" vertical="center" justifyLastLine="1"/>
    </xf>
    <xf numFmtId="181" fontId="8" fillId="2" borderId="18" xfId="5" applyNumberFormat="1" applyFont="1" applyFill="1" applyBorder="1" applyAlignment="1">
      <alignment horizontal="center" vertical="center" justifyLastLine="1"/>
    </xf>
    <xf numFmtId="177" fontId="8" fillId="2" borderId="19" xfId="5" applyNumberFormat="1" applyFont="1" applyFill="1" applyBorder="1" applyAlignment="1">
      <alignment horizontal="center" vertical="center" wrapText="1" justifyLastLine="1"/>
    </xf>
    <xf numFmtId="184" fontId="8" fillId="2" borderId="19" xfId="5" applyNumberFormat="1" applyFont="1" applyFill="1" applyBorder="1" applyAlignment="1">
      <alignment horizontal="center" vertical="center" justifyLastLine="1"/>
    </xf>
    <xf numFmtId="49" fontId="8" fillId="2" borderId="0" xfId="5" applyNumberFormat="1" applyFont="1" applyFill="1" applyBorder="1" applyAlignment="1">
      <alignment horizontal="left" vertical="center"/>
    </xf>
    <xf numFmtId="181" fontId="4" fillId="2" borderId="11" xfId="5" applyNumberFormat="1" applyFont="1" applyFill="1" applyBorder="1" applyAlignment="1">
      <alignment vertical="center"/>
    </xf>
    <xf numFmtId="181" fontId="4" fillId="2" borderId="0" xfId="5" applyNumberFormat="1" applyFont="1" applyFill="1" applyBorder="1" applyAlignment="1">
      <alignment vertical="center"/>
    </xf>
    <xf numFmtId="177" fontId="4" fillId="2" borderId="0" xfId="5" applyNumberFormat="1" applyFont="1" applyFill="1" applyBorder="1" applyAlignment="1">
      <alignment vertical="center"/>
    </xf>
    <xf numFmtId="184" fontId="4" fillId="2" borderId="0" xfId="5" applyNumberFormat="1" applyFont="1" applyFill="1" applyBorder="1" applyAlignment="1">
      <alignment vertical="center"/>
    </xf>
    <xf numFmtId="49" fontId="8" fillId="2" borderId="0" xfId="5" applyNumberFormat="1" applyFont="1" applyFill="1" applyBorder="1" applyAlignment="1">
      <alignment horizontal="center" vertical="center"/>
    </xf>
    <xf numFmtId="49" fontId="8" fillId="2" borderId="23" xfId="5" applyNumberFormat="1" applyFont="1" applyFill="1" applyBorder="1" applyAlignment="1">
      <alignment horizontal="center" vertical="center"/>
    </xf>
    <xf numFmtId="181" fontId="4" fillId="2" borderId="0" xfId="5" applyNumberFormat="1" applyFont="1" applyFill="1" applyBorder="1" applyAlignment="1">
      <alignment horizontal="right" vertical="center"/>
    </xf>
    <xf numFmtId="49" fontId="8" fillId="2" borderId="8" xfId="5" applyNumberFormat="1" applyFont="1" applyFill="1" applyBorder="1" applyAlignment="1">
      <alignment vertical="center"/>
    </xf>
    <xf numFmtId="181" fontId="16" fillId="2" borderId="9" xfId="5" applyNumberFormat="1" applyFont="1" applyFill="1" applyBorder="1" applyAlignment="1">
      <alignment vertical="center"/>
    </xf>
    <xf numFmtId="181" fontId="4" fillId="2" borderId="1" xfId="5" applyNumberFormat="1" applyFont="1" applyFill="1" applyBorder="1" applyAlignment="1">
      <alignment horizontal="right" vertical="center"/>
    </xf>
    <xf numFmtId="177" fontId="4" fillId="2" borderId="1" xfId="5" applyNumberFormat="1" applyFont="1" applyFill="1" applyBorder="1" applyAlignment="1">
      <alignment vertical="center"/>
    </xf>
    <xf numFmtId="184" fontId="4" fillId="2" borderId="1" xfId="5" applyNumberFormat="1" applyFont="1" applyFill="1" applyBorder="1" applyAlignment="1">
      <alignment vertical="center"/>
    </xf>
    <xf numFmtId="0" fontId="7" fillId="2" borderId="1" xfId="5" applyFont="1" applyFill="1" applyBorder="1" applyAlignment="1">
      <alignment vertical="center"/>
    </xf>
    <xf numFmtId="0" fontId="1" fillId="2" borderId="1" xfId="5" applyFont="1" applyFill="1" applyBorder="1" applyAlignment="1">
      <alignment horizontal="right"/>
    </xf>
    <xf numFmtId="181" fontId="16" fillId="2" borderId="11" xfId="5" applyNumberFormat="1" applyFont="1" applyFill="1" applyBorder="1" applyAlignment="1">
      <alignment vertical="center"/>
    </xf>
    <xf numFmtId="49" fontId="4" fillId="2" borderId="0" xfId="5" applyNumberFormat="1" applyFont="1" applyFill="1" applyBorder="1" applyAlignment="1">
      <alignment horizontal="right" vertical="center"/>
    </xf>
    <xf numFmtId="177" fontId="17" fillId="2" borderId="0" xfId="5" applyNumberFormat="1" applyFont="1" applyFill="1" applyBorder="1" applyAlignment="1">
      <alignment vertical="center"/>
    </xf>
    <xf numFmtId="0" fontId="1" fillId="0" borderId="0" xfId="5" applyFont="1" applyFill="1" applyAlignment="1">
      <alignment vertical="center"/>
    </xf>
    <xf numFmtId="49" fontId="8" fillId="2" borderId="23" xfId="5" applyNumberFormat="1" applyFont="1" applyFill="1" applyBorder="1" applyAlignment="1">
      <alignment horizontal="left" vertical="center"/>
    </xf>
    <xf numFmtId="0" fontId="8" fillId="0" borderId="0" xfId="5" applyFont="1" applyFill="1" applyBorder="1"/>
    <xf numFmtId="49" fontId="8" fillId="2" borderId="8" xfId="5" applyNumberFormat="1" applyFont="1" applyFill="1" applyBorder="1" applyAlignment="1">
      <alignment horizontal="center" vertical="center"/>
    </xf>
    <xf numFmtId="49" fontId="4" fillId="2" borderId="1" xfId="5" applyNumberFormat="1" applyFont="1" applyFill="1" applyBorder="1" applyAlignment="1">
      <alignment horizontal="right" vertical="center"/>
    </xf>
    <xf numFmtId="49" fontId="1" fillId="2" borderId="0" xfId="5" applyNumberFormat="1" applyFont="1" applyFill="1" applyBorder="1" applyAlignment="1">
      <alignment vertical="center"/>
    </xf>
    <xf numFmtId="49" fontId="1" fillId="2" borderId="0" xfId="5" applyNumberFormat="1" applyFont="1" applyFill="1" applyBorder="1" applyAlignment="1">
      <alignment horizontal="left" vertical="center"/>
    </xf>
    <xf numFmtId="177" fontId="1" fillId="2" borderId="0" xfId="5" applyNumberFormat="1" applyFont="1" applyFill="1" applyBorder="1" applyAlignment="1">
      <alignment horizontal="right" vertical="center"/>
    </xf>
    <xf numFmtId="49" fontId="7" fillId="2" borderId="0" xfId="5" applyNumberFormat="1" applyFont="1" applyFill="1" applyAlignment="1">
      <alignment vertical="center"/>
    </xf>
    <xf numFmtId="0" fontId="1" fillId="2" borderId="1" xfId="5" applyFont="1" applyFill="1" applyBorder="1" applyAlignment="1">
      <alignment vertical="center"/>
    </xf>
    <xf numFmtId="0" fontId="1" fillId="2" borderId="1" xfId="5" applyFont="1" applyFill="1" applyBorder="1" applyAlignment="1">
      <alignment horizontal="right" vertical="center"/>
    </xf>
    <xf numFmtId="0" fontId="8" fillId="2" borderId="0" xfId="5" applyFont="1" applyFill="1"/>
    <xf numFmtId="49" fontId="8" fillId="2" borderId="21" xfId="5" applyNumberFormat="1" applyFont="1" applyFill="1" applyBorder="1" applyAlignment="1">
      <alignment horizontal="distributed" vertical="center" justifyLastLine="1"/>
    </xf>
    <xf numFmtId="181" fontId="8" fillId="2" borderId="4" xfId="5" applyNumberFormat="1" applyFont="1" applyFill="1" applyBorder="1" applyAlignment="1">
      <alignment horizontal="center" vertical="center" justifyLastLine="1"/>
    </xf>
    <xf numFmtId="177" fontId="8" fillId="2" borderId="4" xfId="5" applyNumberFormat="1" applyFont="1" applyFill="1" applyBorder="1" applyAlignment="1">
      <alignment horizontal="center" vertical="center" justifyLastLine="1"/>
    </xf>
    <xf numFmtId="184" fontId="8" fillId="2" borderId="3" xfId="5" applyNumberFormat="1" applyFont="1" applyFill="1" applyBorder="1" applyAlignment="1">
      <alignment horizontal="center" vertical="center" justifyLastLine="1"/>
    </xf>
    <xf numFmtId="181" fontId="8" fillId="2" borderId="0" xfId="5" applyNumberFormat="1" applyFont="1" applyFill="1"/>
    <xf numFmtId="181" fontId="8" fillId="2" borderId="7" xfId="5" applyNumberFormat="1" applyFont="1" applyFill="1" applyBorder="1" applyAlignment="1">
      <alignment horizontal="right" vertical="center"/>
    </xf>
    <xf numFmtId="181" fontId="6" fillId="2" borderId="5" xfId="5" applyNumberFormat="1" applyFont="1" applyFill="1" applyBorder="1" applyAlignment="1">
      <alignment horizontal="right" vertical="center"/>
    </xf>
    <xf numFmtId="184" fontId="9" fillId="2" borderId="0" xfId="5" applyNumberFormat="1" applyFont="1" applyFill="1" applyBorder="1" applyAlignment="1">
      <alignment vertical="center"/>
    </xf>
    <xf numFmtId="181" fontId="8" fillId="2" borderId="11" xfId="5" applyNumberFormat="1" applyFont="1" applyFill="1" applyBorder="1" applyAlignment="1">
      <alignment horizontal="right" vertical="center"/>
    </xf>
    <xf numFmtId="181" fontId="6" fillId="2" borderId="0" xfId="5" applyNumberFormat="1" applyFont="1" applyFill="1" applyBorder="1" applyAlignment="1">
      <alignment horizontal="right" vertical="center"/>
    </xf>
    <xf numFmtId="181" fontId="8" fillId="2" borderId="0" xfId="5" applyNumberFormat="1" applyFont="1" applyFill="1" applyBorder="1"/>
    <xf numFmtId="180" fontId="6" fillId="2" borderId="0" xfId="5" applyNumberFormat="1" applyFont="1" applyFill="1" applyBorder="1" applyAlignment="1">
      <alignment horizontal="right" vertical="center"/>
    </xf>
    <xf numFmtId="0" fontId="9" fillId="0" borderId="0" xfId="5" applyFont="1" applyFill="1" applyAlignment="1">
      <alignment vertical="center"/>
    </xf>
    <xf numFmtId="0" fontId="9" fillId="0" borderId="0" xfId="5" applyFont="1" applyFill="1" applyBorder="1" applyAlignment="1">
      <alignment vertical="center"/>
    </xf>
    <xf numFmtId="49" fontId="8" fillId="2" borderId="23" xfId="5" applyNumberFormat="1" applyFont="1" applyFill="1" applyBorder="1" applyAlignment="1">
      <alignment vertical="center" justifyLastLine="1"/>
    </xf>
    <xf numFmtId="181" fontId="8" fillId="2" borderId="9" xfId="5" applyNumberFormat="1" applyFont="1" applyFill="1" applyBorder="1" applyAlignment="1">
      <alignment horizontal="right" vertical="center"/>
    </xf>
    <xf numFmtId="181" fontId="6" fillId="2" borderId="1" xfId="5" applyNumberFormat="1" applyFont="1" applyFill="1" applyBorder="1" applyAlignment="1">
      <alignment horizontal="right" vertical="center"/>
    </xf>
    <xf numFmtId="180" fontId="6" fillId="2" borderId="1" xfId="5" applyNumberFormat="1" applyFont="1" applyFill="1" applyBorder="1" applyAlignment="1">
      <alignment horizontal="right" vertical="center"/>
    </xf>
    <xf numFmtId="0" fontId="18" fillId="2" borderId="0" xfId="5" applyFont="1" applyFill="1"/>
    <xf numFmtId="181" fontId="8" fillId="2" borderId="0" xfId="5" applyNumberFormat="1" applyFont="1" applyFill="1" applyBorder="1" applyAlignment="1">
      <alignment horizontal="right" vertical="center"/>
    </xf>
    <xf numFmtId="0" fontId="8" fillId="2" borderId="0" xfId="5" applyFont="1" applyFill="1" applyBorder="1" applyAlignment="1">
      <alignment horizontal="right" vertical="center"/>
    </xf>
    <xf numFmtId="0" fontId="18" fillId="2" borderId="0" xfId="5" applyFont="1" applyFill="1" applyBorder="1"/>
    <xf numFmtId="181" fontId="9" fillId="2" borderId="0" xfId="5" applyNumberFormat="1" applyFont="1" applyFill="1"/>
    <xf numFmtId="49" fontId="8" fillId="0" borderId="0" xfId="5" applyNumberFormat="1" applyFont="1" applyFill="1" applyBorder="1" applyAlignment="1">
      <alignment horizontal="center" vertical="center"/>
    </xf>
    <xf numFmtId="181" fontId="8" fillId="0" borderId="0" xfId="5" applyNumberFormat="1" applyFont="1" applyFill="1" applyBorder="1"/>
    <xf numFmtId="184" fontId="1" fillId="2" borderId="0" xfId="5" applyNumberFormat="1" applyFont="1" applyFill="1" applyBorder="1" applyAlignment="1">
      <alignment horizontal="right" vertical="center"/>
    </xf>
    <xf numFmtId="49" fontId="8" fillId="0" borderId="0" xfId="5" applyNumberFormat="1" applyFont="1" applyFill="1" applyAlignment="1">
      <alignment horizontal="center" vertical="center"/>
    </xf>
    <xf numFmtId="181" fontId="8" fillId="0" borderId="0" xfId="5" applyNumberFormat="1" applyFont="1" applyFill="1"/>
    <xf numFmtId="0" fontId="7" fillId="2" borderId="0" xfId="6" applyFont="1" applyFill="1" applyAlignment="1">
      <alignment vertical="center"/>
    </xf>
    <xf numFmtId="0" fontId="7" fillId="2" borderId="0" xfId="6" applyFont="1" applyFill="1" applyAlignment="1">
      <alignment horizontal="left" vertical="center"/>
    </xf>
    <xf numFmtId="0" fontId="7" fillId="2" borderId="0" xfId="6" applyFont="1" applyFill="1" applyBorder="1" applyAlignment="1">
      <alignment horizontal="left" vertical="center"/>
    </xf>
    <xf numFmtId="0" fontId="8" fillId="2" borderId="0" xfId="6" applyFont="1" applyFill="1">
      <alignment vertical="center"/>
    </xf>
    <xf numFmtId="0" fontId="19" fillId="2" borderId="1" xfId="6" applyFont="1" applyFill="1" applyBorder="1" applyAlignment="1">
      <alignment horizontal="center" vertical="center"/>
    </xf>
    <xf numFmtId="0" fontId="19" fillId="2" borderId="1" xfId="6" applyFont="1" applyFill="1" applyBorder="1" applyAlignment="1">
      <alignment horizontal="center" vertical="center" shrinkToFit="1"/>
    </xf>
    <xf numFmtId="38" fontId="1" fillId="2" borderId="0" xfId="6" applyNumberFormat="1" applyFont="1" applyFill="1" applyAlignment="1">
      <alignment vertical="center"/>
    </xf>
    <xf numFmtId="38" fontId="1" fillId="2" borderId="1" xfId="6" applyNumberFormat="1" applyFont="1" applyFill="1" applyBorder="1" applyAlignment="1">
      <alignment horizontal="right" vertical="center"/>
    </xf>
    <xf numFmtId="0" fontId="1" fillId="2" borderId="0" xfId="6" applyFont="1" applyFill="1">
      <alignment vertical="center"/>
    </xf>
    <xf numFmtId="38" fontId="9" fillId="2" borderId="25" xfId="6" applyNumberFormat="1" applyFont="1" applyFill="1" applyBorder="1" applyAlignment="1">
      <alignment horizontal="center" vertical="center"/>
    </xf>
    <xf numFmtId="38" fontId="9" fillId="2" borderId="7" xfId="6" applyNumberFormat="1" applyFont="1" applyFill="1" applyBorder="1" applyAlignment="1">
      <alignment horizontal="center" vertical="center"/>
    </xf>
    <xf numFmtId="38" fontId="9" fillId="2" borderId="25" xfId="6" applyNumberFormat="1" applyFont="1" applyFill="1" applyBorder="1" applyAlignment="1">
      <alignment horizontal="center" vertical="center" justifyLastLine="1"/>
    </xf>
    <xf numFmtId="38" fontId="9" fillId="2" borderId="7" xfId="6" applyNumberFormat="1" applyFont="1" applyFill="1" applyBorder="1" applyAlignment="1">
      <alignment horizontal="center" vertical="center" justifyLastLine="1"/>
    </xf>
    <xf numFmtId="0" fontId="9" fillId="2" borderId="6" xfId="6" applyFont="1" applyFill="1" applyBorder="1" applyAlignment="1">
      <alignment horizontal="center" vertical="center"/>
    </xf>
    <xf numFmtId="38" fontId="5" fillId="2" borderId="5" xfId="7" applyFont="1" applyFill="1" applyBorder="1" applyAlignment="1">
      <alignment horizontal="right" vertical="center"/>
    </xf>
    <xf numFmtId="0" fontId="9" fillId="2" borderId="23" xfId="6" applyFont="1" applyFill="1" applyBorder="1" applyAlignment="1">
      <alignment horizontal="center" vertical="center"/>
    </xf>
    <xf numFmtId="38" fontId="9" fillId="2" borderId="0" xfId="7" applyFont="1" applyFill="1" applyBorder="1" applyAlignment="1">
      <alignment horizontal="right" vertical="center" wrapText="1"/>
    </xf>
    <xf numFmtId="0" fontId="9" fillId="2" borderId="23" xfId="6" applyFont="1" applyFill="1" applyBorder="1" applyAlignment="1">
      <alignment horizontal="distributed" vertical="center"/>
    </xf>
    <xf numFmtId="38" fontId="1" fillId="2" borderId="0" xfId="7" applyFont="1" applyFill="1" applyBorder="1" applyAlignment="1">
      <alignment horizontal="right" vertical="center"/>
    </xf>
    <xf numFmtId="38" fontId="4" fillId="2" borderId="0" xfId="7" applyFont="1" applyFill="1" applyAlignment="1">
      <alignment vertical="center"/>
    </xf>
    <xf numFmtId="0" fontId="12" fillId="2" borderId="23" xfId="6" applyFont="1" applyFill="1" applyBorder="1" applyAlignment="1">
      <alignment horizontal="distributed" vertical="center"/>
    </xf>
    <xf numFmtId="0" fontId="8" fillId="2" borderId="0" xfId="6" applyFont="1" applyFill="1" applyBorder="1">
      <alignment vertical="center"/>
    </xf>
    <xf numFmtId="38" fontId="1" fillId="2" borderId="0" xfId="7" applyFont="1" applyFill="1" applyAlignment="1">
      <alignment vertical="center"/>
    </xf>
    <xf numFmtId="38" fontId="1" fillId="2" borderId="0" xfId="7" applyFont="1" applyFill="1" applyBorder="1" applyAlignment="1">
      <alignment vertical="center"/>
    </xf>
    <xf numFmtId="0" fontId="9" fillId="2" borderId="8" xfId="6" applyFont="1" applyFill="1" applyBorder="1" applyAlignment="1">
      <alignment horizontal="distributed" vertical="center"/>
    </xf>
    <xf numFmtId="38" fontId="1" fillId="2" borderId="1" xfId="7" applyFont="1" applyFill="1" applyBorder="1" applyAlignment="1">
      <alignment horizontal="right" vertical="center"/>
    </xf>
    <xf numFmtId="38" fontId="1" fillId="2" borderId="1" xfId="7" applyFont="1" applyFill="1" applyBorder="1" applyAlignment="1">
      <alignment vertical="center"/>
    </xf>
    <xf numFmtId="38" fontId="9" fillId="2" borderId="26" xfId="6" applyNumberFormat="1" applyFont="1" applyFill="1" applyBorder="1" applyAlignment="1">
      <alignment horizontal="center" vertical="center"/>
    </xf>
    <xf numFmtId="38" fontId="9" fillId="2" borderId="18" xfId="6" applyNumberFormat="1" applyFont="1" applyFill="1" applyBorder="1" applyAlignment="1">
      <alignment horizontal="center" vertical="center"/>
    </xf>
    <xf numFmtId="38" fontId="9" fillId="2" borderId="26" xfId="6" applyNumberFormat="1" applyFont="1" applyFill="1" applyBorder="1" applyAlignment="1">
      <alignment horizontal="center" vertical="center" justifyLastLine="1"/>
    </xf>
    <xf numFmtId="38" fontId="9" fillId="2" borderId="18" xfId="6" applyNumberFormat="1" applyFont="1" applyFill="1" applyBorder="1" applyAlignment="1">
      <alignment horizontal="center" vertical="center" justifyLastLine="1"/>
    </xf>
    <xf numFmtId="38" fontId="1" fillId="2" borderId="0" xfId="7" applyFont="1" applyFill="1" applyAlignment="1">
      <alignment horizontal="right" vertical="center"/>
    </xf>
    <xf numFmtId="38" fontId="1" fillId="3" borderId="11" xfId="7" applyFont="1" applyFill="1" applyBorder="1" applyAlignment="1">
      <alignment horizontal="left" vertical="center"/>
    </xf>
    <xf numFmtId="38" fontId="1" fillId="3" borderId="0" xfId="7" applyFont="1" applyFill="1" applyBorder="1" applyAlignment="1">
      <alignment horizontal="right" vertical="center"/>
    </xf>
    <xf numFmtId="0" fontId="9" fillId="2" borderId="24" xfId="6" applyFont="1" applyFill="1" applyBorder="1" applyAlignment="1">
      <alignment horizontal="center" vertical="center"/>
    </xf>
    <xf numFmtId="38" fontId="9" fillId="2" borderId="0" xfId="7" applyFont="1" applyFill="1" applyAlignment="1">
      <alignment horizontal="right" vertical="center"/>
    </xf>
    <xf numFmtId="38" fontId="9" fillId="2" borderId="0" xfId="7" applyFont="1" applyFill="1" applyBorder="1" applyAlignment="1">
      <alignment horizontal="right" vertical="center"/>
    </xf>
    <xf numFmtId="38" fontId="9" fillId="2" borderId="10" xfId="7" applyFont="1" applyFill="1" applyBorder="1" applyAlignment="1">
      <alignment horizontal="right" vertical="center" wrapText="1"/>
    </xf>
    <xf numFmtId="38" fontId="9" fillId="2" borderId="0" xfId="7" applyFont="1" applyFill="1" applyAlignment="1">
      <alignment horizontal="right" vertical="center" wrapText="1"/>
    </xf>
    <xf numFmtId="38" fontId="9" fillId="2" borderId="0" xfId="7" applyFont="1" applyFill="1" applyAlignment="1">
      <alignment vertical="center"/>
    </xf>
    <xf numFmtId="38" fontId="9" fillId="2" borderId="0" xfId="7" applyFont="1" applyFill="1" applyAlignment="1">
      <alignment vertical="center" wrapText="1"/>
    </xf>
    <xf numFmtId="38" fontId="9" fillId="2" borderId="0" xfId="7" applyFont="1" applyFill="1" applyBorder="1" applyAlignment="1">
      <alignment vertical="center" wrapText="1"/>
    </xf>
    <xf numFmtId="38" fontId="1" fillId="2" borderId="1" xfId="7" applyFont="1" applyFill="1" applyBorder="1" applyAlignment="1">
      <alignment horizontal="right" vertical="center" wrapText="1"/>
    </xf>
    <xf numFmtId="38" fontId="1" fillId="2" borderId="0" xfId="7" applyFont="1" applyFill="1" applyAlignment="1">
      <alignment horizontal="right" vertical="center" wrapText="1"/>
    </xf>
    <xf numFmtId="38" fontId="1" fillId="2" borderId="0" xfId="7" applyFont="1" applyFill="1" applyBorder="1" applyAlignment="1">
      <alignment horizontal="right" vertical="center" wrapText="1"/>
    </xf>
    <xf numFmtId="38" fontId="1" fillId="2" borderId="0" xfId="7" applyFont="1" applyFill="1" applyAlignment="1">
      <alignment vertical="center" wrapText="1"/>
    </xf>
    <xf numFmtId="49" fontId="1" fillId="2" borderId="0" xfId="2" applyNumberFormat="1" applyFont="1" applyFill="1" applyBorder="1" applyAlignment="1">
      <alignment vertical="center"/>
    </xf>
    <xf numFmtId="38" fontId="8" fillId="2" borderId="0" xfId="6" applyNumberFormat="1" applyFont="1" applyFill="1">
      <alignment vertical="center"/>
    </xf>
    <xf numFmtId="182" fontId="8" fillId="2" borderId="0" xfId="6" applyNumberFormat="1" applyFont="1" applyFill="1">
      <alignment vertical="center"/>
    </xf>
    <xf numFmtId="182" fontId="1" fillId="2" borderId="10" xfId="2" applyNumberFormat="1" applyFont="1" applyFill="1" applyBorder="1" applyAlignment="1">
      <alignment horizontal="right" vertical="center"/>
    </xf>
    <xf numFmtId="0" fontId="8" fillId="2" borderId="0" xfId="6" applyFont="1" applyFill="1" applyAlignment="1">
      <alignment vertical="center"/>
    </xf>
    <xf numFmtId="182" fontId="8" fillId="2" borderId="0" xfId="6" applyNumberFormat="1" applyFont="1" applyFill="1" applyBorder="1">
      <alignment vertical="center"/>
    </xf>
    <xf numFmtId="0" fontId="8" fillId="2" borderId="1" xfId="2" applyFont="1" applyFill="1" applyBorder="1" applyAlignment="1"/>
    <xf numFmtId="0" fontId="1" fillId="2" borderId="1" xfId="2" applyFont="1" applyFill="1" applyBorder="1" applyAlignment="1">
      <alignment horizontal="right"/>
    </xf>
    <xf numFmtId="0" fontId="8" fillId="2" borderId="0" xfId="2" applyFont="1" applyFill="1" applyBorder="1" applyAlignment="1">
      <alignment horizontal="right"/>
    </xf>
    <xf numFmtId="0" fontId="8" fillId="2" borderId="0" xfId="2" applyFont="1" applyFill="1" applyAlignment="1">
      <alignment horizontal="right"/>
    </xf>
    <xf numFmtId="181" fontId="8" fillId="2" borderId="26" xfId="2" applyNumberFormat="1" applyFont="1" applyFill="1" applyBorder="1" applyAlignment="1">
      <alignment horizontal="distributed" vertical="center" justifyLastLine="1"/>
    </xf>
    <xf numFmtId="181" fontId="8" fillId="2" borderId="18" xfId="2" applyNumberFormat="1" applyFont="1" applyFill="1" applyBorder="1" applyAlignment="1">
      <alignment horizontal="distributed" vertical="center" justifyLastLine="1"/>
    </xf>
    <xf numFmtId="0" fontId="8" fillId="2" borderId="6" xfId="2" applyFont="1" applyFill="1" applyBorder="1" applyAlignment="1">
      <alignment horizontal="distributed" vertical="center" justifyLastLine="1"/>
    </xf>
    <xf numFmtId="38" fontId="8" fillId="2" borderId="5" xfId="7" applyFont="1" applyFill="1" applyBorder="1" applyAlignment="1">
      <alignment horizontal="right" vertical="center" justifyLastLine="1"/>
    </xf>
    <xf numFmtId="0" fontId="8" fillId="2" borderId="23" xfId="2" applyFont="1" applyFill="1" applyBorder="1" applyAlignment="1">
      <alignment horizontal="distributed" vertical="center" justifyLastLine="1"/>
    </xf>
    <xf numFmtId="38" fontId="4" fillId="2" borderId="0" xfId="7" applyFont="1" applyFill="1" applyBorder="1" applyAlignment="1">
      <alignment horizontal="right" vertical="center"/>
    </xf>
    <xf numFmtId="0" fontId="8" fillId="2" borderId="8" xfId="2" applyFont="1" applyFill="1" applyBorder="1" applyAlignment="1">
      <alignment horizontal="distributed" vertical="center" justifyLastLine="1"/>
    </xf>
    <xf numFmtId="38" fontId="4" fillId="2" borderId="1" xfId="7" applyFont="1" applyFill="1" applyBorder="1" applyAlignment="1">
      <alignment horizontal="right" vertical="center"/>
    </xf>
    <xf numFmtId="181" fontId="4" fillId="2" borderId="0" xfId="2" applyNumberFormat="1" applyFont="1" applyFill="1" applyBorder="1" applyAlignment="1">
      <alignment horizontal="left" vertical="center"/>
    </xf>
    <xf numFmtId="181" fontId="4" fillId="2" borderId="0" xfId="2" applyNumberFormat="1" applyFont="1" applyFill="1" applyBorder="1" applyAlignment="1">
      <alignment horizontal="right" vertical="center"/>
    </xf>
    <xf numFmtId="0" fontId="9" fillId="2" borderId="0" xfId="2" applyFont="1" applyFill="1" applyAlignment="1">
      <alignment horizontal="right"/>
    </xf>
    <xf numFmtId="0" fontId="7" fillId="2" borderId="0" xfId="8" applyFont="1" applyFill="1" applyAlignment="1">
      <alignment vertical="center"/>
    </xf>
    <xf numFmtId="0" fontId="8" fillId="2" borderId="0" xfId="8" applyFont="1" applyFill="1">
      <alignment vertical="center"/>
    </xf>
    <xf numFmtId="0" fontId="8" fillId="2" borderId="0" xfId="8" applyFont="1" applyFill="1" applyAlignment="1">
      <alignment horizontal="center" vertical="center"/>
    </xf>
    <xf numFmtId="181" fontId="8" fillId="2" borderId="0" xfId="8" applyNumberFormat="1" applyFont="1" applyFill="1">
      <alignment vertical="center"/>
    </xf>
    <xf numFmtId="181" fontId="8" fillId="2" borderId="27" xfId="8" applyNumberFormat="1" applyFont="1" applyFill="1" applyBorder="1" applyAlignment="1">
      <alignment horizontal="distributed" vertical="center" justifyLastLine="1"/>
    </xf>
    <xf numFmtId="181" fontId="8" fillId="2" borderId="26" xfId="8" applyNumberFormat="1" applyFont="1" applyFill="1" applyBorder="1" applyAlignment="1">
      <alignment horizontal="distributed" vertical="center" justifyLastLine="1"/>
    </xf>
    <xf numFmtId="0" fontId="8" fillId="2" borderId="23" xfId="8" applyFont="1" applyFill="1" applyBorder="1" applyAlignment="1">
      <alignment horizontal="left" vertical="center" indent="2"/>
    </xf>
    <xf numFmtId="181" fontId="8" fillId="2" borderId="0" xfId="8" applyNumberFormat="1" applyFont="1" applyFill="1" applyBorder="1" applyAlignment="1">
      <alignment horizontal="right" vertical="center"/>
    </xf>
    <xf numFmtId="181" fontId="4" fillId="2" borderId="0" xfId="8" applyNumberFormat="1" applyFont="1" applyFill="1" applyBorder="1" applyAlignment="1">
      <alignment horizontal="right" vertical="center"/>
    </xf>
    <xf numFmtId="0" fontId="8" fillId="2" borderId="0" xfId="8" applyFont="1" applyFill="1" applyBorder="1">
      <alignment vertical="center"/>
    </xf>
    <xf numFmtId="181" fontId="4" fillId="2" borderId="0" xfId="8" applyNumberFormat="1" applyFont="1" applyFill="1" applyBorder="1">
      <alignment vertical="center"/>
    </xf>
    <xf numFmtId="181" fontId="9" fillId="2" borderId="0" xfId="8" applyNumberFormat="1" applyFont="1" applyFill="1" applyAlignment="1">
      <alignment horizontal="right" vertical="center"/>
    </xf>
    <xf numFmtId="0" fontId="8" fillId="2" borderId="8" xfId="8" applyFont="1" applyFill="1" applyBorder="1" applyAlignment="1">
      <alignment horizontal="left" vertical="center" indent="2"/>
    </xf>
    <xf numFmtId="181" fontId="8" fillId="2" borderId="1" xfId="8" applyNumberFormat="1" applyFont="1" applyFill="1" applyBorder="1" applyAlignment="1">
      <alignment horizontal="right" vertical="center"/>
    </xf>
    <xf numFmtId="181" fontId="4" fillId="2" borderId="1" xfId="8" applyNumberFormat="1" applyFont="1" applyFill="1" applyBorder="1">
      <alignment vertical="center"/>
    </xf>
    <xf numFmtId="181" fontId="4" fillId="2" borderId="1" xfId="8" applyNumberFormat="1" applyFont="1" applyFill="1" applyBorder="1" applyAlignment="1">
      <alignment horizontal="right" vertical="center"/>
    </xf>
    <xf numFmtId="0" fontId="8" fillId="2" borderId="0" xfId="8" applyFont="1" applyFill="1" applyBorder="1" applyAlignment="1">
      <alignment horizontal="right" vertical="center"/>
    </xf>
    <xf numFmtId="181" fontId="8" fillId="2" borderId="0" xfId="8" applyNumberFormat="1" applyFont="1" applyFill="1" applyBorder="1">
      <alignment vertical="center"/>
    </xf>
    <xf numFmtId="181" fontId="1" fillId="2" borderId="0" xfId="8" applyNumberFormat="1" applyFont="1" applyFill="1" applyAlignment="1">
      <alignment horizontal="right" vertical="center"/>
    </xf>
    <xf numFmtId="49" fontId="5" fillId="2" borderId="0" xfId="2" applyNumberFormat="1" applyFont="1" applyFill="1" applyAlignment="1">
      <alignment horizontal="left" vertical="center"/>
    </xf>
    <xf numFmtId="185" fontId="5" fillId="2" borderId="0" xfId="2" applyNumberFormat="1" applyFont="1" applyFill="1" applyAlignment="1">
      <alignment horizontal="left" vertical="center"/>
    </xf>
    <xf numFmtId="181" fontId="9" fillId="2" borderId="0" xfId="2" applyNumberFormat="1" applyFont="1" applyFill="1" applyAlignment="1">
      <alignment vertical="center"/>
    </xf>
    <xf numFmtId="181" fontId="1" fillId="2" borderId="0" xfId="2" applyNumberFormat="1" applyFont="1" applyFill="1" applyAlignment="1">
      <alignment horizontal="right" vertical="center"/>
    </xf>
    <xf numFmtId="0" fontId="9" fillId="2" borderId="0" xfId="2" applyFont="1" applyFill="1" applyAlignment="1">
      <alignment vertical="center"/>
    </xf>
    <xf numFmtId="0" fontId="9" fillId="2" borderId="0" xfId="2" applyFont="1" applyFill="1" applyAlignment="1">
      <alignment horizontal="right" vertical="center"/>
    </xf>
    <xf numFmtId="0" fontId="9" fillId="2" borderId="21" xfId="2" applyFont="1" applyFill="1" applyBorder="1" applyAlignment="1">
      <alignment horizontal="center" vertical="center"/>
    </xf>
    <xf numFmtId="185" fontId="9" fillId="2" borderId="3" xfId="2" applyNumberFormat="1" applyFont="1" applyFill="1" applyBorder="1" applyAlignment="1">
      <alignment horizontal="center" vertical="center" wrapText="1"/>
    </xf>
    <xf numFmtId="181" fontId="9" fillId="2" borderId="4" xfId="2" applyNumberFormat="1" applyFont="1" applyFill="1" applyBorder="1" applyAlignment="1">
      <alignment horizontal="center" vertical="center" wrapText="1"/>
    </xf>
    <xf numFmtId="186" fontId="9" fillId="2" borderId="4" xfId="2" applyNumberFormat="1" applyFont="1" applyFill="1" applyBorder="1" applyAlignment="1">
      <alignment horizontal="center" vertical="center" wrapText="1"/>
    </xf>
    <xf numFmtId="0" fontId="9" fillId="2" borderId="4" xfId="2" applyFont="1" applyFill="1" applyBorder="1" applyAlignment="1">
      <alignment horizontal="center" vertical="center" wrapText="1" justifyLastLine="1"/>
    </xf>
    <xf numFmtId="49" fontId="9" fillId="2" borderId="23" xfId="2" applyNumberFormat="1" applyFont="1" applyFill="1" applyBorder="1" applyAlignment="1">
      <alignment horizontal="center" vertical="center"/>
    </xf>
    <xf numFmtId="186" fontId="21" fillId="2" borderId="11" xfId="2" applyNumberFormat="1" applyFont="1" applyFill="1" applyBorder="1" applyAlignment="1">
      <alignment horizontal="right" vertical="center" shrinkToFit="1"/>
    </xf>
    <xf numFmtId="186" fontId="8" fillId="2" borderId="0" xfId="2" applyNumberFormat="1" applyFont="1" applyFill="1" applyBorder="1" applyAlignment="1">
      <alignment horizontal="right" vertical="center" shrinkToFit="1"/>
    </xf>
    <xf numFmtId="38" fontId="8" fillId="2" borderId="0" xfId="2" applyNumberFormat="1" applyFont="1" applyFill="1" applyBorder="1" applyAlignment="1">
      <alignment horizontal="right" vertical="center"/>
    </xf>
    <xf numFmtId="185" fontId="8" fillId="2" borderId="0" xfId="2" applyNumberFormat="1" applyFont="1" applyFill="1" applyBorder="1" applyAlignment="1"/>
    <xf numFmtId="49" fontId="8" fillId="2" borderId="23" xfId="2" applyNumberFormat="1" applyFont="1" applyFill="1" applyBorder="1" applyAlignment="1">
      <alignment horizontal="center" vertical="center"/>
    </xf>
    <xf numFmtId="49" fontId="9" fillId="2" borderId="23" xfId="2" applyNumberFormat="1" applyFont="1" applyFill="1" applyBorder="1" applyAlignment="1">
      <alignment horizontal="left" vertical="center"/>
    </xf>
    <xf numFmtId="185" fontId="8" fillId="2" borderId="0" xfId="2" applyNumberFormat="1" applyFont="1" applyFill="1" applyBorder="1" applyAlignment="1">
      <alignment horizontal="right" vertical="center"/>
    </xf>
    <xf numFmtId="38" fontId="4" fillId="2" borderId="0" xfId="2" applyNumberFormat="1" applyFont="1" applyFill="1" applyBorder="1" applyAlignment="1">
      <alignment horizontal="right" vertical="center"/>
    </xf>
    <xf numFmtId="185" fontId="8" fillId="2" borderId="0" xfId="2" applyNumberFormat="1" applyFont="1" applyFill="1" applyBorder="1" applyAlignment="1">
      <alignment horizontal="right"/>
    </xf>
    <xf numFmtId="49" fontId="8" fillId="2" borderId="8" xfId="2" applyNumberFormat="1" applyFont="1" applyFill="1" applyBorder="1" applyAlignment="1">
      <alignment horizontal="center" vertical="center"/>
    </xf>
    <xf numFmtId="186" fontId="21" fillId="2" borderId="9" xfId="2" applyNumberFormat="1" applyFont="1" applyFill="1" applyBorder="1" applyAlignment="1">
      <alignment horizontal="right" vertical="center" shrinkToFit="1"/>
    </xf>
    <xf numFmtId="186" fontId="8" fillId="2" borderId="1" xfId="2" applyNumberFormat="1" applyFont="1" applyFill="1" applyBorder="1" applyAlignment="1">
      <alignment horizontal="right" vertical="center" shrinkToFit="1"/>
    </xf>
    <xf numFmtId="38" fontId="4" fillId="2" borderId="1" xfId="2" applyNumberFormat="1" applyFont="1" applyFill="1" applyBorder="1" applyAlignment="1">
      <alignment horizontal="right" vertical="center"/>
    </xf>
    <xf numFmtId="185" fontId="8" fillId="2" borderId="1" xfId="2" applyNumberFormat="1" applyFont="1" applyFill="1" applyBorder="1" applyAlignment="1">
      <alignment horizontal="right"/>
    </xf>
    <xf numFmtId="185" fontId="8" fillId="2" borderId="0" xfId="2" applyNumberFormat="1" applyFont="1" applyFill="1"/>
    <xf numFmtId="49" fontId="19" fillId="2" borderId="0" xfId="2" applyNumberFormat="1" applyFont="1" applyFill="1" applyAlignment="1">
      <alignment horizontal="left" vertical="center"/>
    </xf>
    <xf numFmtId="0" fontId="1" fillId="2" borderId="0" xfId="2" applyFont="1" applyFill="1" applyAlignment="1">
      <alignment vertical="center"/>
    </xf>
    <xf numFmtId="0" fontId="1" fillId="2" borderId="0" xfId="2" applyFont="1" applyFill="1" applyAlignment="1">
      <alignment horizontal="right" vertical="center"/>
    </xf>
    <xf numFmtId="0" fontId="12" fillId="2" borderId="21" xfId="2" applyFont="1" applyFill="1" applyBorder="1" applyAlignment="1">
      <alignment horizontal="center" vertical="center"/>
    </xf>
    <xf numFmtId="0" fontId="12" fillId="2" borderId="3"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8" fillId="0" borderId="0" xfId="2" applyFont="1" applyFill="1"/>
    <xf numFmtId="38" fontId="8" fillId="2" borderId="11" xfId="2" applyNumberFormat="1" applyFont="1" applyFill="1" applyBorder="1" applyAlignment="1">
      <alignment horizontal="left" vertical="center"/>
    </xf>
    <xf numFmtId="38" fontId="8" fillId="2" borderId="0" xfId="2" applyNumberFormat="1" applyFont="1" applyFill="1" applyBorder="1" applyAlignment="1">
      <alignment horizontal="left" vertical="center"/>
    </xf>
    <xf numFmtId="49" fontId="8" fillId="2" borderId="23" xfId="2" applyNumberFormat="1" applyFont="1" applyFill="1" applyBorder="1" applyAlignment="1">
      <alignment horizontal="left" vertical="center" indent="2"/>
    </xf>
    <xf numFmtId="38" fontId="4" fillId="2" borderId="11" xfId="2" applyNumberFormat="1" applyFont="1" applyFill="1" applyBorder="1" applyAlignment="1">
      <alignment horizontal="left" vertical="center"/>
    </xf>
    <xf numFmtId="38" fontId="4" fillId="2" borderId="0" xfId="2" applyNumberFormat="1" applyFont="1" applyFill="1" applyBorder="1" applyAlignment="1">
      <alignment horizontal="left" vertical="center"/>
    </xf>
    <xf numFmtId="49" fontId="8" fillId="2" borderId="8" xfId="2" applyNumberFormat="1" applyFont="1" applyFill="1" applyBorder="1" applyAlignment="1">
      <alignment horizontal="left" vertical="center" indent="2"/>
    </xf>
    <xf numFmtId="38" fontId="4" fillId="2" borderId="9" xfId="2" applyNumberFormat="1" applyFont="1" applyFill="1" applyBorder="1" applyAlignment="1">
      <alignment horizontal="left" vertical="center"/>
    </xf>
    <xf numFmtId="38" fontId="4" fillId="2" borderId="1" xfId="2" applyNumberFormat="1" applyFont="1" applyFill="1" applyBorder="1" applyAlignment="1">
      <alignment horizontal="left" vertical="center"/>
    </xf>
    <xf numFmtId="38" fontId="8" fillId="2" borderId="1" xfId="2" applyNumberFormat="1" applyFont="1" applyFill="1" applyBorder="1" applyAlignment="1">
      <alignment horizontal="left" vertical="center"/>
    </xf>
    <xf numFmtId="0" fontId="22" fillId="2" borderId="0" xfId="2" applyFont="1" applyFill="1" applyAlignment="1">
      <alignment vertical="center"/>
    </xf>
    <xf numFmtId="0" fontId="23" fillId="2" borderId="0" xfId="2" applyFont="1" applyFill="1"/>
    <xf numFmtId="0" fontId="24" fillId="2" borderId="0" xfId="2" applyFont="1" applyFill="1" applyAlignment="1">
      <alignment vertical="center"/>
    </xf>
    <xf numFmtId="0" fontId="25" fillId="2" borderId="1" xfId="2" applyFont="1" applyFill="1" applyBorder="1" applyAlignment="1">
      <alignment horizontal="right" vertical="center"/>
    </xf>
    <xf numFmtId="0" fontId="25" fillId="2" borderId="0" xfId="2" applyFont="1" applyFill="1" applyAlignment="1">
      <alignment horizontal="right" vertical="center"/>
    </xf>
    <xf numFmtId="0" fontId="25" fillId="2" borderId="0" xfId="2" applyFont="1" applyFill="1" applyAlignment="1">
      <alignment vertical="center"/>
    </xf>
    <xf numFmtId="49" fontId="24" fillId="2" borderId="21" xfId="2" applyNumberFormat="1" applyFont="1" applyFill="1" applyBorder="1" applyAlignment="1">
      <alignment horizontal="distributed" vertical="center" justifyLastLine="1"/>
    </xf>
    <xf numFmtId="49" fontId="23" fillId="2" borderId="3" xfId="2" applyNumberFormat="1" applyFont="1" applyFill="1" applyBorder="1" applyAlignment="1">
      <alignment horizontal="center" vertical="center"/>
    </xf>
    <xf numFmtId="49" fontId="23" fillId="2" borderId="0" xfId="2" applyNumberFormat="1" applyFont="1" applyFill="1"/>
    <xf numFmtId="0" fontId="23" fillId="2" borderId="23" xfId="2" applyFont="1" applyFill="1" applyBorder="1" applyAlignment="1">
      <alignment horizontal="distributed" vertical="center" justifyLastLine="1"/>
    </xf>
    <xf numFmtId="181" fontId="23" fillId="2" borderId="5" xfId="2" applyNumberFormat="1" applyFont="1" applyFill="1" applyBorder="1" applyAlignment="1">
      <alignment horizontal="right" vertical="center"/>
    </xf>
    <xf numFmtId="181" fontId="26" fillId="2" borderId="0" xfId="2" applyNumberFormat="1" applyFont="1" applyFill="1" applyBorder="1" applyAlignment="1">
      <alignment horizontal="right" vertical="center"/>
    </xf>
    <xf numFmtId="0" fontId="23" fillId="2" borderId="8" xfId="2" applyFont="1" applyFill="1" applyBorder="1" applyAlignment="1">
      <alignment horizontal="distributed" vertical="center" justifyLastLine="1"/>
    </xf>
    <xf numFmtId="181" fontId="26" fillId="2" borderId="1" xfId="2" applyNumberFormat="1" applyFont="1" applyFill="1" applyBorder="1" applyAlignment="1">
      <alignment horizontal="right" vertical="center"/>
    </xf>
    <xf numFmtId="0" fontId="25" fillId="2" borderId="0" xfId="2" applyFont="1" applyFill="1" applyBorder="1" applyAlignment="1">
      <alignment horizontal="left" vertical="center"/>
    </xf>
    <xf numFmtId="0" fontId="25" fillId="2" borderId="10" xfId="2" applyFont="1" applyFill="1" applyBorder="1" applyAlignment="1">
      <alignment horizontal="right" vertical="center"/>
    </xf>
    <xf numFmtId="0" fontId="24" fillId="2" borderId="0" xfId="2" applyFont="1" applyFill="1" applyAlignment="1">
      <alignment horizontal="right" vertical="center"/>
    </xf>
    <xf numFmtId="0" fontId="27" fillId="2" borderId="0" xfId="2" applyFont="1" applyFill="1" applyBorder="1" applyAlignment="1">
      <alignment horizontal="left" vertical="center"/>
    </xf>
    <xf numFmtId="0" fontId="27" fillId="2" borderId="10" xfId="2" applyFont="1" applyFill="1" applyBorder="1" applyAlignment="1">
      <alignment horizontal="right" vertical="center"/>
    </xf>
    <xf numFmtId="0" fontId="27" fillId="2" borderId="0" xfId="2" applyFont="1" applyFill="1" applyAlignment="1">
      <alignment vertical="center"/>
    </xf>
    <xf numFmtId="0" fontId="27" fillId="2" borderId="0" xfId="2" applyFont="1" applyFill="1" applyAlignment="1">
      <alignment horizontal="right" vertical="center"/>
    </xf>
    <xf numFmtId="0" fontId="7" fillId="2" borderId="0" xfId="9" applyFont="1" applyFill="1" applyAlignment="1">
      <alignment vertical="center"/>
    </xf>
    <xf numFmtId="0" fontId="7" fillId="2" borderId="0" xfId="9" applyFont="1" applyFill="1" applyAlignment="1" applyProtection="1">
      <alignment vertical="center"/>
    </xf>
    <xf numFmtId="0" fontId="8" fillId="2" borderId="0" xfId="2" applyFont="1" applyFill="1" applyProtection="1"/>
    <xf numFmtId="186" fontId="28" fillId="2" borderId="0" xfId="2" applyNumberFormat="1" applyFont="1" applyFill="1"/>
    <xf numFmtId="186" fontId="8" fillId="2" borderId="0" xfId="2" applyNumberFormat="1" applyFont="1" applyFill="1"/>
    <xf numFmtId="186" fontId="29" fillId="2" borderId="1" xfId="2" applyNumberFormat="1" applyFont="1" applyFill="1" applyBorder="1" applyAlignment="1"/>
    <xf numFmtId="186" fontId="25" fillId="2" borderId="1" xfId="2" applyNumberFormat="1" applyFont="1" applyFill="1" applyBorder="1" applyAlignment="1">
      <alignment horizontal="right"/>
    </xf>
    <xf numFmtId="0" fontId="28" fillId="2" borderId="0" xfId="2" applyFont="1" applyFill="1" applyProtection="1"/>
    <xf numFmtId="186" fontId="28" fillId="2" borderId="26" xfId="2" applyNumberFormat="1" applyFont="1" applyFill="1" applyBorder="1" applyAlignment="1">
      <alignment horizontal="center" vertical="center"/>
    </xf>
    <xf numFmtId="186" fontId="8" fillId="2" borderId="26" xfId="2" applyNumberFormat="1" applyFont="1" applyFill="1" applyBorder="1" applyAlignment="1">
      <alignment horizontal="center" vertical="center"/>
    </xf>
    <xf numFmtId="186" fontId="28" fillId="2" borderId="27" xfId="2" applyNumberFormat="1" applyFont="1" applyFill="1" applyBorder="1" applyAlignment="1">
      <alignment horizontal="center" vertical="center"/>
    </xf>
    <xf numFmtId="186" fontId="28" fillId="2" borderId="28" xfId="2" applyNumberFormat="1" applyFont="1" applyFill="1" applyBorder="1" applyAlignment="1">
      <alignment horizontal="center" vertical="center"/>
    </xf>
    <xf numFmtId="0" fontId="8" fillId="2" borderId="23" xfId="9" applyFont="1" applyFill="1" applyBorder="1" applyAlignment="1">
      <alignment horizontal="distributed" vertical="center"/>
    </xf>
    <xf numFmtId="181" fontId="23" fillId="2" borderId="7" xfId="2" applyNumberFormat="1" applyFont="1" applyFill="1" applyBorder="1" applyAlignment="1">
      <alignment horizontal="right" vertical="center"/>
    </xf>
    <xf numFmtId="186" fontId="23" fillId="2" borderId="5" xfId="2" applyNumberFormat="1" applyFont="1" applyFill="1" applyBorder="1" applyAlignment="1">
      <alignment horizontal="right" vertical="center"/>
    </xf>
    <xf numFmtId="0" fontId="28" fillId="2" borderId="0" xfId="2" applyFont="1" applyFill="1" applyAlignment="1" applyProtection="1">
      <alignment vertical="center"/>
    </xf>
    <xf numFmtId="0" fontId="8" fillId="2" borderId="23" xfId="9" applyFont="1" applyFill="1" applyBorder="1" applyAlignment="1">
      <alignment horizontal="distributed" vertical="center" indent="1"/>
    </xf>
    <xf numFmtId="181" fontId="23" fillId="2" borderId="11" xfId="2" applyNumberFormat="1" applyFont="1" applyFill="1" applyBorder="1" applyAlignment="1">
      <alignment horizontal="right" vertical="center"/>
    </xf>
    <xf numFmtId="182" fontId="4" fillId="2" borderId="0" xfId="2" applyNumberFormat="1" applyFont="1" applyFill="1" applyBorder="1"/>
    <xf numFmtId="181" fontId="23" fillId="2" borderId="0" xfId="2" applyNumberFormat="1" applyFont="1" applyFill="1" applyBorder="1" applyAlignment="1">
      <alignment horizontal="right" vertical="center"/>
    </xf>
    <xf numFmtId="186" fontId="8" fillId="2" borderId="0" xfId="2" applyNumberFormat="1" applyFont="1" applyFill="1" applyBorder="1"/>
    <xf numFmtId="182" fontId="4" fillId="2" borderId="0" xfId="2" applyNumberFormat="1" applyFont="1" applyFill="1" applyBorder="1" applyAlignment="1">
      <alignment horizontal="right" vertical="center"/>
    </xf>
    <xf numFmtId="0" fontId="8" fillId="2" borderId="23" xfId="9" applyFont="1" applyFill="1" applyBorder="1" applyAlignment="1">
      <alignment horizontal="distributed" vertical="center" justifyLastLine="1"/>
    </xf>
    <xf numFmtId="0" fontId="8" fillId="2" borderId="8" xfId="9" applyFont="1" applyFill="1" applyBorder="1" applyAlignment="1">
      <alignment horizontal="distributed" vertical="center" justifyLastLine="1"/>
    </xf>
    <xf numFmtId="181" fontId="23" fillId="2" borderId="9" xfId="2" applyNumberFormat="1" applyFont="1" applyFill="1" applyBorder="1" applyAlignment="1">
      <alignment horizontal="right" vertical="center"/>
    </xf>
    <xf numFmtId="182" fontId="4" fillId="2" borderId="1" xfId="2" applyNumberFormat="1" applyFont="1" applyFill="1" applyBorder="1"/>
    <xf numFmtId="181" fontId="23" fillId="2" borderId="1" xfId="2" applyNumberFormat="1" applyFont="1" applyFill="1" applyBorder="1" applyAlignment="1">
      <alignment horizontal="right" vertical="center"/>
    </xf>
    <xf numFmtId="186" fontId="8" fillId="2" borderId="1" xfId="2" applyNumberFormat="1" applyFont="1" applyFill="1" applyBorder="1"/>
    <xf numFmtId="0" fontId="4" fillId="2" borderId="0" xfId="2" applyFont="1" applyFill="1"/>
    <xf numFmtId="186" fontId="4" fillId="2" borderId="0" xfId="2" applyNumberFormat="1" applyFont="1" applyFill="1"/>
    <xf numFmtId="186" fontId="1" fillId="2" borderId="10" xfId="2" applyNumberFormat="1" applyFont="1" applyFill="1" applyBorder="1" applyAlignment="1">
      <alignment horizontal="right"/>
    </xf>
    <xf numFmtId="0" fontId="4" fillId="2" borderId="0" xfId="2" applyFont="1" applyFill="1" applyProtection="1"/>
    <xf numFmtId="186" fontId="28" fillId="2" borderId="0" xfId="2" applyNumberFormat="1" applyFont="1" applyFill="1" applyProtection="1"/>
    <xf numFmtId="186" fontId="8" fillId="2" borderId="0" xfId="2" applyNumberFormat="1" applyFont="1" applyFill="1" applyProtection="1"/>
    <xf numFmtId="0" fontId="30" fillId="0" borderId="0" xfId="10" applyFont="1" applyBorder="1"/>
    <xf numFmtId="0" fontId="7" fillId="0" borderId="0" xfId="10" applyFont="1" applyAlignment="1">
      <alignment vertical="center"/>
    </xf>
    <xf numFmtId="0" fontId="30" fillId="0" borderId="0" xfId="10" applyFont="1"/>
    <xf numFmtId="0" fontId="31" fillId="0" borderId="0" xfId="10" applyFont="1" applyAlignment="1">
      <alignment vertical="center"/>
    </xf>
    <xf numFmtId="0" fontId="1" fillId="0" borderId="1" xfId="10" applyFont="1" applyBorder="1" applyAlignment="1">
      <alignment vertical="center"/>
    </xf>
    <xf numFmtId="0" fontId="31" fillId="0" borderId="1" xfId="10" applyFont="1" applyBorder="1" applyAlignment="1">
      <alignment vertical="center"/>
    </xf>
    <xf numFmtId="0" fontId="1" fillId="0" borderId="1" xfId="10" applyFont="1" applyBorder="1" applyAlignment="1">
      <alignment horizontal="right" vertical="center"/>
    </xf>
    <xf numFmtId="0" fontId="31" fillId="0" borderId="0" xfId="10" applyFont="1" applyBorder="1" applyAlignment="1">
      <alignment vertical="center"/>
    </xf>
    <xf numFmtId="0" fontId="6" fillId="0" borderId="0" xfId="10" applyBorder="1"/>
    <xf numFmtId="0" fontId="6" fillId="0" borderId="0" xfId="10"/>
    <xf numFmtId="0" fontId="8" fillId="0" borderId="26" xfId="10" applyFont="1" applyBorder="1" applyAlignment="1">
      <alignment horizontal="distributed" vertical="center" justifyLastLine="1"/>
    </xf>
    <xf numFmtId="0" fontId="8" fillId="0" borderId="18" xfId="10" applyFont="1" applyBorder="1" applyAlignment="1">
      <alignment horizontal="distributed" vertical="center" justifyLastLine="1"/>
    </xf>
    <xf numFmtId="0" fontId="21" fillId="0" borderId="5" xfId="10" applyFont="1" applyBorder="1" applyAlignment="1">
      <alignment horizontal="distributed" vertical="center"/>
    </xf>
    <xf numFmtId="181" fontId="5" fillId="0" borderId="7" xfId="10" applyNumberFormat="1" applyFont="1" applyBorder="1" applyAlignment="1">
      <alignment horizontal="right" vertical="center"/>
    </xf>
    <xf numFmtId="181" fontId="5" fillId="0" borderId="5" xfId="10" applyNumberFormat="1" applyFont="1" applyBorder="1" applyAlignment="1">
      <alignment horizontal="right" vertical="center"/>
    </xf>
    <xf numFmtId="181" fontId="5" fillId="0" borderId="6" xfId="10" applyNumberFormat="1" applyFont="1" applyBorder="1" applyAlignment="1">
      <alignment horizontal="right" vertical="center"/>
    </xf>
    <xf numFmtId="0" fontId="8" fillId="0" borderId="0" xfId="10" applyFont="1" applyBorder="1" applyAlignment="1">
      <alignment horizontal="distributed" vertical="center"/>
    </xf>
    <xf numFmtId="181" fontId="9" fillId="0" borderId="11" xfId="10" applyNumberFormat="1" applyFont="1" applyBorder="1" applyAlignment="1">
      <alignment horizontal="right" vertical="center"/>
    </xf>
    <xf numFmtId="181" fontId="9" fillId="0" borderId="0" xfId="10" applyNumberFormat="1" applyFont="1" applyBorder="1" applyAlignment="1">
      <alignment horizontal="right" vertical="center"/>
    </xf>
    <xf numFmtId="181" fontId="9" fillId="0" borderId="23" xfId="10" applyNumberFormat="1" applyFont="1" applyBorder="1" applyAlignment="1">
      <alignment horizontal="right" vertical="center"/>
    </xf>
    <xf numFmtId="0" fontId="8" fillId="0" borderId="0" xfId="10" applyFont="1" applyBorder="1" applyAlignment="1">
      <alignment horizontal="center" vertical="center"/>
    </xf>
    <xf numFmtId="181" fontId="1" fillId="0" borderId="11" xfId="10" applyNumberFormat="1" applyFont="1" applyBorder="1" applyAlignment="1">
      <alignment horizontal="right" vertical="center"/>
    </xf>
    <xf numFmtId="181" fontId="1" fillId="0" borderId="0" xfId="10" applyNumberFormat="1" applyFont="1" applyBorder="1" applyAlignment="1">
      <alignment horizontal="right" vertical="center"/>
    </xf>
    <xf numFmtId="181" fontId="1" fillId="0" borderId="23" xfId="10" applyNumberFormat="1" applyFont="1" applyBorder="1" applyAlignment="1">
      <alignment horizontal="right" vertical="center"/>
    </xf>
    <xf numFmtId="0" fontId="9" fillId="0" borderId="0" xfId="10" applyFont="1" applyBorder="1" applyAlignment="1">
      <alignment horizontal="distributed" vertical="center" wrapText="1"/>
    </xf>
    <xf numFmtId="0" fontId="8" fillId="0" borderId="1" xfId="10" applyFont="1" applyBorder="1" applyAlignment="1">
      <alignment horizontal="distributed" vertical="center"/>
    </xf>
    <xf numFmtId="181" fontId="1" fillId="0" borderId="9" xfId="10" applyNumberFormat="1" applyFont="1" applyBorder="1" applyAlignment="1">
      <alignment horizontal="right" vertical="center"/>
    </xf>
    <xf numFmtId="181" fontId="1" fillId="0" borderId="1" xfId="10" applyNumberFormat="1" applyFont="1" applyBorder="1" applyAlignment="1">
      <alignment horizontal="right" vertical="center"/>
    </xf>
    <xf numFmtId="181" fontId="1" fillId="0" borderId="8" xfId="10" applyNumberFormat="1" applyFont="1" applyBorder="1" applyAlignment="1">
      <alignment horizontal="right" vertical="center"/>
    </xf>
    <xf numFmtId="181" fontId="1" fillId="0" borderId="9" xfId="10" quotePrefix="1" applyNumberFormat="1" applyFont="1" applyBorder="1" applyAlignment="1">
      <alignment horizontal="right" vertical="center"/>
    </xf>
    <xf numFmtId="181" fontId="1" fillId="0" borderId="1" xfId="10" quotePrefix="1" applyNumberFormat="1" applyFont="1" applyBorder="1" applyAlignment="1">
      <alignment horizontal="right" vertical="center"/>
    </xf>
    <xf numFmtId="181" fontId="5" fillId="0" borderId="7" xfId="10" applyNumberFormat="1" applyFont="1" applyBorder="1" applyAlignment="1">
      <alignment vertical="center"/>
    </xf>
    <xf numFmtId="181" fontId="1" fillId="0" borderId="8" xfId="10" quotePrefix="1" applyNumberFormat="1" applyFont="1" applyBorder="1" applyAlignment="1">
      <alignment horizontal="right" vertical="center"/>
    </xf>
    <xf numFmtId="0" fontId="1" fillId="0" borderId="0" xfId="10" applyFont="1" applyAlignment="1">
      <alignment horizontal="left" vertical="center"/>
    </xf>
    <xf numFmtId="0" fontId="30" fillId="0" borderId="0" xfId="10" applyFont="1" applyAlignment="1">
      <alignment vertical="center"/>
    </xf>
    <xf numFmtId="0" fontId="1" fillId="0" borderId="0" xfId="10" applyFont="1" applyAlignment="1">
      <alignment horizontal="right" vertical="center"/>
    </xf>
    <xf numFmtId="0" fontId="30" fillId="0" borderId="0" xfId="2" applyFont="1"/>
    <xf numFmtId="0" fontId="30" fillId="0" borderId="0" xfId="2" applyFont="1" applyAlignment="1">
      <alignment vertical="center"/>
    </xf>
    <xf numFmtId="0" fontId="4" fillId="0" borderId="0" xfId="2" applyFont="1" applyAlignment="1">
      <alignment vertical="center"/>
    </xf>
    <xf numFmtId="0" fontId="8" fillId="0" borderId="26" xfId="2" applyFont="1" applyBorder="1" applyAlignment="1">
      <alignment horizontal="center" vertical="center"/>
    </xf>
    <xf numFmtId="0" fontId="8" fillId="0" borderId="18" xfId="2" applyFont="1" applyBorder="1" applyAlignment="1">
      <alignment horizontal="center" vertical="center"/>
    </xf>
    <xf numFmtId="0" fontId="21" fillId="0" borderId="0" xfId="2" applyFont="1" applyBorder="1" applyAlignment="1">
      <alignment vertical="center" justifyLastLine="1"/>
    </xf>
    <xf numFmtId="0" fontId="8" fillId="0" borderId="11" xfId="2" applyFont="1" applyBorder="1" applyAlignment="1">
      <alignment horizontal="center" vertical="center"/>
    </xf>
    <xf numFmtId="0" fontId="8" fillId="0" borderId="0" xfId="2" applyFont="1" applyBorder="1" applyAlignment="1">
      <alignment horizontal="center" vertical="center"/>
    </xf>
    <xf numFmtId="0" fontId="6" fillId="0" borderId="0" xfId="2" applyFont="1"/>
    <xf numFmtId="0" fontId="8" fillId="0" borderId="23" xfId="2" applyFont="1" applyBorder="1" applyAlignment="1">
      <alignment horizontal="distributed" vertical="center" justifyLastLine="1"/>
    </xf>
    <xf numFmtId="181" fontId="8" fillId="0" borderId="11" xfId="2" applyNumberFormat="1" applyFont="1" applyBorder="1" applyAlignment="1">
      <alignment horizontal="right" vertical="center"/>
    </xf>
    <xf numFmtId="181" fontId="8" fillId="0" borderId="0" xfId="2" applyNumberFormat="1" applyFont="1" applyBorder="1" applyAlignment="1">
      <alignment horizontal="right" vertical="center"/>
    </xf>
    <xf numFmtId="0" fontId="8" fillId="0" borderId="23" xfId="2" applyFont="1" applyBorder="1" applyAlignment="1">
      <alignment horizontal="center" vertical="center"/>
    </xf>
    <xf numFmtId="181" fontId="4" fillId="0" borderId="11" xfId="2" applyNumberFormat="1" applyFont="1" applyBorder="1" applyAlignment="1">
      <alignment horizontal="right" vertical="center"/>
    </xf>
    <xf numFmtId="181" fontId="4" fillId="0" borderId="0" xfId="2" applyNumberFormat="1" applyFont="1" applyBorder="1" applyAlignment="1">
      <alignment horizontal="right" vertical="center"/>
    </xf>
    <xf numFmtId="181" fontId="4" fillId="0" borderId="0" xfId="2" quotePrefix="1" applyNumberFormat="1" applyFont="1" applyBorder="1" applyAlignment="1">
      <alignment horizontal="right" vertical="center"/>
    </xf>
    <xf numFmtId="0" fontId="8" fillId="0" borderId="17" xfId="2" applyFont="1" applyBorder="1" applyAlignment="1">
      <alignment horizontal="center" vertical="top"/>
    </xf>
    <xf numFmtId="181" fontId="4" fillId="0" borderId="19" xfId="2" applyNumberFormat="1" applyFont="1" applyBorder="1" applyAlignment="1">
      <alignment horizontal="right" vertical="center"/>
    </xf>
    <xf numFmtId="181" fontId="4" fillId="0" borderId="22" xfId="2" applyNumberFormat="1" applyFont="1" applyBorder="1" applyAlignment="1">
      <alignment horizontal="right" vertical="center"/>
    </xf>
    <xf numFmtId="0" fontId="6" fillId="0" borderId="0" xfId="2"/>
    <xf numFmtId="0" fontId="21" fillId="0" borderId="11" xfId="2" applyFont="1" applyBorder="1" applyAlignment="1">
      <alignment vertical="center" justifyLastLine="1"/>
    </xf>
    <xf numFmtId="181" fontId="6" fillId="0" borderId="0" xfId="2" applyNumberFormat="1" applyFont="1" applyBorder="1" applyAlignment="1">
      <alignment horizontal="right" vertical="center"/>
    </xf>
    <xf numFmtId="0" fontId="30" fillId="0" borderId="0" xfId="2" applyFont="1" applyBorder="1" applyAlignment="1">
      <alignment horizontal="distributed" vertical="center" justifyLastLine="1"/>
    </xf>
    <xf numFmtId="181" fontId="30" fillId="0" borderId="0" xfId="2" applyNumberFormat="1" applyFont="1" applyAlignment="1">
      <alignment horizontal="right" vertical="center"/>
    </xf>
    <xf numFmtId="181" fontId="30" fillId="0" borderId="0" xfId="2" applyNumberFormat="1" applyFont="1" applyAlignment="1">
      <alignment horizontal="center" vertical="center"/>
    </xf>
    <xf numFmtId="0" fontId="1" fillId="0" borderId="0" xfId="2" applyFont="1" applyAlignment="1">
      <alignment vertical="center"/>
    </xf>
    <xf numFmtId="0" fontId="1" fillId="0" borderId="0" xfId="2" applyFont="1" applyFill="1" applyBorder="1" applyAlignment="1">
      <alignment vertical="center"/>
    </xf>
    <xf numFmtId="0" fontId="1" fillId="0" borderId="0" xfId="2" applyFont="1" applyAlignment="1">
      <alignment horizontal="right"/>
    </xf>
    <xf numFmtId="0" fontId="1" fillId="0" borderId="1" xfId="2" applyFont="1" applyBorder="1" applyAlignment="1">
      <alignment horizontal="right" vertical="center"/>
    </xf>
    <xf numFmtId="0" fontId="8" fillId="0" borderId="26" xfId="2" applyFont="1" applyBorder="1" applyAlignment="1">
      <alignment horizontal="distributed" vertical="center" justifyLastLine="1"/>
    </xf>
    <xf numFmtId="0" fontId="8" fillId="0" borderId="18" xfId="2" applyFont="1" applyBorder="1" applyAlignment="1">
      <alignment horizontal="distributed" vertical="center" justifyLastLine="1"/>
    </xf>
    <xf numFmtId="181" fontId="8" fillId="0" borderId="5" xfId="2" applyNumberFormat="1" applyFont="1" applyBorder="1" applyAlignment="1">
      <alignment horizontal="right" vertical="center"/>
    </xf>
    <xf numFmtId="0" fontId="8" fillId="0" borderId="8" xfId="2" applyFont="1" applyBorder="1" applyAlignment="1">
      <alignment horizontal="distributed" vertical="center" justifyLastLine="1"/>
    </xf>
    <xf numFmtId="181" fontId="4" fillId="0" borderId="1" xfId="2" applyNumberFormat="1" applyFont="1" applyBorder="1" applyAlignment="1">
      <alignment horizontal="right" vertical="center"/>
    </xf>
    <xf numFmtId="181" fontId="8" fillId="0" borderId="7" xfId="2" applyNumberFormat="1" applyFont="1" applyBorder="1" applyAlignment="1">
      <alignment horizontal="right" vertical="center"/>
    </xf>
    <xf numFmtId="181" fontId="4" fillId="0" borderId="9" xfId="2" applyNumberFormat="1" applyFont="1" applyBorder="1" applyAlignment="1">
      <alignment horizontal="right" vertical="center"/>
    </xf>
    <xf numFmtId="0" fontId="1" fillId="0" borderId="10" xfId="2" applyFont="1" applyBorder="1" applyAlignment="1">
      <alignment horizontal="right" vertical="center"/>
    </xf>
    <xf numFmtId="0" fontId="30" fillId="0" borderId="0" xfId="2" applyFont="1" applyFill="1"/>
    <xf numFmtId="0" fontId="7" fillId="0" borderId="0" xfId="2" applyFont="1" applyFill="1" applyAlignment="1">
      <alignment horizontal="center" vertical="center"/>
    </xf>
    <xf numFmtId="0" fontId="7" fillId="0" borderId="0" xfId="2" applyFont="1" applyFill="1" applyAlignment="1">
      <alignment horizontal="left" vertical="center"/>
    </xf>
    <xf numFmtId="0" fontId="4" fillId="0" borderId="0" xfId="2" applyFont="1" applyFill="1" applyAlignment="1">
      <alignment horizontal="right"/>
    </xf>
    <xf numFmtId="0" fontId="30" fillId="0" borderId="0" xfId="2" applyFont="1" applyFill="1" applyAlignment="1">
      <alignment horizontal="center" vertical="center"/>
    </xf>
    <xf numFmtId="0" fontId="32" fillId="0" borderId="6" xfId="2" applyFont="1" applyFill="1" applyBorder="1" applyAlignment="1">
      <alignment horizontal="left" vertical="center"/>
    </xf>
    <xf numFmtId="182" fontId="8" fillId="0" borderId="11" xfId="2" applyNumberFormat="1" applyFont="1" applyFill="1" applyBorder="1" applyAlignment="1">
      <alignment horizontal="right" vertical="center"/>
    </xf>
    <xf numFmtId="182" fontId="8" fillId="0" borderId="0" xfId="2" applyNumberFormat="1" applyFont="1" applyFill="1" applyBorder="1" applyAlignment="1">
      <alignment horizontal="right" vertical="center"/>
    </xf>
    <xf numFmtId="182" fontId="8" fillId="0" borderId="0" xfId="2" applyNumberFormat="1" applyFont="1" applyFill="1" applyBorder="1" applyAlignment="1">
      <alignment horizontal="right" vertical="center" wrapText="1"/>
    </xf>
    <xf numFmtId="0" fontId="6" fillId="0" borderId="23" xfId="2" applyFont="1" applyFill="1" applyBorder="1" applyAlignment="1">
      <alignment horizontal="distributed" vertical="center" indent="1"/>
    </xf>
    <xf numFmtId="41" fontId="8" fillId="0" borderId="0" xfId="2" applyNumberFormat="1" applyFont="1" applyFill="1" applyBorder="1" applyAlignment="1">
      <alignment horizontal="right" vertical="center" shrinkToFit="1"/>
    </xf>
    <xf numFmtId="183" fontId="8" fillId="0" borderId="0" xfId="2" applyNumberFormat="1" applyFont="1" applyFill="1" applyBorder="1" applyAlignment="1">
      <alignment horizontal="right" vertical="center" shrinkToFit="1"/>
    </xf>
    <xf numFmtId="187" fontId="8" fillId="0" borderId="0" xfId="7" applyNumberFormat="1" applyFont="1" applyFill="1" applyBorder="1" applyAlignment="1">
      <alignment horizontal="right" vertical="center" shrinkToFit="1"/>
    </xf>
    <xf numFmtId="41" fontId="4" fillId="0" borderId="11" xfId="2" applyNumberFormat="1" applyFont="1" applyFill="1" applyBorder="1" applyAlignment="1">
      <alignment horizontal="right" vertical="center" shrinkToFit="1"/>
    </xf>
    <xf numFmtId="41" fontId="4" fillId="0" borderId="0" xfId="2" applyNumberFormat="1" applyFont="1" applyFill="1" applyBorder="1" applyAlignment="1">
      <alignment horizontal="right" vertical="center" shrinkToFit="1"/>
    </xf>
    <xf numFmtId="41" fontId="4" fillId="0" borderId="0" xfId="7" applyNumberFormat="1" applyFont="1" applyFill="1" applyBorder="1" applyAlignment="1">
      <alignment horizontal="right" vertical="center" shrinkToFit="1"/>
    </xf>
    <xf numFmtId="182" fontId="4" fillId="0" borderId="0" xfId="2" applyNumberFormat="1" applyFont="1" applyFill="1" applyBorder="1" applyAlignment="1">
      <alignment horizontal="right" vertical="center" shrinkToFit="1"/>
    </xf>
    <xf numFmtId="0" fontId="0" fillId="0" borderId="23" xfId="2" applyFont="1" applyFill="1" applyBorder="1" applyAlignment="1">
      <alignment horizontal="distributed" vertical="center" indent="1"/>
    </xf>
    <xf numFmtId="0" fontId="6" fillId="0" borderId="8" xfId="2" applyFont="1" applyFill="1" applyBorder="1" applyAlignment="1">
      <alignment horizontal="distributed" vertical="center" indent="1"/>
    </xf>
    <xf numFmtId="41" fontId="4" fillId="0" borderId="9" xfId="2" applyNumberFormat="1" applyFont="1" applyFill="1" applyBorder="1" applyAlignment="1">
      <alignment horizontal="right" vertical="center" shrinkToFit="1"/>
    </xf>
    <xf numFmtId="41" fontId="4" fillId="0" borderId="1" xfId="2" applyNumberFormat="1" applyFont="1" applyFill="1" applyBorder="1" applyAlignment="1">
      <alignment horizontal="right" vertical="center" shrinkToFit="1"/>
    </xf>
    <xf numFmtId="41" fontId="4" fillId="0" borderId="1" xfId="7" applyNumberFormat="1" applyFont="1" applyFill="1" applyBorder="1" applyAlignment="1">
      <alignment horizontal="right" vertical="center" shrinkToFit="1"/>
    </xf>
    <xf numFmtId="41" fontId="4" fillId="0" borderId="1" xfId="2" applyNumberFormat="1" applyFont="1" applyFill="1" applyBorder="1" applyAlignment="1">
      <alignment vertical="center" shrinkToFit="1"/>
    </xf>
    <xf numFmtId="182" fontId="4" fillId="0" borderId="1" xfId="2" applyNumberFormat="1" applyFont="1" applyFill="1" applyBorder="1" applyAlignment="1">
      <alignment horizontal="right" vertical="center" shrinkToFit="1"/>
    </xf>
    <xf numFmtId="41" fontId="8" fillId="0" borderId="11" xfId="2" applyNumberFormat="1" applyFont="1" applyFill="1" applyBorder="1" applyAlignment="1">
      <alignment horizontal="right" vertical="center"/>
    </xf>
    <xf numFmtId="41" fontId="8" fillId="0" borderId="0" xfId="2" applyNumberFormat="1" applyFont="1" applyFill="1" applyBorder="1" applyAlignment="1">
      <alignment horizontal="right" vertical="center"/>
    </xf>
    <xf numFmtId="41" fontId="8" fillId="0" borderId="0" xfId="7" applyNumberFormat="1" applyFont="1" applyFill="1" applyBorder="1" applyAlignment="1">
      <alignment horizontal="right" vertical="center"/>
    </xf>
    <xf numFmtId="41" fontId="8" fillId="0" borderId="0" xfId="2" applyNumberFormat="1" applyFont="1" applyFill="1" applyBorder="1" applyAlignment="1">
      <alignment vertical="center"/>
    </xf>
    <xf numFmtId="41" fontId="8" fillId="0" borderId="0" xfId="2" applyNumberFormat="1" applyFont="1" applyFill="1" applyBorder="1" applyAlignment="1">
      <alignment horizontal="right" vertical="center" wrapText="1"/>
    </xf>
    <xf numFmtId="182" fontId="4" fillId="0" borderId="0" xfId="2" applyNumberFormat="1" applyFont="1" applyFill="1" applyBorder="1" applyAlignment="1">
      <alignment horizontal="right" vertical="center"/>
    </xf>
    <xf numFmtId="0" fontId="6" fillId="0" borderId="0" xfId="2" applyAlignment="1">
      <alignment vertical="center"/>
    </xf>
    <xf numFmtId="182" fontId="4" fillId="0" borderId="1" xfId="2" applyNumberFormat="1" applyFont="1" applyFill="1" applyBorder="1" applyAlignment="1">
      <alignment horizontal="right" vertical="center"/>
    </xf>
    <xf numFmtId="0" fontId="6" fillId="0" borderId="0" xfId="2" applyFill="1"/>
    <xf numFmtId="0" fontId="1" fillId="0" borderId="0" xfId="2" applyFont="1" applyFill="1" applyAlignment="1">
      <alignment horizontal="left"/>
    </xf>
    <xf numFmtId="0" fontId="1" fillId="0" borderId="0" xfId="2" applyFont="1" applyFill="1" applyBorder="1" applyAlignment="1">
      <alignment horizontal="right" vertical="center"/>
    </xf>
    <xf numFmtId="0" fontId="6" fillId="0" borderId="0" xfId="2" applyFill="1" applyBorder="1"/>
    <xf numFmtId="0" fontId="30" fillId="0" borderId="0" xfId="2" applyFont="1" applyFill="1" applyAlignment="1">
      <alignment horizontal="center"/>
    </xf>
    <xf numFmtId="0" fontId="31" fillId="0" borderId="0" xfId="2" applyFont="1" applyFill="1" applyAlignment="1">
      <alignment horizontal="left" vertical="center"/>
    </xf>
    <xf numFmtId="184" fontId="31" fillId="0" borderId="0" xfId="2" applyNumberFormat="1" applyFont="1" applyFill="1" applyAlignment="1">
      <alignment horizontal="left" vertical="center"/>
    </xf>
    <xf numFmtId="0" fontId="1" fillId="0" borderId="0" xfId="2" applyFont="1" applyFill="1" applyAlignment="1">
      <alignment horizontal="left" vertical="center"/>
    </xf>
    <xf numFmtId="0" fontId="1" fillId="0" borderId="0" xfId="2" applyFont="1" applyFill="1" applyAlignment="1">
      <alignment vertical="center"/>
    </xf>
    <xf numFmtId="0" fontId="31" fillId="0" borderId="0" xfId="2" applyFont="1" applyFill="1" applyAlignment="1">
      <alignment vertical="center"/>
    </xf>
    <xf numFmtId="0" fontId="8" fillId="0" borderId="27" xfId="2" applyFont="1" applyFill="1" applyBorder="1" applyAlignment="1">
      <alignment horizontal="distributed" vertical="center" justifyLastLine="1"/>
    </xf>
    <xf numFmtId="184" fontId="8" fillId="0" borderId="26" xfId="2" applyNumberFormat="1" applyFont="1" applyFill="1" applyBorder="1" applyAlignment="1">
      <alignment horizontal="distributed" vertical="center" justifyLastLine="1"/>
    </xf>
    <xf numFmtId="0" fontId="8" fillId="0" borderId="26" xfId="2" applyFont="1" applyFill="1" applyBorder="1" applyAlignment="1">
      <alignment horizontal="distributed" vertical="center" justifyLastLine="1"/>
    </xf>
    <xf numFmtId="0" fontId="20" fillId="0" borderId="26" xfId="2" applyFont="1" applyFill="1" applyBorder="1" applyAlignment="1">
      <alignment horizontal="distributed" vertical="center" wrapText="1" justifyLastLine="1"/>
    </xf>
    <xf numFmtId="0" fontId="20" fillId="0" borderId="18" xfId="2" applyFont="1" applyFill="1" applyBorder="1" applyAlignment="1">
      <alignment horizontal="distributed" vertical="center" wrapText="1" justifyLastLine="1"/>
    </xf>
    <xf numFmtId="0" fontId="12" fillId="0" borderId="18" xfId="2" applyFont="1" applyFill="1" applyBorder="1" applyAlignment="1">
      <alignment horizontal="distributed" vertical="center" wrapText="1" justifyLastLine="1"/>
    </xf>
    <xf numFmtId="182" fontId="8" fillId="0" borderId="0" xfId="2" applyNumberFormat="1" applyFont="1" applyFill="1" applyBorder="1" applyAlignment="1">
      <alignment horizontal="distributed" vertical="center" justifyLastLine="1"/>
    </xf>
    <xf numFmtId="0" fontId="8" fillId="0" borderId="0" xfId="2" applyFont="1" applyFill="1" applyBorder="1"/>
    <xf numFmtId="0" fontId="8" fillId="0" borderId="23" xfId="2" applyFont="1" applyFill="1" applyBorder="1" applyAlignment="1">
      <alignment horizontal="distributed"/>
    </xf>
    <xf numFmtId="181" fontId="8" fillId="0" borderId="0" xfId="2" applyNumberFormat="1" applyFont="1" applyFill="1" applyBorder="1" applyAlignment="1">
      <alignment horizontal="right" vertical="center"/>
    </xf>
    <xf numFmtId="184" fontId="8" fillId="0" borderId="0" xfId="2" applyNumberFormat="1" applyFont="1" applyFill="1" applyBorder="1" applyAlignment="1">
      <alignment horizontal="right" vertical="center"/>
    </xf>
    <xf numFmtId="182" fontId="8" fillId="0" borderId="0" xfId="2" applyNumberFormat="1" applyFont="1" applyFill="1" applyBorder="1"/>
    <xf numFmtId="49" fontId="24" fillId="0" borderId="0" xfId="11" applyNumberFormat="1" applyFont="1" applyFill="1" applyBorder="1" applyAlignment="1">
      <alignment vertical="top"/>
    </xf>
    <xf numFmtId="49" fontId="23" fillId="0" borderId="23" xfId="11" applyNumberFormat="1" applyFont="1" applyFill="1" applyBorder="1" applyAlignment="1">
      <alignment horizontal="distributed" vertical="center" shrinkToFit="1"/>
    </xf>
    <xf numFmtId="181" fontId="4" fillId="0" borderId="0" xfId="2" applyNumberFormat="1" applyFont="1" applyFill="1" applyBorder="1" applyAlignment="1">
      <alignment horizontal="right" vertical="center"/>
    </xf>
    <xf numFmtId="184" fontId="4" fillId="0" borderId="0" xfId="2" applyNumberFormat="1" applyFont="1" applyFill="1" applyBorder="1" applyAlignment="1">
      <alignment horizontal="right" vertical="center"/>
    </xf>
    <xf numFmtId="182" fontId="4" fillId="0" borderId="0" xfId="2" quotePrefix="1" applyNumberFormat="1" applyFont="1" applyFill="1" applyBorder="1" applyAlignment="1">
      <alignment horizontal="right" vertical="center"/>
    </xf>
    <xf numFmtId="182" fontId="4" fillId="0" borderId="0" xfId="2" applyNumberFormat="1" applyFont="1" applyFill="1" applyBorder="1"/>
    <xf numFmtId="49" fontId="34" fillId="0" borderId="23" xfId="11" applyNumberFormat="1" applyFont="1" applyFill="1" applyBorder="1" applyAlignment="1">
      <alignment horizontal="distributed" vertical="center" shrinkToFit="1"/>
    </xf>
    <xf numFmtId="49" fontId="24" fillId="0" borderId="23" xfId="11" applyNumberFormat="1" applyFont="1" applyFill="1" applyBorder="1" applyAlignment="1">
      <alignment horizontal="distributed" vertical="center" shrinkToFit="1"/>
    </xf>
    <xf numFmtId="49" fontId="24" fillId="0" borderId="23" xfId="11" applyNumberFormat="1" applyFont="1" applyFill="1" applyBorder="1" applyAlignment="1">
      <alignment horizontal="left" vertical="center"/>
    </xf>
    <xf numFmtId="49" fontId="23" fillId="0" borderId="23" xfId="11" applyNumberFormat="1" applyFont="1" applyFill="1" applyBorder="1" applyAlignment="1">
      <alignment horizontal="distributed" vertical="center"/>
    </xf>
    <xf numFmtId="0" fontId="8" fillId="0" borderId="22" xfId="2" applyFont="1" applyFill="1" applyBorder="1"/>
    <xf numFmtId="181" fontId="4" fillId="0" borderId="19" xfId="2" applyNumberFormat="1" applyFont="1" applyFill="1" applyBorder="1" applyAlignment="1">
      <alignment horizontal="right" vertical="center"/>
    </xf>
    <xf numFmtId="184" fontId="4" fillId="0" borderId="22" xfId="2" applyNumberFormat="1" applyFont="1" applyFill="1" applyBorder="1" applyAlignment="1">
      <alignment horizontal="right" vertical="center"/>
    </xf>
    <xf numFmtId="182" fontId="4" fillId="0" borderId="22" xfId="2" applyNumberFormat="1" applyFont="1" applyFill="1" applyBorder="1" applyAlignment="1">
      <alignment horizontal="right" vertical="center"/>
    </xf>
    <xf numFmtId="182" fontId="4" fillId="0" borderId="22" xfId="2" applyNumberFormat="1" applyFont="1" applyFill="1" applyBorder="1"/>
    <xf numFmtId="0" fontId="30" fillId="0" borderId="0" xfId="2" applyFont="1" applyFill="1" applyBorder="1"/>
    <xf numFmtId="0" fontId="31" fillId="0" borderId="0" xfId="2" applyFont="1" applyFill="1" applyBorder="1"/>
    <xf numFmtId="184" fontId="31" fillId="0" borderId="0" xfId="2" applyNumberFormat="1" applyFont="1" applyFill="1" applyBorder="1" applyAlignment="1">
      <alignment horizontal="right" vertical="center"/>
    </xf>
    <xf numFmtId="181" fontId="31" fillId="0" borderId="0" xfId="2" applyNumberFormat="1" applyFont="1" applyFill="1" applyBorder="1" applyAlignment="1">
      <alignment horizontal="right" vertical="center"/>
    </xf>
    <xf numFmtId="181" fontId="4" fillId="0" borderId="22" xfId="2" applyNumberFormat="1" applyFont="1" applyFill="1" applyBorder="1" applyAlignment="1">
      <alignment horizontal="right" vertical="center"/>
    </xf>
    <xf numFmtId="181" fontId="9" fillId="0" borderId="5" xfId="2" applyNumberFormat="1" applyFont="1" applyFill="1" applyBorder="1"/>
    <xf numFmtId="184" fontId="31" fillId="0" borderId="5" xfId="2" applyNumberFormat="1" applyFont="1" applyFill="1" applyBorder="1" applyAlignment="1">
      <alignment horizontal="right" vertical="center"/>
    </xf>
    <xf numFmtId="182" fontId="31" fillId="0" borderId="5" xfId="2" applyNumberFormat="1" applyFont="1" applyFill="1" applyBorder="1" applyAlignment="1">
      <alignment horizontal="right" vertical="center"/>
    </xf>
    <xf numFmtId="182" fontId="1" fillId="0" borderId="5" xfId="2" applyNumberFormat="1" applyFont="1" applyFill="1" applyBorder="1" applyAlignment="1">
      <alignment vertical="center"/>
    </xf>
    <xf numFmtId="182" fontId="9" fillId="0" borderId="5" xfId="2" applyNumberFormat="1" applyFont="1" applyFill="1" applyBorder="1" applyAlignment="1">
      <alignment horizontal="right" vertical="center"/>
    </xf>
    <xf numFmtId="182" fontId="1" fillId="0" borderId="5" xfId="2" applyNumberFormat="1" applyFont="1" applyFill="1" applyBorder="1" applyAlignment="1">
      <alignment horizontal="right" vertical="center"/>
    </xf>
    <xf numFmtId="182" fontId="1" fillId="0" borderId="5" xfId="2" applyNumberFormat="1" applyFont="1" applyFill="1" applyBorder="1"/>
    <xf numFmtId="182"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182" fontId="4" fillId="0" borderId="0" xfId="2" applyNumberFormat="1" applyFont="1" applyFill="1" applyBorder="1" applyAlignment="1">
      <alignment vertical="center"/>
    </xf>
    <xf numFmtId="0" fontId="12" fillId="0" borderId="23" xfId="2" applyFont="1" applyFill="1" applyBorder="1" applyAlignment="1">
      <alignment horizontal="distributed"/>
    </xf>
    <xf numFmtId="182" fontId="4" fillId="0" borderId="22" xfId="2" applyNumberFormat="1" applyFont="1" applyFill="1" applyBorder="1" applyAlignment="1">
      <alignment vertical="center"/>
    </xf>
    <xf numFmtId="0" fontId="1" fillId="0" borderId="0" xfId="2" applyFont="1" applyFill="1"/>
    <xf numFmtId="184" fontId="6" fillId="0" borderId="0" xfId="2" applyNumberFormat="1" applyFill="1"/>
    <xf numFmtId="0" fontId="9" fillId="0" borderId="0" xfId="2" applyFont="1" applyAlignment="1">
      <alignment vertical="center"/>
    </xf>
    <xf numFmtId="0" fontId="1" fillId="0" borderId="1" xfId="2" applyFont="1" applyBorder="1" applyAlignment="1">
      <alignment vertical="center"/>
    </xf>
    <xf numFmtId="0" fontId="8" fillId="0" borderId="26" xfId="2" applyFont="1" applyBorder="1" applyAlignment="1">
      <alignment horizontal="distributed" vertical="center"/>
    </xf>
    <xf numFmtId="0" fontId="9" fillId="0" borderId="26" xfId="2" applyFont="1" applyBorder="1" applyAlignment="1">
      <alignment horizontal="distributed" vertical="center" wrapText="1"/>
    </xf>
    <xf numFmtId="0" fontId="8" fillId="0" borderId="26" xfId="2" applyFont="1" applyBorder="1" applyAlignment="1">
      <alignment horizontal="distributed" vertical="center" wrapText="1"/>
    </xf>
    <xf numFmtId="0" fontId="8" fillId="0" borderId="27" xfId="2" applyFont="1" applyBorder="1" applyAlignment="1">
      <alignment horizontal="distributed" vertical="center"/>
    </xf>
    <xf numFmtId="0" fontId="8" fillId="0" borderId="18" xfId="2" applyFont="1" applyBorder="1" applyAlignment="1">
      <alignment horizontal="distributed" vertical="center" wrapText="1"/>
    </xf>
    <xf numFmtId="181" fontId="8" fillId="0" borderId="0" xfId="2" applyNumberFormat="1" applyFont="1" applyBorder="1" applyAlignment="1">
      <alignment horizontal="distributed" vertical="center"/>
    </xf>
    <xf numFmtId="181" fontId="9" fillId="0" borderId="0" xfId="2" applyNumberFormat="1" applyFont="1" applyBorder="1" applyAlignment="1">
      <alignment horizontal="distributed" vertical="center" wrapText="1"/>
    </xf>
    <xf numFmtId="181" fontId="8" fillId="0" borderId="0" xfId="2" applyNumberFormat="1" applyFont="1" applyBorder="1" applyAlignment="1">
      <alignment horizontal="distributed" vertical="center" wrapText="1"/>
    </xf>
    <xf numFmtId="0" fontId="21" fillId="0" borderId="0" xfId="2" applyFont="1" applyBorder="1" applyAlignment="1">
      <alignment horizontal="left" vertical="center"/>
    </xf>
    <xf numFmtId="0" fontId="8" fillId="0" borderId="23" xfId="2" applyFont="1" applyBorder="1" applyAlignment="1">
      <alignment horizontal="distributed" vertical="center"/>
    </xf>
    <xf numFmtId="181" fontId="8" fillId="0" borderId="0" xfId="2" applyNumberFormat="1" applyFont="1" applyAlignment="1">
      <alignment vertical="center"/>
    </xf>
    <xf numFmtId="0" fontId="8" fillId="0" borderId="0" xfId="2" applyFont="1" applyFill="1" applyBorder="1" applyAlignment="1">
      <alignment vertical="center"/>
    </xf>
    <xf numFmtId="181" fontId="4" fillId="0" borderId="0" xfId="2" applyNumberFormat="1" applyFont="1" applyFill="1" applyAlignment="1">
      <alignment vertical="center"/>
    </xf>
    <xf numFmtId="181" fontId="4" fillId="0" borderId="0" xfId="2" applyNumberFormat="1" applyFont="1" applyFill="1" applyAlignment="1">
      <alignment horizontal="right" vertical="center"/>
    </xf>
    <xf numFmtId="181" fontId="4" fillId="0" borderId="0" xfId="2" quotePrefix="1" applyNumberFormat="1" applyFont="1" applyFill="1" applyBorder="1" applyAlignment="1">
      <alignment horizontal="right" vertical="center"/>
    </xf>
    <xf numFmtId="181" fontId="4" fillId="0" borderId="0" xfId="2" quotePrefix="1" applyNumberFormat="1" applyFont="1" applyFill="1" applyAlignment="1">
      <alignment horizontal="right" vertical="center"/>
    </xf>
    <xf numFmtId="0" fontId="8" fillId="0" borderId="23" xfId="2" applyFont="1" applyFill="1" applyBorder="1" applyAlignment="1">
      <alignment horizontal="distributed" vertical="center"/>
    </xf>
    <xf numFmtId="0" fontId="8" fillId="0" borderId="22" xfId="2" applyFont="1" applyFill="1" applyBorder="1" applyAlignment="1">
      <alignment vertical="center"/>
    </xf>
    <xf numFmtId="0" fontId="8" fillId="0" borderId="17" xfId="2" applyFont="1" applyFill="1" applyBorder="1" applyAlignment="1">
      <alignment horizontal="distributed" vertical="center"/>
    </xf>
    <xf numFmtId="181" fontId="4" fillId="0" borderId="22" xfId="2" applyNumberFormat="1" applyFont="1" applyFill="1" applyBorder="1" applyAlignment="1">
      <alignment vertical="center"/>
    </xf>
    <xf numFmtId="181" fontId="31" fillId="0" borderId="11" xfId="2" applyNumberFormat="1" applyFont="1" applyBorder="1" applyAlignment="1">
      <alignment horizontal="right" vertical="center"/>
    </xf>
    <xf numFmtId="181" fontId="31" fillId="0" borderId="0" xfId="2" applyNumberFormat="1" applyFont="1" applyBorder="1" applyAlignment="1">
      <alignment horizontal="right" vertical="center"/>
    </xf>
    <xf numFmtId="0" fontId="8" fillId="0" borderId="0" xfId="2" applyFont="1" applyBorder="1" applyAlignment="1">
      <alignment vertical="center"/>
    </xf>
    <xf numFmtId="0" fontId="8" fillId="0" borderId="1" xfId="2" applyFont="1" applyBorder="1" applyAlignment="1">
      <alignment horizontal="center" vertical="center"/>
    </xf>
    <xf numFmtId="0" fontId="8" fillId="0" borderId="8" xfId="2" applyFont="1" applyBorder="1" applyAlignment="1">
      <alignment horizontal="distributed" vertical="center"/>
    </xf>
    <xf numFmtId="181" fontId="4" fillId="0" borderId="1" xfId="2" applyNumberFormat="1" applyFont="1" applyFill="1" applyBorder="1" applyAlignment="1">
      <alignment horizontal="right" vertical="center"/>
    </xf>
    <xf numFmtId="0" fontId="1" fillId="0" borderId="0" xfId="2" applyFont="1" applyBorder="1" applyAlignment="1">
      <alignment vertical="center"/>
    </xf>
    <xf numFmtId="0" fontId="8" fillId="0" borderId="0" xfId="2" applyFont="1" applyBorder="1" applyAlignment="1">
      <alignment horizontal="distributed" vertical="center"/>
    </xf>
    <xf numFmtId="0" fontId="1" fillId="0" borderId="0" xfId="2" applyFont="1" applyBorder="1" applyAlignment="1">
      <alignment horizontal="right" vertical="center"/>
    </xf>
    <xf numFmtId="0" fontId="8" fillId="0" borderId="0" xfId="2" applyFont="1" applyFill="1" applyBorder="1" applyAlignment="1">
      <alignment horizontal="distributed" vertical="center" justifyLastLine="1"/>
    </xf>
    <xf numFmtId="181" fontId="30" fillId="0" borderId="5" xfId="2" applyNumberFormat="1" applyFont="1" applyFill="1" applyBorder="1" applyAlignment="1">
      <alignment horizontal="right" vertical="center"/>
    </xf>
    <xf numFmtId="181" fontId="30" fillId="0" borderId="0" xfId="2" applyNumberFormat="1" applyFont="1" applyFill="1" applyBorder="1" applyAlignment="1">
      <alignment horizontal="right" vertical="center"/>
    </xf>
    <xf numFmtId="0" fontId="8" fillId="0" borderId="23" xfId="2" applyFont="1" applyFill="1" applyBorder="1" applyAlignment="1">
      <alignment horizontal="distributed" vertical="center" justifyLastLine="1"/>
    </xf>
    <xf numFmtId="0" fontId="8" fillId="0" borderId="22" xfId="2" applyFont="1" applyFill="1" applyBorder="1" applyAlignment="1">
      <alignment horizontal="center" vertical="center"/>
    </xf>
    <xf numFmtId="0" fontId="8" fillId="0" borderId="17" xfId="2" applyFont="1" applyFill="1" applyBorder="1" applyAlignment="1">
      <alignment horizontal="distributed" vertical="center" justifyLastLine="1"/>
    </xf>
    <xf numFmtId="0" fontId="21" fillId="0" borderId="5" xfId="2" applyFont="1" applyFill="1" applyBorder="1" applyAlignment="1">
      <alignment vertical="center"/>
    </xf>
    <xf numFmtId="0" fontId="21" fillId="0" borderId="23" xfId="2" applyFont="1" applyFill="1" applyBorder="1" applyAlignment="1">
      <alignment vertical="center"/>
    </xf>
    <xf numFmtId="0" fontId="1" fillId="0" borderId="0" xfId="2" applyFont="1" applyFill="1" applyBorder="1" applyAlignment="1">
      <alignment horizontal="left" vertical="center"/>
    </xf>
    <xf numFmtId="0" fontId="8" fillId="0" borderId="11" xfId="2" applyFont="1" applyFill="1" applyBorder="1" applyAlignment="1">
      <alignment horizontal="distributed" vertical="center" justifyLastLine="1"/>
    </xf>
    <xf numFmtId="0" fontId="21" fillId="0" borderId="0" xfId="2" applyFont="1" applyFill="1" applyBorder="1" applyAlignment="1">
      <alignment horizontal="left" vertical="center" wrapText="1"/>
    </xf>
    <xf numFmtId="0" fontId="9" fillId="0" borderId="0" xfId="2" applyFont="1" applyFill="1" applyBorder="1" applyAlignment="1">
      <alignment horizontal="distributed" vertical="center" wrapText="1" justifyLastLine="1"/>
    </xf>
    <xf numFmtId="0" fontId="8" fillId="0" borderId="0" xfId="2" applyFont="1" applyFill="1" applyBorder="1" applyAlignment="1">
      <alignment horizontal="center" vertical="center" wrapText="1" justifyLastLine="1"/>
    </xf>
    <xf numFmtId="0" fontId="12" fillId="0" borderId="0" xfId="2" applyFont="1" applyFill="1" applyBorder="1" applyAlignment="1">
      <alignment horizontal="distributed" vertical="center" wrapText="1" justifyLastLine="1"/>
    </xf>
    <xf numFmtId="0" fontId="37" fillId="0" borderId="0" xfId="2" applyFont="1" applyFill="1" applyBorder="1" applyAlignment="1">
      <alignment horizontal="distributed" vertical="center" wrapText="1" justifyLastLine="1"/>
    </xf>
    <xf numFmtId="176" fontId="30" fillId="0" borderId="0" xfId="2" applyNumberFormat="1" applyFont="1" applyFill="1" applyAlignment="1">
      <alignment horizontal="right" vertical="center"/>
    </xf>
    <xf numFmtId="176" fontId="8" fillId="0" borderId="23" xfId="2" applyNumberFormat="1" applyFont="1" applyFill="1" applyBorder="1" applyAlignment="1">
      <alignment horizontal="distributed" vertical="center"/>
    </xf>
    <xf numFmtId="176" fontId="4" fillId="0" borderId="0" xfId="2" applyNumberFormat="1" applyFont="1" applyFill="1" applyAlignment="1">
      <alignment horizontal="right" vertical="center"/>
    </xf>
    <xf numFmtId="0" fontId="30" fillId="0" borderId="0" xfId="12" applyFont="1">
      <alignment vertical="center"/>
    </xf>
    <xf numFmtId="0" fontId="31" fillId="0" borderId="0" xfId="12" applyFont="1" applyAlignment="1">
      <alignment vertical="center"/>
    </xf>
    <xf numFmtId="0" fontId="1" fillId="0" borderId="0" xfId="12" applyFont="1" applyAlignment="1">
      <alignment vertical="center"/>
    </xf>
    <xf numFmtId="0" fontId="30" fillId="0" borderId="0" xfId="12" applyFont="1" applyAlignment="1">
      <alignment vertical="center"/>
    </xf>
    <xf numFmtId="49" fontId="8" fillId="0" borderId="18" xfId="12" applyNumberFormat="1" applyFont="1" applyBorder="1" applyAlignment="1">
      <alignment horizontal="center" vertical="center" justifyLastLine="1"/>
    </xf>
    <xf numFmtId="49" fontId="12" fillId="0" borderId="26" xfId="12" applyNumberFormat="1" applyFont="1" applyBorder="1" applyAlignment="1">
      <alignment horizontal="center" vertical="center" justifyLastLine="1"/>
    </xf>
    <xf numFmtId="49" fontId="30" fillId="0" borderId="0" xfId="12" applyNumberFormat="1" applyFont="1" applyAlignment="1">
      <alignment vertical="center"/>
    </xf>
    <xf numFmtId="49" fontId="8" fillId="0" borderId="0" xfId="12" applyNumberFormat="1" applyFont="1" applyBorder="1" applyAlignment="1">
      <alignment horizontal="center" vertical="center"/>
    </xf>
    <xf numFmtId="182" fontId="8" fillId="0" borderId="7" xfId="12" applyNumberFormat="1" applyFont="1" applyBorder="1" applyAlignment="1">
      <alignment vertical="center" justifyLastLine="1"/>
    </xf>
    <xf numFmtId="182" fontId="4" fillId="0" borderId="5" xfId="12" applyNumberFormat="1" applyFont="1" applyBorder="1" applyAlignment="1">
      <alignment vertical="center" justifyLastLine="1"/>
    </xf>
    <xf numFmtId="182" fontId="8" fillId="0" borderId="11" xfId="12" applyNumberFormat="1" applyFont="1" applyBorder="1" applyAlignment="1">
      <alignment vertical="center" justifyLastLine="1"/>
    </xf>
    <xf numFmtId="182" fontId="4" fillId="0" borderId="0" xfId="12" applyNumberFormat="1" applyFont="1" applyBorder="1" applyAlignment="1">
      <alignment vertical="center" justifyLastLine="1"/>
    </xf>
    <xf numFmtId="0" fontId="8" fillId="0" borderId="1" xfId="12" applyNumberFormat="1" applyFont="1" applyBorder="1" applyAlignment="1">
      <alignment horizontal="center" vertical="center"/>
    </xf>
    <xf numFmtId="182" fontId="8" fillId="0" borderId="9" xfId="12" applyNumberFormat="1" applyFont="1" applyBorder="1" applyAlignment="1">
      <alignment vertical="center" justifyLastLine="1"/>
    </xf>
    <xf numFmtId="182" fontId="26" fillId="0" borderId="1" xfId="11" quotePrefix="1" applyNumberFormat="1" applyFont="1" applyFill="1" applyBorder="1" applyAlignment="1">
      <alignment vertical="center"/>
    </xf>
    <xf numFmtId="0" fontId="6" fillId="0" borderId="0" xfId="12">
      <alignment vertical="center"/>
    </xf>
    <xf numFmtId="0" fontId="1" fillId="0" borderId="0" xfId="12" applyFont="1">
      <alignment vertical="center"/>
    </xf>
    <xf numFmtId="0" fontId="8" fillId="0" borderId="0" xfId="12" applyFont="1">
      <alignment vertical="center"/>
    </xf>
    <xf numFmtId="0" fontId="8" fillId="0" borderId="7" xfId="12" applyFont="1" applyBorder="1">
      <alignment vertical="center"/>
    </xf>
    <xf numFmtId="0" fontId="8" fillId="0" borderId="5" xfId="12" applyFont="1" applyBorder="1" applyAlignment="1">
      <alignment horizontal="center" vertical="center" wrapText="1"/>
    </xf>
    <xf numFmtId="0" fontId="8" fillId="0" borderId="5" xfId="12" applyFont="1" applyBorder="1">
      <alignment vertical="center"/>
    </xf>
    <xf numFmtId="0" fontId="8" fillId="0" borderId="0" xfId="12" applyFont="1" applyBorder="1" applyAlignment="1">
      <alignment horizontal="center" vertical="center" wrapText="1"/>
    </xf>
    <xf numFmtId="0" fontId="8" fillId="0" borderId="0" xfId="12" applyFont="1" applyAlignment="1">
      <alignment vertical="center"/>
    </xf>
    <xf numFmtId="0" fontId="8" fillId="0" borderId="0" xfId="12" applyFont="1" applyBorder="1" applyAlignment="1">
      <alignment vertical="center"/>
    </xf>
    <xf numFmtId="0" fontId="0" fillId="0" borderId="0" xfId="12" applyFont="1">
      <alignment vertical="center"/>
    </xf>
    <xf numFmtId="0" fontId="31" fillId="0" borderId="0" xfId="12" applyFont="1" applyBorder="1" applyAlignment="1">
      <alignment vertical="center"/>
    </xf>
    <xf numFmtId="0" fontId="31" fillId="0" borderId="0" xfId="12" applyFont="1" applyBorder="1" applyAlignment="1">
      <alignment horizontal="right" vertical="center"/>
    </xf>
    <xf numFmtId="0" fontId="6" fillId="0" borderId="7" xfId="12" applyBorder="1">
      <alignment vertical="center"/>
    </xf>
    <xf numFmtId="0" fontId="6" fillId="0" borderId="5" xfId="12" applyBorder="1">
      <alignment vertical="center"/>
    </xf>
    <xf numFmtId="0" fontId="8" fillId="0" borderId="5" xfId="12" applyFont="1" applyBorder="1" applyAlignment="1">
      <alignment horizontal="center" vertical="center" justifyLastLine="1"/>
    </xf>
    <xf numFmtId="0" fontId="8" fillId="0" borderId="5" xfId="12" applyFont="1" applyBorder="1" applyAlignment="1">
      <alignment horizontal="center" vertical="center" wrapText="1" justifyLastLine="1"/>
    </xf>
    <xf numFmtId="0" fontId="12" fillId="0" borderId="5" xfId="12" applyFont="1" applyBorder="1" applyAlignment="1">
      <alignment horizontal="center" vertical="center" wrapText="1" justifyLastLine="1"/>
    </xf>
    <xf numFmtId="0" fontId="8" fillId="0" borderId="0" xfId="12" applyFont="1" applyBorder="1">
      <alignment vertical="center"/>
    </xf>
    <xf numFmtId="0" fontId="8" fillId="0" borderId="0" xfId="12" applyFont="1" applyBorder="1" applyAlignment="1">
      <alignment horizontal="distributed" vertical="center"/>
    </xf>
    <xf numFmtId="0" fontId="8" fillId="0" borderId="1" xfId="12" applyFont="1" applyBorder="1">
      <alignment vertical="center"/>
    </xf>
    <xf numFmtId="0" fontId="6" fillId="0" borderId="0" xfId="13" applyAlignment="1">
      <alignment vertical="center"/>
    </xf>
    <xf numFmtId="0" fontId="31" fillId="0" borderId="0" xfId="13" applyFont="1" applyAlignment="1">
      <alignment vertical="center"/>
    </xf>
    <xf numFmtId="0" fontId="31" fillId="0" borderId="0" xfId="13" applyFont="1" applyAlignment="1">
      <alignment horizontal="center" vertical="center"/>
    </xf>
    <xf numFmtId="0" fontId="8" fillId="0" borderId="4" xfId="13" applyFont="1" applyBorder="1" applyAlignment="1">
      <alignment horizontal="distributed" vertical="center" justifyLastLine="1"/>
    </xf>
    <xf numFmtId="0" fontId="8" fillId="0" borderId="3" xfId="13" applyFont="1" applyBorder="1" applyAlignment="1">
      <alignment horizontal="distributed" vertical="center" wrapText="1" justifyLastLine="1"/>
    </xf>
    <xf numFmtId="0" fontId="30" fillId="0" borderId="0" xfId="13" applyFont="1" applyAlignment="1">
      <alignment vertical="center"/>
    </xf>
    <xf numFmtId="0" fontId="8" fillId="0" borderId="5" xfId="13" applyFont="1" applyBorder="1" applyAlignment="1">
      <alignment horizontal="center" vertical="center" wrapText="1" justifyLastLine="1"/>
    </xf>
    <xf numFmtId="0" fontId="8" fillId="0" borderId="0" xfId="13" applyFont="1" applyBorder="1" applyAlignment="1">
      <alignment horizontal="center" vertical="center" wrapText="1" justifyLastLine="1"/>
    </xf>
    <xf numFmtId="0" fontId="8" fillId="0" borderId="11" xfId="13" applyFont="1" applyBorder="1" applyAlignment="1">
      <alignment horizontal="distributed" vertical="center" justifyLastLine="1"/>
    </xf>
    <xf numFmtId="0" fontId="8" fillId="0" borderId="0" xfId="13" applyFont="1" applyBorder="1" applyAlignment="1">
      <alignment horizontal="distributed" vertical="center" justifyLastLine="1"/>
    </xf>
    <xf numFmtId="0" fontId="8" fillId="0" borderId="0" xfId="13" applyFont="1" applyBorder="1" applyAlignment="1">
      <alignment horizontal="distributed" vertical="center" wrapText="1" justifyLastLine="1"/>
    </xf>
    <xf numFmtId="181" fontId="8" fillId="0" borderId="11" xfId="13" applyNumberFormat="1" applyFont="1" applyBorder="1" applyAlignment="1">
      <alignment horizontal="right" vertical="center"/>
    </xf>
    <xf numFmtId="181" fontId="4" fillId="0" borderId="0" xfId="13" applyNumberFormat="1" applyFont="1" applyBorder="1" applyAlignment="1">
      <alignment horizontal="right" vertical="center"/>
    </xf>
    <xf numFmtId="0" fontId="8" fillId="0" borderId="22" xfId="13" applyFont="1" applyBorder="1" applyAlignment="1">
      <alignment horizontal="center" vertical="center" wrapText="1" justifyLastLine="1"/>
    </xf>
    <xf numFmtId="181" fontId="8" fillId="0" borderId="19" xfId="13" applyNumberFormat="1" applyFont="1" applyBorder="1" applyAlignment="1">
      <alignment horizontal="right" vertical="center"/>
    </xf>
    <xf numFmtId="181" fontId="4" fillId="0" borderId="22" xfId="13" applyNumberFormat="1" applyFont="1" applyBorder="1" applyAlignment="1">
      <alignment horizontal="right" vertical="center"/>
    </xf>
    <xf numFmtId="0" fontId="6" fillId="0" borderId="0" xfId="13" applyFont="1" applyAlignment="1">
      <alignment vertical="center"/>
    </xf>
    <xf numFmtId="0" fontId="21" fillId="0" borderId="0" xfId="13" applyFont="1" applyBorder="1" applyAlignment="1">
      <alignment horizontal="left" vertical="center"/>
    </xf>
    <xf numFmtId="0" fontId="21" fillId="0" borderId="0" xfId="13" applyFont="1" applyBorder="1" applyAlignment="1">
      <alignment horizontal="left" vertical="center" wrapText="1"/>
    </xf>
    <xf numFmtId="0" fontId="6" fillId="0" borderId="0" xfId="13" applyFont="1" applyBorder="1" applyAlignment="1">
      <alignment vertical="center"/>
    </xf>
    <xf numFmtId="181" fontId="4" fillId="0" borderId="0" xfId="13" applyNumberFormat="1" applyFont="1" applyBorder="1" applyAlignment="1">
      <alignment horizontal="right" vertical="center" wrapText="1"/>
    </xf>
    <xf numFmtId="0" fontId="8" fillId="0" borderId="0" xfId="13" applyFont="1" applyBorder="1" applyAlignment="1">
      <alignment vertical="center"/>
    </xf>
    <xf numFmtId="0" fontId="8" fillId="0" borderId="1" xfId="13" applyFont="1" applyBorder="1" applyAlignment="1">
      <alignment vertical="center"/>
    </xf>
    <xf numFmtId="181" fontId="8" fillId="0" borderId="9" xfId="13" applyNumberFormat="1" applyFont="1" applyBorder="1" applyAlignment="1">
      <alignment horizontal="right" vertical="center"/>
    </xf>
    <xf numFmtId="181" fontId="4" fillId="0" borderId="1" xfId="13" applyNumberFormat="1" applyFont="1" applyBorder="1" applyAlignment="1">
      <alignment horizontal="right" vertical="center"/>
    </xf>
    <xf numFmtId="0" fontId="6" fillId="0" borderId="0" xfId="13"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0" fontId="4" fillId="0" borderId="0" xfId="13" applyFont="1" applyAlignment="1">
      <alignment vertical="center"/>
    </xf>
    <xf numFmtId="0" fontId="8" fillId="0" borderId="26" xfId="13" applyFont="1" applyBorder="1" applyAlignment="1">
      <alignment horizontal="distributed" vertical="center" justifyLastLine="1"/>
    </xf>
    <xf numFmtId="0" fontId="12" fillId="0" borderId="26" xfId="13" applyFont="1" applyBorder="1" applyAlignment="1">
      <alignment horizontal="distributed" vertical="center" wrapText="1" justifyLastLine="1"/>
    </xf>
    <xf numFmtId="0" fontId="8" fillId="0" borderId="18" xfId="13" applyFont="1" applyBorder="1" applyAlignment="1">
      <alignment horizontal="distributed" vertical="center" justifyLastLine="1"/>
    </xf>
    <xf numFmtId="184" fontId="4" fillId="0" borderId="0" xfId="13" applyNumberFormat="1" applyFont="1" applyBorder="1" applyAlignment="1">
      <alignment vertical="center"/>
    </xf>
    <xf numFmtId="184" fontId="4" fillId="0" borderId="0" xfId="13" applyNumberFormat="1" applyFont="1" applyBorder="1" applyAlignment="1">
      <alignment horizontal="right" vertical="center"/>
    </xf>
    <xf numFmtId="177" fontId="4" fillId="0" borderId="0" xfId="13" applyNumberFormat="1" applyFont="1" applyBorder="1" applyAlignment="1">
      <alignment horizontal="right" vertical="center"/>
    </xf>
    <xf numFmtId="181" fontId="8" fillId="0" borderId="0" xfId="13" applyNumberFormat="1" applyFont="1" applyBorder="1" applyAlignment="1">
      <alignment horizontal="right" vertical="center"/>
    </xf>
    <xf numFmtId="184" fontId="8" fillId="0" borderId="0" xfId="13" applyNumberFormat="1" applyFont="1" applyBorder="1" applyAlignment="1">
      <alignment vertical="center"/>
    </xf>
    <xf numFmtId="184" fontId="8" fillId="0" borderId="0" xfId="13" applyNumberFormat="1" applyFont="1" applyBorder="1" applyAlignment="1">
      <alignment horizontal="right" vertical="center"/>
    </xf>
    <xf numFmtId="177" fontId="8" fillId="0" borderId="0" xfId="13" applyNumberFormat="1" applyFont="1" applyBorder="1" applyAlignment="1">
      <alignment horizontal="right" vertical="center"/>
    </xf>
    <xf numFmtId="0" fontId="8" fillId="0" borderId="0" xfId="13" applyFont="1" applyAlignment="1">
      <alignment vertical="center"/>
    </xf>
    <xf numFmtId="0" fontId="8" fillId="0" borderId="0" xfId="13" applyFont="1" applyBorder="1" applyAlignment="1">
      <alignment horizontal="right" vertical="center"/>
    </xf>
    <xf numFmtId="181" fontId="4" fillId="0" borderId="0" xfId="13" quotePrefix="1" applyNumberFormat="1" applyFont="1" applyBorder="1" applyAlignment="1">
      <alignment horizontal="right" vertical="center"/>
    </xf>
    <xf numFmtId="0" fontId="8" fillId="0" borderId="22" xfId="13" applyFont="1" applyBorder="1" applyAlignment="1">
      <alignment horizontal="right" vertical="center"/>
    </xf>
    <xf numFmtId="184" fontId="4" fillId="0" borderId="22" xfId="13" applyNumberFormat="1" applyFont="1" applyBorder="1" applyAlignment="1">
      <alignment vertical="center"/>
    </xf>
    <xf numFmtId="184" fontId="4" fillId="0" borderId="22" xfId="13" applyNumberFormat="1" applyFont="1" applyBorder="1" applyAlignment="1">
      <alignment horizontal="right" vertical="center"/>
    </xf>
    <xf numFmtId="0" fontId="39" fillId="0" borderId="0" xfId="13" applyFont="1" applyAlignment="1">
      <alignment vertical="center"/>
    </xf>
    <xf numFmtId="0" fontId="8" fillId="0" borderId="22" xfId="13" applyFont="1" applyBorder="1" applyAlignment="1">
      <alignment horizontal="right" vertical="top"/>
    </xf>
    <xf numFmtId="181" fontId="4" fillId="0" borderId="19" xfId="13" applyNumberFormat="1" applyFont="1" applyBorder="1" applyAlignment="1">
      <alignment horizontal="right" vertical="top"/>
    </xf>
    <xf numFmtId="181" fontId="4" fillId="0" borderId="22" xfId="13" applyNumberFormat="1" applyFont="1" applyBorder="1" applyAlignment="1">
      <alignment horizontal="right" vertical="top"/>
    </xf>
    <xf numFmtId="184" fontId="4" fillId="0" borderId="22" xfId="13" applyNumberFormat="1" applyFont="1" applyBorder="1" applyAlignment="1">
      <alignment vertical="top"/>
    </xf>
    <xf numFmtId="184" fontId="4" fillId="0" borderId="22" xfId="13" applyNumberFormat="1" applyFont="1" applyBorder="1" applyAlignment="1">
      <alignment horizontal="right" vertical="top"/>
    </xf>
    <xf numFmtId="0" fontId="21" fillId="0" borderId="23" xfId="13" applyFont="1" applyBorder="1" applyAlignment="1">
      <alignment horizontal="left" vertical="center"/>
    </xf>
    <xf numFmtId="0" fontId="8" fillId="0" borderId="23" xfId="13" applyFont="1" applyBorder="1" applyAlignment="1">
      <alignment vertical="center"/>
    </xf>
    <xf numFmtId="0" fontId="6" fillId="0" borderId="23" xfId="2" applyBorder="1" applyAlignment="1">
      <alignment vertical="center"/>
    </xf>
    <xf numFmtId="0" fontId="8" fillId="0" borderId="1" xfId="13" applyFont="1" applyBorder="1" applyAlignment="1">
      <alignment horizontal="right" vertical="top"/>
    </xf>
    <xf numFmtId="0" fontId="6" fillId="0" borderId="8" xfId="2" applyBorder="1" applyAlignment="1">
      <alignment vertical="center"/>
    </xf>
    <xf numFmtId="181" fontId="4" fillId="0" borderId="9" xfId="13" applyNumberFormat="1" applyFont="1" applyBorder="1" applyAlignment="1">
      <alignment horizontal="right" vertical="top"/>
    </xf>
    <xf numFmtId="181" fontId="4" fillId="0" borderId="1" xfId="13" applyNumberFormat="1" applyFont="1" applyBorder="1" applyAlignment="1">
      <alignment horizontal="right" vertical="top"/>
    </xf>
    <xf numFmtId="184" fontId="4" fillId="0" borderId="1" xfId="13" applyNumberFormat="1" applyFont="1" applyBorder="1" applyAlignment="1">
      <alignment vertical="top"/>
    </xf>
    <xf numFmtId="184" fontId="4" fillId="0" borderId="1" xfId="13" applyNumberFormat="1" applyFont="1" applyBorder="1" applyAlignment="1">
      <alignment horizontal="right" vertical="top"/>
    </xf>
    <xf numFmtId="0" fontId="21" fillId="0" borderId="0" xfId="13" applyFont="1" applyBorder="1" applyAlignment="1">
      <alignment vertical="center"/>
    </xf>
    <xf numFmtId="0" fontId="6" fillId="0" borderId="0" xfId="13" applyBorder="1" applyAlignment="1">
      <alignment horizontal="center" vertical="center"/>
    </xf>
    <xf numFmtId="0" fontId="21" fillId="0" borderId="23" xfId="13" applyFont="1" applyBorder="1" applyAlignment="1">
      <alignment vertical="center"/>
    </xf>
    <xf numFmtId="0" fontId="8" fillId="0" borderId="7" xfId="13" applyFont="1" applyBorder="1" applyAlignment="1">
      <alignment vertical="center"/>
    </xf>
    <xf numFmtId="181" fontId="8" fillId="0" borderId="5" xfId="13" applyNumberFormat="1" applyFont="1" applyBorder="1" applyAlignment="1">
      <alignment vertical="center"/>
    </xf>
    <xf numFmtId="0" fontId="8" fillId="0" borderId="5" xfId="13" applyFont="1" applyBorder="1" applyAlignment="1">
      <alignment vertical="center"/>
    </xf>
    <xf numFmtId="0" fontId="8" fillId="0" borderId="0" xfId="13" applyFont="1" applyBorder="1" applyAlignment="1">
      <alignment horizontal="center" vertical="center"/>
    </xf>
    <xf numFmtId="0" fontId="8" fillId="0" borderId="23" xfId="13" applyFont="1" applyBorder="1" applyAlignment="1">
      <alignment horizontal="distributed" vertical="center" justifyLastLine="1"/>
    </xf>
    <xf numFmtId="0" fontId="8" fillId="0" borderId="11" xfId="13" applyFont="1" applyBorder="1" applyAlignment="1">
      <alignment vertical="center"/>
    </xf>
    <xf numFmtId="181" fontId="8" fillId="0" borderId="0" xfId="13" applyNumberFormat="1" applyFont="1" applyBorder="1" applyAlignment="1">
      <alignment vertical="center"/>
    </xf>
    <xf numFmtId="0" fontId="6" fillId="0" borderId="0" xfId="13" applyBorder="1" applyAlignment="1">
      <alignment vertical="center"/>
    </xf>
    <xf numFmtId="0" fontId="4" fillId="0" borderId="11" xfId="13" applyFont="1" applyBorder="1" applyAlignment="1">
      <alignment vertical="center"/>
    </xf>
    <xf numFmtId="181" fontId="4" fillId="0" borderId="0" xfId="13" applyNumberFormat="1" applyFont="1" applyBorder="1" applyAlignment="1">
      <alignment vertical="center"/>
    </xf>
    <xf numFmtId="0" fontId="4" fillId="0" borderId="0" xfId="13" applyFont="1" applyBorder="1" applyAlignment="1">
      <alignment vertical="center"/>
    </xf>
    <xf numFmtId="0" fontId="6" fillId="0" borderId="22" xfId="13" applyBorder="1" applyAlignment="1">
      <alignment vertical="center"/>
    </xf>
    <xf numFmtId="0" fontId="8" fillId="0" borderId="17" xfId="13" applyFont="1" applyBorder="1" applyAlignment="1">
      <alignment horizontal="distributed" vertical="top" justifyLastLine="1"/>
    </xf>
    <xf numFmtId="0" fontId="4" fillId="0" borderId="19" xfId="13" applyFont="1" applyBorder="1" applyAlignment="1">
      <alignment vertical="center"/>
    </xf>
    <xf numFmtId="181" fontId="4" fillId="0" borderId="22" xfId="13" applyNumberFormat="1" applyFont="1" applyBorder="1" applyAlignment="1">
      <alignment vertical="center"/>
    </xf>
    <xf numFmtId="0" fontId="4" fillId="0" borderId="22" xfId="13" applyFont="1" applyBorder="1" applyAlignment="1">
      <alignment vertical="center"/>
    </xf>
    <xf numFmtId="0" fontId="6" fillId="0" borderId="7" xfId="13" applyBorder="1" applyAlignment="1">
      <alignment vertical="center"/>
    </xf>
    <xf numFmtId="181" fontId="4" fillId="0" borderId="5" xfId="13" applyNumberFormat="1" applyFont="1" applyBorder="1" applyAlignment="1">
      <alignment vertical="center"/>
    </xf>
    <xf numFmtId="0" fontId="6" fillId="0" borderId="5" xfId="13" applyBorder="1" applyAlignment="1">
      <alignment vertical="center"/>
    </xf>
    <xf numFmtId="0" fontId="21" fillId="0" borderId="5" xfId="13" applyFont="1" applyBorder="1" applyAlignment="1">
      <alignment vertical="center"/>
    </xf>
    <xf numFmtId="0" fontId="6" fillId="0" borderId="5" xfId="13" applyBorder="1" applyAlignment="1">
      <alignment horizontal="center" vertical="center"/>
    </xf>
    <xf numFmtId="0" fontId="21" fillId="0" borderId="6" xfId="13" applyFont="1" applyBorder="1" applyAlignment="1">
      <alignment vertical="center"/>
    </xf>
    <xf numFmtId="0" fontId="6" fillId="0" borderId="11" xfId="13" applyBorder="1" applyAlignment="1">
      <alignment vertical="center"/>
    </xf>
    <xf numFmtId="0" fontId="6" fillId="0" borderId="1" xfId="13" applyBorder="1" applyAlignment="1">
      <alignment vertical="center"/>
    </xf>
    <xf numFmtId="0" fontId="8" fillId="0" borderId="8" xfId="13" applyFont="1" applyBorder="1" applyAlignment="1">
      <alignment horizontal="distributed" vertical="top" justifyLastLine="1"/>
    </xf>
    <xf numFmtId="0" fontId="6" fillId="0" borderId="9" xfId="13" applyBorder="1" applyAlignment="1">
      <alignment vertical="center"/>
    </xf>
    <xf numFmtId="181" fontId="4" fillId="0" borderId="1" xfId="13" applyNumberFormat="1" applyFont="1" applyBorder="1" applyAlignment="1">
      <alignment vertical="center"/>
    </xf>
    <xf numFmtId="0" fontId="6" fillId="0" borderId="0" xfId="14" applyFill="1">
      <alignment vertical="center"/>
    </xf>
    <xf numFmtId="0" fontId="9" fillId="0" borderId="0" xfId="14" applyFont="1" applyFill="1" applyAlignment="1">
      <alignment vertical="center"/>
    </xf>
    <xf numFmtId="0" fontId="9" fillId="0" borderId="1" xfId="14" applyFont="1" applyFill="1" applyBorder="1" applyAlignment="1">
      <alignment vertical="center"/>
    </xf>
    <xf numFmtId="0" fontId="1" fillId="0" borderId="1" xfId="14" applyFont="1" applyFill="1" applyBorder="1" applyAlignment="1">
      <alignment horizontal="right" vertical="center"/>
    </xf>
    <xf numFmtId="0" fontId="1" fillId="0" borderId="0" xfId="14" applyFont="1" applyFill="1" applyAlignment="1">
      <alignment vertical="center"/>
    </xf>
    <xf numFmtId="0" fontId="8" fillId="0" borderId="21" xfId="14" applyFont="1" applyFill="1" applyBorder="1" applyAlignment="1">
      <alignment horizontal="distributed" vertical="center" justifyLastLine="1"/>
    </xf>
    <xf numFmtId="0" fontId="9" fillId="0" borderId="4" xfId="14" applyFont="1" applyFill="1" applyBorder="1" applyAlignment="1">
      <alignment horizontal="distributed" vertical="center" wrapText="1" justifyLastLine="1"/>
    </xf>
    <xf numFmtId="0" fontId="12" fillId="0" borderId="3" xfId="14" applyFont="1" applyFill="1" applyBorder="1" applyAlignment="1">
      <alignment horizontal="distributed" vertical="center" wrapText="1" justifyLastLine="1"/>
    </xf>
    <xf numFmtId="0" fontId="30" fillId="0" borderId="0" xfId="14" applyFont="1" applyFill="1">
      <alignment vertical="center"/>
    </xf>
    <xf numFmtId="182" fontId="8" fillId="0" borderId="5" xfId="14" applyNumberFormat="1" applyFont="1" applyFill="1" applyBorder="1" applyAlignment="1">
      <alignment horizontal="right" vertical="center" shrinkToFit="1"/>
    </xf>
    <xf numFmtId="181" fontId="8" fillId="0" borderId="0" xfId="2" applyNumberFormat="1" applyFont="1" applyFill="1" applyBorder="1" applyAlignment="1">
      <alignment vertical="center" shrinkToFit="1"/>
    </xf>
    <xf numFmtId="182" fontId="8" fillId="0" borderId="5" xfId="14" applyNumberFormat="1" applyFont="1" applyFill="1" applyBorder="1" applyAlignment="1">
      <alignment horizontal="right" vertical="center"/>
    </xf>
    <xf numFmtId="189" fontId="30" fillId="0" borderId="0" xfId="14" applyNumberFormat="1" applyFont="1" applyFill="1">
      <alignment vertical="center"/>
    </xf>
    <xf numFmtId="0" fontId="8" fillId="0" borderId="0" xfId="14" applyFont="1" applyFill="1" applyBorder="1" applyAlignment="1">
      <alignment horizontal="distributed" vertical="center" wrapText="1"/>
    </xf>
    <xf numFmtId="0" fontId="8" fillId="0" borderId="23" xfId="14" applyFont="1" applyFill="1" applyBorder="1" applyAlignment="1">
      <alignment horizontal="distributed" vertical="center" wrapText="1"/>
    </xf>
    <xf numFmtId="182" fontId="8" fillId="0" borderId="0" xfId="14" applyNumberFormat="1" applyFont="1" applyFill="1" applyBorder="1" applyAlignment="1">
      <alignment horizontal="right" vertical="center" shrinkToFit="1"/>
    </xf>
    <xf numFmtId="0" fontId="8" fillId="0" borderId="35" xfId="14" applyFont="1" applyFill="1" applyBorder="1" applyAlignment="1">
      <alignment horizontal="distributed" vertical="center"/>
    </xf>
    <xf numFmtId="182" fontId="4" fillId="0" borderId="0" xfId="14" applyNumberFormat="1" applyFont="1" applyFill="1" applyBorder="1" applyAlignment="1">
      <alignment horizontal="right" vertical="center"/>
    </xf>
    <xf numFmtId="0" fontId="8" fillId="0" borderId="0" xfId="14" applyFont="1" applyFill="1">
      <alignment vertical="center"/>
    </xf>
    <xf numFmtId="0" fontId="8" fillId="0" borderId="0" xfId="14" applyFont="1" applyFill="1" applyBorder="1">
      <alignment vertical="center"/>
    </xf>
    <xf numFmtId="0" fontId="8" fillId="0" borderId="0" xfId="14" applyFont="1" applyFill="1" applyBorder="1" applyAlignment="1">
      <alignment horizontal="distributed" vertical="center"/>
    </xf>
    <xf numFmtId="182" fontId="4" fillId="0" borderId="0" xfId="14" applyNumberFormat="1" applyFont="1" applyFill="1" applyBorder="1" applyAlignment="1">
      <alignment horizontal="right" vertical="center" shrinkToFit="1"/>
    </xf>
    <xf numFmtId="0" fontId="8" fillId="0" borderId="23" xfId="14" applyFont="1" applyFill="1" applyBorder="1" applyAlignment="1">
      <alignment horizontal="distributed" vertical="center"/>
    </xf>
    <xf numFmtId="49" fontId="25" fillId="0" borderId="0" xfId="11" applyNumberFormat="1" applyFont="1" applyFill="1" applyBorder="1" applyAlignment="1">
      <alignment vertical="top"/>
    </xf>
    <xf numFmtId="189" fontId="34" fillId="0" borderId="0" xfId="11" applyNumberFormat="1" applyFont="1" applyFill="1" applyBorder="1" applyAlignment="1">
      <alignment vertical="top"/>
    </xf>
    <xf numFmtId="189" fontId="34" fillId="0" borderId="0" xfId="11" applyNumberFormat="1" applyFont="1" applyFill="1" applyBorder="1" applyAlignment="1">
      <alignment horizontal="right" vertical="top"/>
    </xf>
    <xf numFmtId="189" fontId="8" fillId="0" borderId="0" xfId="14" applyNumberFormat="1" applyFont="1" applyFill="1" applyBorder="1">
      <alignment vertical="center"/>
    </xf>
    <xf numFmtId="0" fontId="4" fillId="0" borderId="0" xfId="2" applyFont="1" applyFill="1" applyBorder="1"/>
    <xf numFmtId="182" fontId="4" fillId="0" borderId="0" xfId="14" applyNumberFormat="1" applyFont="1" applyFill="1" applyBorder="1" applyAlignment="1">
      <alignment vertical="center"/>
    </xf>
    <xf numFmtId="182" fontId="4" fillId="0" borderId="11" xfId="14" applyNumberFormat="1" applyFont="1" applyFill="1" applyBorder="1" applyAlignment="1">
      <alignment horizontal="right" vertical="center"/>
    </xf>
    <xf numFmtId="0" fontId="30" fillId="0" borderId="0" xfId="14" applyFont="1" applyFill="1" applyBorder="1">
      <alignment vertical="center"/>
    </xf>
    <xf numFmtId="189" fontId="30" fillId="0" borderId="0" xfId="14" applyNumberFormat="1" applyFont="1" applyFill="1" applyBorder="1">
      <alignment vertical="center"/>
    </xf>
    <xf numFmtId="182" fontId="4" fillId="0" borderId="0" xfId="2" applyNumberFormat="1" applyFont="1" applyFill="1" applyAlignment="1">
      <alignment horizontal="right" vertical="center"/>
    </xf>
    <xf numFmtId="0" fontId="1" fillId="0" borderId="0" xfId="14" applyFont="1" applyFill="1">
      <alignment vertical="center"/>
    </xf>
    <xf numFmtId="0" fontId="9" fillId="0" borderId="0" xfId="14" applyFont="1" applyFill="1" applyBorder="1">
      <alignment vertical="center"/>
    </xf>
    <xf numFmtId="0" fontId="1" fillId="0" borderId="0" xfId="14" applyFont="1" applyFill="1" applyBorder="1">
      <alignment vertical="center"/>
    </xf>
    <xf numFmtId="0" fontId="31" fillId="0" borderId="0" xfId="14" applyFont="1" applyFill="1" applyAlignment="1">
      <alignment vertical="center"/>
    </xf>
    <xf numFmtId="0" fontId="9" fillId="0" borderId="0" xfId="14" applyFont="1" applyFill="1" applyBorder="1" applyAlignment="1">
      <alignment vertical="center" wrapText="1"/>
    </xf>
    <xf numFmtId="0" fontId="8" fillId="0" borderId="35" xfId="14" applyFont="1" applyFill="1" applyBorder="1">
      <alignment vertical="center"/>
    </xf>
    <xf numFmtId="182" fontId="4" fillId="0" borderId="0" xfId="2" quotePrefix="1" applyNumberFormat="1" applyFont="1" applyFill="1" applyAlignment="1">
      <alignment horizontal="right" vertical="center"/>
    </xf>
    <xf numFmtId="0" fontId="8" fillId="0" borderId="0" xfId="14" applyFont="1" applyFill="1" applyBorder="1" applyAlignment="1">
      <alignment horizontal="center" vertical="center" wrapText="1"/>
    </xf>
    <xf numFmtId="182" fontId="4" fillId="0" borderId="0" xfId="2" quotePrefix="1" applyNumberFormat="1" applyFont="1" applyFill="1" applyBorder="1" applyAlignment="1">
      <alignment horizontal="right"/>
    </xf>
    <xf numFmtId="182" fontId="8" fillId="0" borderId="0" xfId="14" applyNumberFormat="1" applyFont="1" applyFill="1" applyBorder="1" applyAlignment="1">
      <alignment horizontal="right" vertical="center"/>
    </xf>
    <xf numFmtId="182" fontId="8" fillId="0" borderId="0" xfId="2" quotePrefix="1" applyNumberFormat="1" applyFont="1" applyFill="1" applyBorder="1" applyAlignment="1">
      <alignment horizontal="right"/>
    </xf>
    <xf numFmtId="0" fontId="8" fillId="0" borderId="11" xfId="2" applyFont="1" applyFill="1" applyBorder="1"/>
    <xf numFmtId="0" fontId="8" fillId="0" borderId="36" xfId="2" applyFont="1" applyFill="1" applyBorder="1"/>
    <xf numFmtId="0" fontId="8" fillId="0" borderId="11" xfId="14" applyFont="1" applyFill="1" applyBorder="1">
      <alignment vertical="center"/>
    </xf>
    <xf numFmtId="0" fontId="8" fillId="0" borderId="36" xfId="14" applyFont="1" applyFill="1" applyBorder="1">
      <alignment vertical="center"/>
    </xf>
    <xf numFmtId="182" fontId="6" fillId="0" borderId="11" xfId="14" applyNumberFormat="1" applyFont="1" applyFill="1" applyBorder="1">
      <alignment vertical="center"/>
    </xf>
    <xf numFmtId="182" fontId="30" fillId="0" borderId="0" xfId="14" applyNumberFormat="1" applyFont="1" applyFill="1" applyBorder="1">
      <alignment vertical="center"/>
    </xf>
    <xf numFmtId="182" fontId="30" fillId="0" borderId="36" xfId="14" applyNumberFormat="1" applyFont="1" applyFill="1" applyBorder="1">
      <alignment vertical="center"/>
    </xf>
    <xf numFmtId="0" fontId="6" fillId="0" borderId="11" xfId="14" applyFont="1" applyFill="1" applyBorder="1">
      <alignment vertical="center"/>
    </xf>
    <xf numFmtId="0" fontId="30" fillId="0" borderId="36" xfId="14" applyFont="1" applyFill="1" applyBorder="1">
      <alignment vertical="center"/>
    </xf>
    <xf numFmtId="0" fontId="30" fillId="0" borderId="1" xfId="14" applyFont="1" applyFill="1" applyBorder="1">
      <alignment vertical="center"/>
    </xf>
    <xf numFmtId="0" fontId="6" fillId="0" borderId="9" xfId="14" applyFont="1" applyFill="1" applyBorder="1">
      <alignment vertical="center"/>
    </xf>
    <xf numFmtId="49" fontId="25" fillId="0" borderId="1" xfId="11" applyNumberFormat="1" applyFont="1" applyFill="1" applyBorder="1" applyAlignment="1">
      <alignment vertical="top"/>
    </xf>
    <xf numFmtId="0" fontId="30" fillId="0" borderId="37" xfId="14" applyFont="1" applyFill="1" applyBorder="1">
      <alignment vertical="center"/>
    </xf>
    <xf numFmtId="0" fontId="8" fillId="0" borderId="38" xfId="14" applyFont="1" applyFill="1" applyBorder="1">
      <alignment vertical="center"/>
    </xf>
    <xf numFmtId="182" fontId="4" fillId="0" borderId="9" xfId="14" applyNumberFormat="1" applyFont="1" applyFill="1" applyBorder="1" applyAlignment="1">
      <alignment horizontal="right" vertical="center"/>
    </xf>
    <xf numFmtId="0" fontId="6" fillId="0" borderId="0" xfId="14" applyFont="1" applyFill="1">
      <alignment vertical="center"/>
    </xf>
    <xf numFmtId="189" fontId="9" fillId="0" borderId="0" xfId="14" applyNumberFormat="1" applyFont="1" applyFill="1" applyBorder="1" applyAlignment="1"/>
    <xf numFmtId="189" fontId="1" fillId="0" borderId="0" xfId="14" applyNumberFormat="1" applyFont="1" applyFill="1" applyBorder="1" applyAlignment="1">
      <alignment horizontal="right"/>
    </xf>
    <xf numFmtId="0" fontId="30" fillId="0" borderId="0" xfId="14" applyFont="1" applyFill="1" applyBorder="1" applyAlignment="1">
      <alignment vertical="center"/>
    </xf>
    <xf numFmtId="0" fontId="9" fillId="0" borderId="1" xfId="2" applyFont="1" applyBorder="1" applyAlignment="1">
      <alignment vertical="center"/>
    </xf>
    <xf numFmtId="0" fontId="8" fillId="0" borderId="4" xfId="2" applyFont="1" applyBorder="1" applyAlignment="1">
      <alignment horizontal="distributed" vertical="center" justifyLastLine="1"/>
    </xf>
    <xf numFmtId="0" fontId="9" fillId="0" borderId="4" xfId="2" applyFont="1" applyBorder="1" applyAlignment="1">
      <alignment horizontal="distributed" vertical="center" wrapText="1" justifyLastLine="1"/>
    </xf>
    <xf numFmtId="0" fontId="12" fillId="0" borderId="3" xfId="2" applyFont="1" applyBorder="1" applyAlignment="1">
      <alignment horizontal="distributed" vertical="center" wrapText="1" justifyLastLine="1"/>
    </xf>
    <xf numFmtId="182" fontId="8" fillId="0" borderId="0" xfId="2" applyNumberFormat="1" applyFont="1" applyBorder="1" applyAlignment="1">
      <alignment horizontal="right" vertical="center" shrinkToFit="1"/>
    </xf>
    <xf numFmtId="182" fontId="8" fillId="0" borderId="0" xfId="2" applyNumberFormat="1" applyFont="1" applyBorder="1" applyAlignment="1">
      <alignment horizontal="right" vertical="center"/>
    </xf>
    <xf numFmtId="182" fontId="8" fillId="0" borderId="5" xfId="2" applyNumberFormat="1" applyFont="1" applyBorder="1" applyAlignment="1">
      <alignment horizontal="right" vertical="center"/>
    </xf>
    <xf numFmtId="0" fontId="8" fillId="0" borderId="0" xfId="2" applyFont="1" applyBorder="1" applyAlignment="1">
      <alignment horizontal="distributed" vertical="center" wrapText="1"/>
    </xf>
    <xf numFmtId="0" fontId="8" fillId="0" borderId="23" xfId="2" applyFont="1" applyBorder="1" applyAlignment="1">
      <alignment horizontal="distributed" vertical="center" wrapText="1"/>
    </xf>
    <xf numFmtId="182" fontId="4" fillId="0" borderId="0" xfId="2" applyNumberFormat="1" applyFont="1" applyBorder="1" applyAlignment="1">
      <alignment horizontal="right" vertical="center" shrinkToFit="1"/>
    </xf>
    <xf numFmtId="182" fontId="4" fillId="0" borderId="0" xfId="2" applyNumberFormat="1" applyFont="1" applyBorder="1" applyAlignment="1">
      <alignment horizontal="right" vertical="center"/>
    </xf>
    <xf numFmtId="182" fontId="8" fillId="0" borderId="35" xfId="2" applyNumberFormat="1" applyFont="1" applyBorder="1" applyAlignment="1">
      <alignment horizontal="right" vertical="center"/>
    </xf>
    <xf numFmtId="182" fontId="4" fillId="0" borderId="0" xfId="2" applyNumberFormat="1" applyFont="1" applyBorder="1" applyAlignment="1">
      <alignment vertical="center"/>
    </xf>
    <xf numFmtId="49" fontId="25" fillId="0" borderId="0" xfId="11" applyNumberFormat="1" applyFont="1" applyFill="1" applyBorder="1" applyAlignment="1">
      <alignment vertical="center"/>
    </xf>
    <xf numFmtId="190" fontId="34" fillId="0" borderId="0" xfId="11" applyNumberFormat="1" applyFont="1" applyFill="1" applyBorder="1" applyAlignment="1">
      <alignment horizontal="right" vertical="center"/>
    </xf>
    <xf numFmtId="182" fontId="4" fillId="0" borderId="0" xfId="2" applyNumberFormat="1" applyFont="1" applyAlignment="1">
      <alignment vertical="center"/>
    </xf>
    <xf numFmtId="190" fontId="6" fillId="0" borderId="0" xfId="2" applyNumberFormat="1"/>
    <xf numFmtId="0" fontId="8" fillId="0" borderId="0" xfId="2" applyFont="1" applyBorder="1"/>
    <xf numFmtId="0" fontId="8" fillId="0" borderId="23" xfId="2" applyFont="1" applyBorder="1"/>
    <xf numFmtId="182" fontId="4" fillId="0" borderId="0" xfId="2" applyNumberFormat="1" applyFont="1" applyFill="1" applyAlignment="1">
      <alignment vertical="center"/>
    </xf>
    <xf numFmtId="182" fontId="4" fillId="0" borderId="36" xfId="2" quotePrefix="1" applyNumberFormat="1" applyFont="1" applyFill="1" applyBorder="1" applyAlignment="1">
      <alignment horizontal="right" vertical="center"/>
    </xf>
    <xf numFmtId="182" fontId="4" fillId="0" borderId="36" xfId="2" applyNumberFormat="1" applyFont="1" applyFill="1" applyBorder="1" applyAlignment="1">
      <alignment vertical="center"/>
    </xf>
    <xf numFmtId="0" fontId="9" fillId="0" borderId="0" xfId="2" applyFont="1" applyBorder="1"/>
    <xf numFmtId="0" fontId="1" fillId="0" borderId="0" xfId="2" applyFont="1"/>
    <xf numFmtId="0" fontId="8" fillId="0" borderId="23" xfId="2" applyFont="1" applyFill="1" applyBorder="1" applyAlignment="1">
      <alignment vertical="center" shrinkToFit="1"/>
    </xf>
    <xf numFmtId="0" fontId="8" fillId="0" borderId="0" xfId="2" applyFont="1" applyFill="1" applyBorder="1" applyAlignment="1">
      <alignment horizontal="distributed" vertical="center"/>
    </xf>
    <xf numFmtId="182" fontId="4" fillId="0" borderId="11" xfId="2" applyNumberFormat="1" applyFont="1" applyFill="1" applyBorder="1" applyAlignment="1">
      <alignment vertical="center"/>
    </xf>
    <xf numFmtId="182" fontId="4" fillId="0" borderId="11" xfId="2" applyNumberFormat="1" applyFont="1" applyBorder="1" applyAlignment="1">
      <alignment vertical="center"/>
    </xf>
    <xf numFmtId="182" fontId="4" fillId="0" borderId="36" xfId="2" applyNumberFormat="1" applyFont="1" applyBorder="1" applyAlignment="1">
      <alignment horizontal="right" vertical="center"/>
    </xf>
    <xf numFmtId="0" fontId="8" fillId="0" borderId="11" xfId="2" applyFont="1" applyBorder="1"/>
    <xf numFmtId="0" fontId="8" fillId="0" borderId="36" xfId="2" applyFont="1" applyBorder="1"/>
    <xf numFmtId="0" fontId="8" fillId="0" borderId="35" xfId="2" applyFont="1" applyBorder="1"/>
    <xf numFmtId="0" fontId="6" fillId="0" borderId="0" xfId="2" applyBorder="1"/>
    <xf numFmtId="0" fontId="6" fillId="0" borderId="23" xfId="2" applyBorder="1"/>
    <xf numFmtId="0" fontId="6" fillId="0" borderId="0" xfId="2" applyFont="1" applyBorder="1"/>
    <xf numFmtId="0" fontId="6" fillId="0" borderId="35" xfId="2" applyBorder="1"/>
    <xf numFmtId="0" fontId="6" fillId="0" borderId="1" xfId="2" applyBorder="1"/>
    <xf numFmtId="0" fontId="6" fillId="0" borderId="8" xfId="2" applyBorder="1"/>
    <xf numFmtId="0" fontId="6" fillId="0" borderId="38" xfId="2" applyBorder="1"/>
    <xf numFmtId="182" fontId="4" fillId="0" borderId="9" xfId="2" applyNumberFormat="1" applyFont="1" applyBorder="1" applyAlignment="1">
      <alignment vertical="center"/>
    </xf>
    <xf numFmtId="182" fontId="4" fillId="0" borderId="1" xfId="2" applyNumberFormat="1" applyFont="1" applyBorder="1" applyAlignment="1">
      <alignment vertical="center"/>
    </xf>
    <xf numFmtId="182" fontId="4" fillId="0" borderId="1" xfId="2" quotePrefix="1" applyNumberFormat="1" applyFont="1" applyFill="1" applyBorder="1" applyAlignment="1">
      <alignment horizontal="right" vertical="center"/>
    </xf>
    <xf numFmtId="0" fontId="8" fillId="0" borderId="0" xfId="15" applyFont="1" applyBorder="1"/>
    <xf numFmtId="0" fontId="8" fillId="0" borderId="0" xfId="15" applyFont="1"/>
    <xf numFmtId="0" fontId="19" fillId="0" borderId="0" xfId="15" applyFont="1" applyAlignment="1">
      <alignment horizontal="left" vertical="center"/>
    </xf>
    <xf numFmtId="0" fontId="4" fillId="0" borderId="0" xfId="15" applyFont="1"/>
    <xf numFmtId="0" fontId="1" fillId="0" borderId="1" xfId="15" applyFont="1" applyBorder="1" applyAlignment="1">
      <alignment vertical="center"/>
    </xf>
    <xf numFmtId="0" fontId="1" fillId="0" borderId="0" xfId="15" applyFont="1" applyBorder="1" applyAlignment="1">
      <alignment vertical="center"/>
    </xf>
    <xf numFmtId="0" fontId="1" fillId="0" borderId="1" xfId="15" applyFont="1" applyBorder="1" applyAlignment="1">
      <alignment horizontal="right" vertical="center"/>
    </xf>
    <xf numFmtId="0" fontId="4" fillId="0" borderId="0" xfId="15" applyFont="1" applyBorder="1"/>
    <xf numFmtId="0" fontId="6" fillId="0" borderId="0" xfId="15" applyBorder="1"/>
    <xf numFmtId="0" fontId="6" fillId="0" borderId="0" xfId="15"/>
    <xf numFmtId="0" fontId="8" fillId="0" borderId="26" xfId="15" applyFont="1" applyBorder="1" applyAlignment="1">
      <alignment horizontal="distributed" vertical="center" justifyLastLine="1"/>
    </xf>
    <xf numFmtId="0" fontId="8" fillId="0" borderId="18" xfId="15" applyFont="1" applyBorder="1" applyAlignment="1">
      <alignment horizontal="distributed" vertical="center" justifyLastLine="1"/>
    </xf>
    <xf numFmtId="38" fontId="8" fillId="0" borderId="23" xfId="15" applyNumberFormat="1" applyFont="1" applyBorder="1" applyAlignment="1">
      <alignment horizontal="distributed" vertical="center"/>
    </xf>
    <xf numFmtId="187" fontId="8" fillId="0" borderId="0" xfId="15" applyNumberFormat="1" applyFont="1" applyBorder="1" applyAlignment="1">
      <alignment horizontal="right" vertical="center"/>
    </xf>
    <xf numFmtId="187" fontId="4" fillId="0" borderId="0" xfId="15" applyNumberFormat="1" applyFont="1" applyBorder="1" applyAlignment="1">
      <alignment horizontal="right" vertical="center"/>
    </xf>
    <xf numFmtId="182" fontId="4" fillId="0" borderId="0" xfId="15" applyNumberFormat="1" applyFont="1" applyBorder="1" applyAlignment="1">
      <alignment horizontal="right" vertical="center"/>
    </xf>
    <xf numFmtId="38" fontId="8" fillId="0" borderId="23" xfId="15" applyNumberFormat="1" applyFont="1" applyBorder="1" applyAlignment="1">
      <alignment horizontal="distributed" vertical="center" indent="1"/>
    </xf>
    <xf numFmtId="182" fontId="4" fillId="0" borderId="0" xfId="16" applyNumberFormat="1" applyFont="1" applyBorder="1" applyAlignment="1">
      <alignment horizontal="right" vertical="center" shrinkToFit="1"/>
    </xf>
    <xf numFmtId="187" fontId="4" fillId="0" borderId="0" xfId="15" quotePrefix="1" applyNumberFormat="1" applyFont="1" applyBorder="1" applyAlignment="1">
      <alignment horizontal="right" vertical="center"/>
    </xf>
    <xf numFmtId="182" fontId="4" fillId="0" borderId="0" xfId="3" quotePrefix="1" applyNumberFormat="1" applyFont="1" applyFill="1" applyBorder="1" applyAlignment="1">
      <alignment horizontal="right" vertical="center"/>
    </xf>
    <xf numFmtId="38" fontId="8" fillId="0" borderId="23" xfId="15" applyNumberFormat="1" applyFont="1" applyFill="1" applyBorder="1" applyAlignment="1">
      <alignment horizontal="distributed" vertical="center" indent="1"/>
    </xf>
    <xf numFmtId="38" fontId="8" fillId="0" borderId="8" xfId="15" applyNumberFormat="1" applyFont="1" applyFill="1" applyBorder="1" applyAlignment="1">
      <alignment horizontal="distributed" vertical="center" indent="1"/>
    </xf>
    <xf numFmtId="187" fontId="4" fillId="0" borderId="1" xfId="15" applyNumberFormat="1" applyFont="1" applyBorder="1" applyAlignment="1">
      <alignment horizontal="right" vertical="center"/>
    </xf>
    <xf numFmtId="182" fontId="4" fillId="0" borderId="1" xfId="16" applyNumberFormat="1" applyFont="1" applyBorder="1" applyAlignment="1">
      <alignment horizontal="right" vertical="center" shrinkToFit="1"/>
    </xf>
    <xf numFmtId="38" fontId="1" fillId="0" borderId="10" xfId="15" applyNumberFormat="1" applyFont="1" applyFill="1" applyBorder="1" applyAlignment="1">
      <alignment vertical="center"/>
    </xf>
    <xf numFmtId="38" fontId="1" fillId="0" borderId="0" xfId="15" applyNumberFormat="1" applyFont="1" applyFill="1" applyBorder="1" applyAlignment="1">
      <alignment vertical="center"/>
    </xf>
    <xf numFmtId="187" fontId="4" fillId="0" borderId="9" xfId="15" applyNumberFormat="1" applyFont="1" applyBorder="1" applyAlignment="1">
      <alignment horizontal="right" vertical="center"/>
    </xf>
    <xf numFmtId="0" fontId="1" fillId="0" borderId="0" xfId="15" applyFont="1" applyBorder="1" applyAlignment="1">
      <alignment horizontal="right" vertical="center"/>
    </xf>
    <xf numFmtId="0" fontId="1" fillId="0" borderId="0" xfId="15" applyFont="1" applyAlignment="1"/>
    <xf numFmtId="38" fontId="1" fillId="0" borderId="0" xfId="2" applyNumberFormat="1" applyFont="1" applyFill="1" applyBorder="1" applyAlignment="1">
      <alignment vertical="center"/>
    </xf>
    <xf numFmtId="0" fontId="6" fillId="0" borderId="1" xfId="2" applyBorder="1" applyAlignment="1">
      <alignment vertical="center"/>
    </xf>
    <xf numFmtId="38" fontId="1" fillId="0" borderId="10" xfId="2" applyNumberFormat="1" applyFont="1" applyFill="1" applyBorder="1" applyAlignment="1">
      <alignment vertical="center"/>
    </xf>
    <xf numFmtId="0" fontId="1" fillId="0" borderId="10" xfId="2" applyFont="1" applyBorder="1" applyAlignment="1">
      <alignment vertical="center"/>
    </xf>
    <xf numFmtId="0" fontId="8" fillId="0" borderId="21" xfId="2" applyFont="1" applyBorder="1" applyAlignment="1">
      <alignment horizontal="distributed" vertical="center"/>
    </xf>
    <xf numFmtId="49" fontId="8" fillId="0" borderId="23" xfId="2" applyNumberFormat="1" applyFont="1" applyBorder="1" applyAlignment="1">
      <alignment horizontal="center" vertical="center"/>
    </xf>
    <xf numFmtId="49" fontId="8" fillId="0" borderId="8" xfId="2" applyNumberFormat="1" applyFont="1" applyFill="1" applyBorder="1" applyAlignment="1">
      <alignment horizontal="center" vertical="center"/>
    </xf>
    <xf numFmtId="0" fontId="7" fillId="2" borderId="0" xfId="2" applyFont="1" applyFill="1"/>
    <xf numFmtId="0" fontId="9" fillId="2" borderId="1" xfId="2" applyFont="1" applyFill="1" applyBorder="1" applyAlignment="1">
      <alignment vertical="center"/>
    </xf>
    <xf numFmtId="0" fontId="1" fillId="2" borderId="1" xfId="2" applyFont="1" applyFill="1" applyBorder="1" applyAlignment="1">
      <alignment horizontal="right" vertical="center"/>
    </xf>
    <xf numFmtId="0" fontId="8" fillId="2" borderId="21" xfId="2" applyFont="1" applyFill="1" applyBorder="1" applyAlignment="1">
      <alignment horizontal="distributed" vertical="center" wrapText="1" justifyLastLine="1"/>
    </xf>
    <xf numFmtId="38" fontId="8" fillId="2" borderId="23" xfId="2" applyNumberFormat="1" applyFont="1" applyFill="1" applyBorder="1" applyAlignment="1">
      <alignment horizontal="distributed" vertical="center" wrapText="1" justifyLastLine="1" shrinkToFit="1"/>
    </xf>
    <xf numFmtId="0" fontId="8" fillId="2" borderId="0" xfId="2" applyFont="1" applyFill="1" applyAlignment="1">
      <alignment vertical="center"/>
    </xf>
    <xf numFmtId="0" fontId="8" fillId="2" borderId="0" xfId="2" applyFont="1" applyFill="1" applyBorder="1" applyAlignment="1">
      <alignment horizontal="distributed" vertical="center" justifyLastLine="1"/>
    </xf>
    <xf numFmtId="0" fontId="8" fillId="2" borderId="23" xfId="17" applyFont="1" applyFill="1" applyBorder="1" applyAlignment="1">
      <alignment horizontal="distributed" vertical="center" justifyLastLine="1"/>
    </xf>
    <xf numFmtId="0" fontId="8" fillId="2" borderId="0" xfId="17" applyFont="1" applyFill="1" applyBorder="1" applyAlignment="1">
      <alignment horizontal="distributed" vertical="center" justifyLastLine="1"/>
    </xf>
    <xf numFmtId="0" fontId="8" fillId="2" borderId="1" xfId="17" applyFont="1" applyFill="1" applyBorder="1" applyAlignment="1">
      <alignment horizontal="distributed" vertical="center" justifyLastLine="1"/>
    </xf>
    <xf numFmtId="0" fontId="9" fillId="2" borderId="10" xfId="2" applyFont="1" applyFill="1" applyBorder="1" applyAlignment="1">
      <alignment vertical="center"/>
    </xf>
    <xf numFmtId="0" fontId="1" fillId="2" borderId="10" xfId="2" applyFont="1" applyFill="1" applyBorder="1" applyAlignment="1">
      <alignment horizontal="right" vertical="center"/>
    </xf>
    <xf numFmtId="0" fontId="9" fillId="2" borderId="0" xfId="2" applyFont="1" applyFill="1" applyBorder="1" applyAlignment="1">
      <alignment horizontal="right" vertical="center"/>
    </xf>
    <xf numFmtId="0" fontId="7" fillId="2" borderId="0" xfId="18" applyFont="1" applyFill="1">
      <alignment vertical="center"/>
    </xf>
    <xf numFmtId="0" fontId="9" fillId="2" borderId="0" xfId="18" applyFont="1" applyFill="1">
      <alignment vertical="center"/>
    </xf>
    <xf numFmtId="0" fontId="9" fillId="2" borderId="1" xfId="18" applyFont="1" applyFill="1" applyBorder="1" applyAlignment="1"/>
    <xf numFmtId="0" fontId="1" fillId="2" borderId="1" xfId="18" applyFont="1" applyFill="1" applyBorder="1" applyAlignment="1">
      <alignment horizontal="right"/>
    </xf>
    <xf numFmtId="0" fontId="8" fillId="2" borderId="0" xfId="18" applyFont="1" applyFill="1">
      <alignment vertical="center"/>
    </xf>
    <xf numFmtId="49" fontId="8" fillId="2" borderId="23" xfId="18" applyNumberFormat="1" applyFont="1" applyFill="1" applyBorder="1" applyAlignment="1">
      <alignment horizontal="center" vertical="center" wrapText="1"/>
    </xf>
    <xf numFmtId="49" fontId="8" fillId="2" borderId="39" xfId="18" applyNumberFormat="1" applyFont="1" applyFill="1" applyBorder="1" applyAlignment="1">
      <alignment horizontal="center" vertical="center" wrapText="1"/>
    </xf>
    <xf numFmtId="0" fontId="8" fillId="2" borderId="39" xfId="18" applyFont="1" applyFill="1" applyBorder="1" applyAlignment="1">
      <alignment horizontal="center" vertical="center"/>
    </xf>
    <xf numFmtId="0" fontId="8" fillId="2" borderId="23" xfId="18" applyFont="1" applyFill="1" applyBorder="1">
      <alignment vertical="center"/>
    </xf>
    <xf numFmtId="49" fontId="8" fillId="2" borderId="23" xfId="18" applyNumberFormat="1" applyFont="1" applyFill="1" applyBorder="1" applyAlignment="1">
      <alignment vertical="center" wrapText="1"/>
    </xf>
    <xf numFmtId="49" fontId="8" fillId="2" borderId="8" xfId="18" applyNumberFormat="1" applyFont="1" applyFill="1" applyBorder="1" applyAlignment="1">
      <alignment vertical="center" wrapText="1"/>
    </xf>
    <xf numFmtId="49" fontId="8" fillId="2" borderId="40" xfId="18" applyNumberFormat="1" applyFont="1" applyFill="1" applyBorder="1" applyAlignment="1">
      <alignment horizontal="center" vertical="center" wrapText="1"/>
    </xf>
    <xf numFmtId="0" fontId="8" fillId="2" borderId="40" xfId="18" applyFont="1" applyFill="1" applyBorder="1" applyAlignment="1">
      <alignment horizontal="center" vertical="center"/>
    </xf>
    <xf numFmtId="0" fontId="8" fillId="2" borderId="8" xfId="18" applyFont="1" applyFill="1" applyBorder="1">
      <alignment vertical="center"/>
    </xf>
    <xf numFmtId="0" fontId="9" fillId="2" borderId="0" xfId="18" applyFont="1" applyFill="1" applyAlignment="1">
      <alignment vertical="center"/>
    </xf>
    <xf numFmtId="0" fontId="9" fillId="2" borderId="10" xfId="18" applyFont="1" applyFill="1" applyBorder="1" applyAlignment="1"/>
    <xf numFmtId="0" fontId="1" fillId="2" borderId="10" xfId="18" applyFont="1" applyFill="1" applyBorder="1" applyAlignment="1">
      <alignment horizontal="right"/>
    </xf>
    <xf numFmtId="49" fontId="8" fillId="2" borderId="0" xfId="18" applyNumberFormat="1" applyFont="1" applyFill="1" applyBorder="1" applyAlignment="1">
      <alignment vertical="center" wrapText="1"/>
    </xf>
    <xf numFmtId="49" fontId="8" fillId="2" borderId="0" xfId="18" applyNumberFormat="1" applyFont="1" applyFill="1" applyBorder="1" applyAlignment="1">
      <alignment horizontal="center" vertical="center" wrapText="1"/>
    </xf>
    <xf numFmtId="0" fontId="8" fillId="2" borderId="0" xfId="18" applyFont="1" applyFill="1" applyBorder="1" applyAlignment="1">
      <alignment horizontal="center" vertical="center"/>
    </xf>
    <xf numFmtId="0" fontId="8" fillId="2" borderId="0" xfId="18" applyFont="1" applyFill="1" applyBorder="1">
      <alignment vertical="center"/>
    </xf>
    <xf numFmtId="0" fontId="9" fillId="2" borderId="0" xfId="18" applyFont="1" applyFill="1" applyBorder="1" applyAlignment="1">
      <alignment vertical="center"/>
    </xf>
    <xf numFmtId="0" fontId="9" fillId="2" borderId="0" xfId="18" applyFont="1" applyFill="1" applyBorder="1" applyAlignment="1"/>
    <xf numFmtId="0" fontId="1" fillId="2" borderId="0" xfId="18" applyFont="1" applyFill="1" applyBorder="1" applyAlignment="1">
      <alignment horizontal="right"/>
    </xf>
    <xf numFmtId="0" fontId="8" fillId="2" borderId="26" xfId="18" applyFont="1" applyFill="1" applyBorder="1" applyAlignment="1">
      <alignment horizontal="distributed" vertical="center"/>
    </xf>
    <xf numFmtId="0" fontId="0" fillId="2" borderId="23" xfId="18" applyFont="1" applyFill="1" applyBorder="1" applyAlignment="1">
      <alignment horizontal="center" vertical="center"/>
    </xf>
    <xf numFmtId="182" fontId="8" fillId="2" borderId="11" xfId="7" applyNumberFormat="1" applyFont="1" applyFill="1" applyBorder="1" applyAlignment="1">
      <alignment vertical="center"/>
    </xf>
    <xf numFmtId="182" fontId="8" fillId="2" borderId="0" xfId="7" applyNumberFormat="1" applyFont="1" applyFill="1" applyBorder="1" applyAlignment="1">
      <alignment vertical="center"/>
    </xf>
    <xf numFmtId="182" fontId="8" fillId="2" borderId="0" xfId="7" applyNumberFormat="1" applyFont="1" applyFill="1" applyBorder="1" applyAlignment="1">
      <alignment horizontal="right" vertical="center"/>
    </xf>
    <xf numFmtId="182" fontId="4" fillId="2" borderId="0" xfId="7" applyNumberFormat="1" applyFont="1" applyFill="1" applyBorder="1" applyAlignment="1">
      <alignment vertical="center"/>
    </xf>
    <xf numFmtId="0" fontId="8" fillId="2" borderId="23" xfId="18" applyFont="1" applyFill="1" applyBorder="1" applyAlignment="1">
      <alignment horizontal="center" vertical="center"/>
    </xf>
    <xf numFmtId="0" fontId="8" fillId="2" borderId="8" xfId="18" applyFont="1" applyFill="1" applyBorder="1" applyAlignment="1">
      <alignment horizontal="center" vertical="center"/>
    </xf>
    <xf numFmtId="182" fontId="8" fillId="2" borderId="9" xfId="7" applyNumberFormat="1" applyFont="1" applyFill="1" applyBorder="1" applyAlignment="1">
      <alignment vertical="center"/>
    </xf>
    <xf numFmtId="182" fontId="8" fillId="2" borderId="1" xfId="7" applyNumberFormat="1" applyFont="1" applyFill="1" applyBorder="1" applyAlignment="1">
      <alignment vertical="center"/>
    </xf>
    <xf numFmtId="182" fontId="8" fillId="2" borderId="1" xfId="7" applyNumberFormat="1" applyFont="1" applyFill="1" applyBorder="1" applyAlignment="1">
      <alignment horizontal="right" vertical="center"/>
    </xf>
    <xf numFmtId="182" fontId="4" fillId="2" borderId="1" xfId="7" applyNumberFormat="1" applyFont="1" applyFill="1" applyBorder="1" applyAlignment="1">
      <alignment vertical="center"/>
    </xf>
    <xf numFmtId="0" fontId="9" fillId="2" borderId="10" xfId="18" applyFont="1" applyFill="1" applyBorder="1" applyAlignment="1">
      <alignment vertical="center"/>
    </xf>
    <xf numFmtId="0" fontId="8" fillId="2" borderId="4" xfId="18" applyFont="1" applyFill="1" applyBorder="1" applyAlignment="1">
      <alignment horizontal="center" vertical="center"/>
    </xf>
    <xf numFmtId="182" fontId="4" fillId="2" borderId="11" xfId="7" applyNumberFormat="1" applyFont="1" applyFill="1" applyBorder="1" applyAlignment="1">
      <alignment horizontal="right" vertical="center"/>
    </xf>
    <xf numFmtId="182" fontId="4" fillId="2" borderId="0" xfId="7" applyNumberFormat="1" applyFont="1" applyFill="1" applyBorder="1" applyAlignment="1">
      <alignment horizontal="right" vertical="center"/>
    </xf>
    <xf numFmtId="182" fontId="4" fillId="2" borderId="9" xfId="7" applyNumberFormat="1" applyFont="1" applyFill="1" applyBorder="1" applyAlignment="1">
      <alignment horizontal="right" vertical="center"/>
    </xf>
    <xf numFmtId="182" fontId="4" fillId="2" borderId="1" xfId="7" applyNumberFormat="1" applyFont="1" applyFill="1" applyBorder="1" applyAlignment="1">
      <alignment horizontal="right" vertical="center"/>
    </xf>
    <xf numFmtId="0" fontId="8" fillId="2" borderId="26" xfId="18" applyFont="1" applyFill="1" applyBorder="1" applyAlignment="1">
      <alignment horizontal="distributed" vertical="center" justifyLastLine="1"/>
    </xf>
    <xf numFmtId="0" fontId="8" fillId="2" borderId="18" xfId="18" applyFont="1" applyFill="1" applyBorder="1" applyAlignment="1">
      <alignment horizontal="distributed" vertical="center" justifyLastLine="1"/>
    </xf>
    <xf numFmtId="184" fontId="4" fillId="2" borderId="0" xfId="18" applyNumberFormat="1" applyFont="1" applyFill="1" applyBorder="1" applyAlignment="1">
      <alignment horizontal="center" vertical="center"/>
    </xf>
    <xf numFmtId="0" fontId="1" fillId="2" borderId="0" xfId="18" applyFont="1" applyFill="1" applyBorder="1" applyAlignment="1">
      <alignment horizontal="center" vertical="center"/>
    </xf>
    <xf numFmtId="0" fontId="18" fillId="2" borderId="0" xfId="18" applyFont="1" applyFill="1" applyBorder="1" applyAlignment="1">
      <alignment horizontal="center" vertical="center"/>
    </xf>
    <xf numFmtId="184" fontId="4" fillId="2" borderId="0" xfId="18" quotePrefix="1" applyNumberFormat="1" applyFont="1" applyFill="1" applyBorder="1" applyAlignment="1">
      <alignment horizontal="center" vertical="center"/>
    </xf>
    <xf numFmtId="0" fontId="4" fillId="2" borderId="0" xfId="18" applyFont="1" applyFill="1" applyBorder="1" applyAlignment="1">
      <alignment horizontal="center" vertical="center"/>
    </xf>
    <xf numFmtId="0" fontId="41" fillId="2" borderId="0" xfId="18" applyFont="1" applyFill="1" applyBorder="1" applyAlignment="1">
      <alignment horizontal="center" vertical="center"/>
    </xf>
    <xf numFmtId="0" fontId="8" fillId="2" borderId="10" xfId="18" applyFont="1" applyFill="1" applyBorder="1" applyAlignment="1">
      <alignment vertical="top"/>
    </xf>
    <xf numFmtId="0" fontId="1" fillId="2" borderId="10" xfId="18" applyFont="1" applyFill="1" applyBorder="1" applyAlignment="1">
      <alignment horizontal="right" vertical="top"/>
    </xf>
    <xf numFmtId="0" fontId="8" fillId="2" borderId="0" xfId="18" applyFont="1" applyFill="1" applyAlignment="1">
      <alignment horizontal="center"/>
    </xf>
    <xf numFmtId="0" fontId="7" fillId="2" borderId="0" xfId="19" applyNumberFormat="1" applyFont="1" applyFill="1" applyAlignment="1">
      <alignment vertical="center"/>
    </xf>
    <xf numFmtId="0" fontId="1" fillId="2" borderId="0" xfId="19" applyFont="1" applyFill="1">
      <alignment vertical="center"/>
    </xf>
    <xf numFmtId="0" fontId="1" fillId="2" borderId="1" xfId="19" applyFont="1" applyFill="1" applyBorder="1" applyAlignment="1"/>
    <xf numFmtId="0" fontId="1" fillId="2" borderId="1" xfId="19" applyFont="1" applyFill="1" applyBorder="1" applyAlignment="1">
      <alignment horizontal="right"/>
    </xf>
    <xf numFmtId="0" fontId="1" fillId="2" borderId="0" xfId="19" applyFont="1" applyFill="1" applyBorder="1" applyAlignment="1"/>
    <xf numFmtId="0" fontId="8" fillId="2" borderId="26" xfId="19" applyFont="1" applyFill="1" applyBorder="1" applyAlignment="1">
      <alignment horizontal="center" vertical="center" wrapText="1"/>
    </xf>
    <xf numFmtId="0" fontId="8" fillId="2" borderId="29" xfId="19" applyFont="1" applyFill="1" applyBorder="1" applyAlignment="1">
      <alignment horizontal="distributed" vertical="center"/>
    </xf>
    <xf numFmtId="0" fontId="8" fillId="2" borderId="26" xfId="19" applyFont="1" applyFill="1" applyBorder="1" applyAlignment="1">
      <alignment horizontal="distributed" vertical="center"/>
    </xf>
    <xf numFmtId="38" fontId="8" fillId="2" borderId="0" xfId="7" applyFont="1" applyFill="1" applyAlignment="1">
      <alignment vertical="center"/>
    </xf>
    <xf numFmtId="38" fontId="4" fillId="2" borderId="0" xfId="7" applyFont="1" applyFill="1" applyBorder="1" applyAlignment="1">
      <alignment vertical="center"/>
    </xf>
    <xf numFmtId="181" fontId="8" fillId="2" borderId="0" xfId="19" applyNumberFormat="1" applyFont="1" applyFill="1" applyBorder="1" applyAlignment="1">
      <alignment horizontal="right" vertical="center"/>
    </xf>
    <xf numFmtId="38" fontId="8" fillId="2" borderId="1" xfId="7" applyFont="1" applyFill="1" applyBorder="1" applyAlignment="1">
      <alignment vertical="center"/>
    </xf>
    <xf numFmtId="38" fontId="4" fillId="2" borderId="1" xfId="7" applyFont="1" applyFill="1" applyBorder="1" applyAlignment="1">
      <alignment vertical="center"/>
    </xf>
    <xf numFmtId="181" fontId="8" fillId="2" borderId="1" xfId="19" applyNumberFormat="1" applyFont="1" applyFill="1" applyBorder="1" applyAlignment="1">
      <alignment horizontal="right" vertical="center"/>
    </xf>
    <xf numFmtId="0" fontId="1" fillId="2" borderId="10" xfId="19" applyFont="1" applyFill="1" applyBorder="1" applyAlignment="1"/>
    <xf numFmtId="0" fontId="1" fillId="2" borderId="10" xfId="19" applyFont="1" applyFill="1" applyBorder="1" applyAlignment="1">
      <alignment horizontal="right"/>
    </xf>
    <xf numFmtId="38" fontId="8" fillId="2" borderId="0" xfId="18" applyNumberFormat="1" applyFont="1" applyFill="1">
      <alignment vertical="center"/>
    </xf>
    <xf numFmtId="0" fontId="7" fillId="2" borderId="0" xfId="20" applyFont="1" applyFill="1">
      <alignment vertical="center"/>
    </xf>
    <xf numFmtId="0" fontId="9" fillId="2" borderId="0" xfId="20" applyFont="1" applyFill="1">
      <alignment vertical="center"/>
    </xf>
    <xf numFmtId="0" fontId="9" fillId="2" borderId="1" xfId="20" applyFont="1" applyFill="1" applyBorder="1" applyAlignment="1"/>
    <xf numFmtId="0" fontId="1" fillId="2" borderId="1" xfId="20" applyFont="1" applyFill="1" applyBorder="1" applyAlignment="1">
      <alignment horizontal="right"/>
    </xf>
    <xf numFmtId="0" fontId="8" fillId="2" borderId="3" xfId="20" applyFont="1" applyFill="1" applyBorder="1" applyAlignment="1">
      <alignment horizontal="center" vertical="center"/>
    </xf>
    <xf numFmtId="0" fontId="8" fillId="2" borderId="0" xfId="20" applyFont="1" applyFill="1">
      <alignment vertical="center"/>
    </xf>
    <xf numFmtId="181" fontId="8" fillId="2" borderId="5" xfId="20" applyNumberFormat="1" applyFont="1" applyFill="1" applyBorder="1" applyAlignment="1">
      <alignment vertical="center"/>
    </xf>
    <xf numFmtId="181" fontId="8" fillId="4" borderId="0" xfId="20" applyNumberFormat="1" applyFont="1" applyFill="1" applyBorder="1" applyAlignment="1">
      <alignment horizontal="center" vertical="center"/>
    </xf>
    <xf numFmtId="181" fontId="4" fillId="2" borderId="0" xfId="20" applyNumberFormat="1" applyFont="1" applyFill="1" applyBorder="1" applyAlignment="1">
      <alignment vertical="center"/>
    </xf>
    <xf numFmtId="0" fontId="8" fillId="2" borderId="0" xfId="20" applyFont="1" applyFill="1" applyBorder="1">
      <alignment vertical="center"/>
    </xf>
    <xf numFmtId="0" fontId="8" fillId="2" borderId="23" xfId="20" applyFont="1" applyFill="1" applyBorder="1" applyAlignment="1">
      <alignment horizontal="distributed" vertical="center"/>
    </xf>
    <xf numFmtId="0" fontId="8" fillId="2" borderId="23" xfId="20" applyFont="1" applyFill="1" applyBorder="1" applyAlignment="1">
      <alignment horizontal="distributed"/>
    </xf>
    <xf numFmtId="181" fontId="4" fillId="2" borderId="1" xfId="20" applyNumberFormat="1" applyFont="1" applyFill="1" applyBorder="1" applyAlignment="1">
      <alignment vertical="center"/>
    </xf>
    <xf numFmtId="181" fontId="9" fillId="2" borderId="10" xfId="20" applyNumberFormat="1" applyFont="1" applyFill="1" applyBorder="1" applyAlignment="1"/>
    <xf numFmtId="181" fontId="31" fillId="2" borderId="10" xfId="20" applyNumberFormat="1" applyFont="1" applyFill="1" applyBorder="1" applyAlignment="1">
      <alignment horizontal="right"/>
    </xf>
    <xf numFmtId="0" fontId="9" fillId="2" borderId="0" xfId="20" applyFont="1" applyFill="1" applyAlignment="1">
      <alignment vertical="center"/>
    </xf>
    <xf numFmtId="0" fontId="9" fillId="2" borderId="0" xfId="20" applyFont="1" applyFill="1" applyBorder="1" applyAlignment="1">
      <alignment horizontal="right" vertical="center"/>
    </xf>
    <xf numFmtId="0" fontId="9" fillId="2" borderId="1" xfId="20" applyFont="1" applyFill="1" applyBorder="1" applyAlignment="1">
      <alignment vertical="center"/>
    </xf>
    <xf numFmtId="0" fontId="1" fillId="2" borderId="1" xfId="20" applyFont="1" applyFill="1" applyBorder="1" applyAlignment="1">
      <alignment horizontal="right" vertical="center"/>
    </xf>
    <xf numFmtId="0" fontId="4" fillId="2" borderId="7" xfId="20" applyFont="1" applyFill="1" applyBorder="1" applyAlignment="1">
      <alignment vertical="center"/>
    </xf>
    <xf numFmtId="0" fontId="4" fillId="2" borderId="5" xfId="20" applyFont="1" applyFill="1" applyBorder="1" applyAlignment="1">
      <alignment vertical="center"/>
    </xf>
    <xf numFmtId="0" fontId="4" fillId="2" borderId="5" xfId="2" applyFont="1" applyFill="1" applyBorder="1" applyAlignment="1">
      <alignment vertical="center"/>
    </xf>
    <xf numFmtId="0" fontId="4" fillId="2" borderId="5" xfId="2" applyFont="1" applyFill="1" applyBorder="1" applyAlignment="1">
      <alignment horizontal="right" vertical="center"/>
    </xf>
    <xf numFmtId="0" fontId="4" fillId="2" borderId="0" xfId="20" applyFont="1" applyFill="1" applyBorder="1">
      <alignment vertical="center"/>
    </xf>
    <xf numFmtId="181" fontId="4" fillId="2" borderId="11" xfId="20" quotePrefix="1" applyNumberFormat="1" applyFont="1" applyFill="1" applyBorder="1" applyAlignment="1">
      <alignment vertical="center"/>
    </xf>
    <xf numFmtId="181" fontId="4" fillId="2" borderId="0" xfId="20" quotePrefix="1" applyNumberFormat="1" applyFont="1" applyFill="1" applyBorder="1" applyAlignment="1">
      <alignment vertical="center"/>
    </xf>
    <xf numFmtId="181" fontId="4" fillId="2" borderId="0" xfId="20" quotePrefix="1" applyNumberFormat="1" applyFont="1" applyFill="1" applyBorder="1" applyAlignment="1">
      <alignment horizontal="right" vertical="center"/>
    </xf>
    <xf numFmtId="181" fontId="4" fillId="2" borderId="0" xfId="20" applyNumberFormat="1" applyFont="1" applyFill="1" applyBorder="1" applyAlignment="1">
      <alignment horizontal="right" vertical="center"/>
    </xf>
    <xf numFmtId="0" fontId="4" fillId="2" borderId="0" xfId="20" applyFont="1" applyFill="1" applyBorder="1" applyAlignment="1">
      <alignment horizontal="right" vertical="center"/>
    </xf>
    <xf numFmtId="0" fontId="4" fillId="2" borderId="11" xfId="20" applyFont="1" applyFill="1" applyBorder="1" applyAlignment="1">
      <alignment vertical="center"/>
    </xf>
    <xf numFmtId="0" fontId="4" fillId="2" borderId="0" xfId="20" applyFont="1" applyFill="1" applyBorder="1" applyAlignment="1">
      <alignment vertical="center"/>
    </xf>
    <xf numFmtId="0" fontId="4" fillId="2" borderId="0" xfId="2" applyFont="1" applyFill="1" applyBorder="1" applyAlignment="1">
      <alignment vertical="center"/>
    </xf>
    <xf numFmtId="0" fontId="4" fillId="2" borderId="0" xfId="2" applyFont="1" applyFill="1" applyBorder="1" applyAlignment="1">
      <alignment horizontal="right" vertical="center"/>
    </xf>
    <xf numFmtId="0" fontId="8" fillId="2" borderId="26" xfId="20" applyFont="1" applyFill="1" applyBorder="1" applyAlignment="1">
      <alignment horizontal="distributed" vertical="center" justifyLastLine="1"/>
    </xf>
    <xf numFmtId="0" fontId="8" fillId="2" borderId="18" xfId="20" applyFont="1" applyFill="1" applyBorder="1" applyAlignment="1">
      <alignment horizontal="center" vertical="center" justifyLastLine="1"/>
    </xf>
    <xf numFmtId="0" fontId="33" fillId="2" borderId="18" xfId="20" applyFont="1" applyFill="1" applyBorder="1" applyAlignment="1">
      <alignment horizontal="center" vertical="center" justifyLastLine="1"/>
    </xf>
    <xf numFmtId="0" fontId="8" fillId="2" borderId="43" xfId="20" applyFont="1" applyFill="1" applyBorder="1" applyAlignment="1">
      <alignment horizontal="center" vertical="center" justifyLastLine="1"/>
    </xf>
    <xf numFmtId="0" fontId="4" fillId="2" borderId="1" xfId="20" applyFont="1" applyFill="1" applyBorder="1">
      <alignment vertical="center"/>
    </xf>
    <xf numFmtId="0" fontId="4" fillId="2" borderId="1" xfId="20" applyFont="1" applyFill="1" applyBorder="1" applyAlignment="1">
      <alignment horizontal="right" vertical="center"/>
    </xf>
    <xf numFmtId="0" fontId="8" fillId="2" borderId="1" xfId="20" applyFont="1" applyFill="1" applyBorder="1">
      <alignment vertical="center"/>
    </xf>
    <xf numFmtId="0" fontId="9" fillId="2" borderId="0" xfId="20" applyFont="1" applyFill="1" applyBorder="1" applyAlignment="1">
      <alignment vertical="center"/>
    </xf>
    <xf numFmtId="0" fontId="1" fillId="2" borderId="0" xfId="20" applyFont="1" applyFill="1" applyBorder="1" applyAlignment="1">
      <alignment horizontal="right" vertical="center"/>
    </xf>
    <xf numFmtId="0" fontId="4" fillId="2" borderId="0" xfId="2" applyFont="1" applyFill="1" applyBorder="1" applyAlignment="1">
      <alignment horizontal="left"/>
    </xf>
    <xf numFmtId="0" fontId="4" fillId="2" borderId="0" xfId="20" applyFont="1" applyFill="1">
      <alignment vertical="center"/>
    </xf>
    <xf numFmtId="181" fontId="8" fillId="2" borderId="0" xfId="20" applyNumberFormat="1" applyFont="1" applyFill="1" applyBorder="1" applyAlignment="1">
      <alignment horizontal="right" vertical="center"/>
    </xf>
    <xf numFmtId="0" fontId="8" fillId="2" borderId="0" xfId="20" applyFont="1" applyFill="1" applyAlignment="1">
      <alignment horizontal="right" vertical="center"/>
    </xf>
    <xf numFmtId="0" fontId="8" fillId="2" borderId="0" xfId="20" applyFont="1" applyFill="1" applyBorder="1" applyAlignment="1">
      <alignment horizontal="distributed" vertical="center"/>
    </xf>
    <xf numFmtId="0" fontId="8" fillId="2" borderId="23" xfId="20" applyFont="1" applyFill="1" applyBorder="1">
      <alignment vertical="center"/>
    </xf>
    <xf numFmtId="0" fontId="4" fillId="2" borderId="0" xfId="20" applyFont="1" applyFill="1" applyAlignment="1">
      <alignment horizontal="right" vertical="center"/>
    </xf>
    <xf numFmtId="0" fontId="4" fillId="2" borderId="0" xfId="20" applyFont="1" applyFill="1" applyBorder="1" applyAlignment="1">
      <alignment horizontal="left"/>
    </xf>
    <xf numFmtId="0" fontId="8" fillId="2" borderId="23" xfId="20" applyFont="1" applyFill="1" applyBorder="1" applyAlignment="1">
      <alignment horizontal="left"/>
    </xf>
    <xf numFmtId="0" fontId="8" fillId="2" borderId="1" xfId="20" applyFont="1" applyFill="1" applyBorder="1" applyAlignment="1">
      <alignment horizontal="distributed" vertical="center"/>
    </xf>
    <xf numFmtId="0" fontId="8" fillId="2" borderId="8" xfId="20" applyFont="1" applyFill="1" applyBorder="1" applyAlignment="1">
      <alignment horizontal="left"/>
    </xf>
    <xf numFmtId="0" fontId="4" fillId="2" borderId="9" xfId="20" applyFont="1" applyFill="1" applyBorder="1" applyAlignment="1">
      <alignment horizontal="left"/>
    </xf>
    <xf numFmtId="0" fontId="4" fillId="2" borderId="1" xfId="20" applyFont="1" applyFill="1" applyBorder="1" applyAlignment="1">
      <alignment horizontal="left"/>
    </xf>
    <xf numFmtId="181" fontId="4" fillId="2" borderId="1" xfId="20" applyNumberFormat="1" applyFont="1" applyFill="1" applyBorder="1" applyAlignment="1">
      <alignment horizontal="right" vertical="center"/>
    </xf>
    <xf numFmtId="38" fontId="7" fillId="2" borderId="0" xfId="21" applyNumberFormat="1" applyFont="1" applyFill="1" applyAlignment="1">
      <alignment vertical="center"/>
    </xf>
    <xf numFmtId="38" fontId="7" fillId="2" borderId="0" xfId="21" applyNumberFormat="1" applyFont="1" applyFill="1" applyAlignment="1">
      <alignment horizontal="left" vertical="center"/>
    </xf>
    <xf numFmtId="38" fontId="8" fillId="2" borderId="0" xfId="21" applyNumberFormat="1" applyFont="1" applyFill="1" applyAlignment="1">
      <alignment vertical="center"/>
    </xf>
    <xf numFmtId="38" fontId="1" fillId="2" borderId="0" xfId="21" applyNumberFormat="1" applyFont="1" applyFill="1" applyAlignment="1">
      <alignment vertical="center"/>
    </xf>
    <xf numFmtId="38" fontId="1" fillId="2" borderId="1" xfId="21" applyNumberFormat="1" applyFont="1" applyFill="1" applyBorder="1" applyAlignment="1">
      <alignment horizontal="right" vertical="center"/>
    </xf>
    <xf numFmtId="38" fontId="8" fillId="2" borderId="0" xfId="21" applyNumberFormat="1" applyFont="1" applyFill="1" applyBorder="1" applyAlignment="1">
      <alignment horizontal="distributed" vertical="center"/>
    </xf>
    <xf numFmtId="38" fontId="8" fillId="2" borderId="0" xfId="21" applyNumberFormat="1" applyFont="1" applyFill="1" applyAlignment="1">
      <alignment horizontal="distributed" vertical="center"/>
    </xf>
    <xf numFmtId="38" fontId="9" fillId="2" borderId="26" xfId="21" applyNumberFormat="1" applyFont="1" applyFill="1" applyBorder="1" applyAlignment="1">
      <alignment horizontal="center" vertical="center"/>
    </xf>
    <xf numFmtId="38" fontId="9" fillId="2" borderId="18" xfId="21" applyNumberFormat="1" applyFont="1" applyFill="1" applyBorder="1" applyAlignment="1">
      <alignment horizontal="center" vertical="center"/>
    </xf>
    <xf numFmtId="38" fontId="9" fillId="2" borderId="27" xfId="21" applyNumberFormat="1" applyFont="1" applyFill="1" applyBorder="1" applyAlignment="1">
      <alignment horizontal="center" vertical="center"/>
    </xf>
    <xf numFmtId="38" fontId="21" fillId="2" borderId="7" xfId="21" applyNumberFormat="1" applyFont="1" applyFill="1" applyBorder="1" applyAlignment="1">
      <alignment horizontal="right" vertical="center"/>
    </xf>
    <xf numFmtId="38" fontId="21" fillId="2" borderId="5" xfId="21" applyNumberFormat="1" applyFont="1" applyFill="1" applyBorder="1" applyAlignment="1">
      <alignment horizontal="right" vertical="center"/>
    </xf>
    <xf numFmtId="38" fontId="21" fillId="2" borderId="6" xfId="21" applyNumberFormat="1" applyFont="1" applyFill="1" applyBorder="1" applyAlignment="1">
      <alignment horizontal="right" vertical="center"/>
    </xf>
    <xf numFmtId="38" fontId="21" fillId="2" borderId="0" xfId="21" applyNumberFormat="1" applyFont="1" applyFill="1" applyBorder="1" applyAlignment="1">
      <alignment horizontal="right" vertical="center"/>
    </xf>
    <xf numFmtId="38" fontId="9" fillId="2" borderId="0" xfId="21" applyNumberFormat="1" applyFont="1" applyFill="1" applyBorder="1" applyAlignment="1">
      <alignment vertical="center"/>
    </xf>
    <xf numFmtId="38" fontId="9" fillId="2" borderId="0" xfId="21" applyNumberFormat="1" applyFont="1" applyFill="1" applyAlignment="1">
      <alignment vertical="center"/>
    </xf>
    <xf numFmtId="38" fontId="21" fillId="2" borderId="0" xfId="21" applyNumberFormat="1" applyFont="1" applyFill="1" applyBorder="1" applyAlignment="1">
      <alignment vertical="center"/>
    </xf>
    <xf numFmtId="38" fontId="21" fillId="2" borderId="11" xfId="21" applyNumberFormat="1" applyFont="1" applyFill="1" applyBorder="1" applyAlignment="1">
      <alignment horizontal="right" vertical="center"/>
    </xf>
    <xf numFmtId="38" fontId="21" fillId="2" borderId="23" xfId="21" applyNumberFormat="1" applyFont="1" applyFill="1" applyBorder="1" applyAlignment="1">
      <alignment horizontal="right" vertical="center"/>
    </xf>
    <xf numFmtId="38" fontId="5" fillId="2" borderId="0" xfId="21" applyNumberFormat="1" applyFont="1" applyFill="1" applyBorder="1" applyAlignment="1">
      <alignment vertical="center"/>
    </xf>
    <xf numFmtId="38" fontId="5" fillId="2" borderId="0" xfId="21" applyNumberFormat="1" applyFont="1" applyFill="1" applyAlignment="1">
      <alignment vertical="center"/>
    </xf>
    <xf numFmtId="38" fontId="8" fillId="2" borderId="0" xfId="21" applyNumberFormat="1" applyFont="1" applyFill="1" applyBorder="1" applyAlignment="1">
      <alignment vertical="center"/>
    </xf>
    <xf numFmtId="38" fontId="4" fillId="2" borderId="11" xfId="21" applyNumberFormat="1" applyFont="1" applyFill="1" applyBorder="1" applyAlignment="1">
      <alignment horizontal="right" vertical="center"/>
    </xf>
    <xf numFmtId="38" fontId="4" fillId="2" borderId="0" xfId="21" applyNumberFormat="1" applyFont="1" applyFill="1" applyBorder="1" applyAlignment="1">
      <alignment horizontal="right" vertical="center"/>
    </xf>
    <xf numFmtId="38" fontId="4" fillId="2" borderId="23" xfId="21" applyNumberFormat="1" applyFont="1" applyFill="1" applyBorder="1" applyAlignment="1">
      <alignment horizontal="right" vertical="center"/>
    </xf>
    <xf numFmtId="38" fontId="4" fillId="2" borderId="0" xfId="21" applyNumberFormat="1" applyFont="1" applyFill="1" applyBorder="1" applyAlignment="1">
      <alignment vertical="center"/>
    </xf>
    <xf numFmtId="38" fontId="31" fillId="2" borderId="0" xfId="21" applyNumberFormat="1" applyFont="1" applyFill="1" applyBorder="1" applyAlignment="1">
      <alignment vertical="center"/>
    </xf>
    <xf numFmtId="38" fontId="31" fillId="2" borderId="0" xfId="21" applyNumberFormat="1" applyFont="1" applyFill="1" applyAlignment="1">
      <alignment vertical="center"/>
    </xf>
    <xf numFmtId="38" fontId="4" fillId="2" borderId="23" xfId="21" applyNumberFormat="1" applyFont="1" applyFill="1" applyBorder="1" applyAlignment="1">
      <alignment vertical="center"/>
    </xf>
    <xf numFmtId="38" fontId="8" fillId="2" borderId="0" xfId="21" applyNumberFormat="1" applyFont="1" applyFill="1" applyBorder="1" applyAlignment="1">
      <alignment vertical="center" wrapText="1"/>
    </xf>
    <xf numFmtId="38" fontId="30" fillId="2" borderId="11" xfId="21" applyNumberFormat="1" applyFont="1" applyFill="1" applyBorder="1" applyAlignment="1">
      <alignment horizontal="right" vertical="center"/>
    </xf>
    <xf numFmtId="38" fontId="30" fillId="2" borderId="0" xfId="21" applyNumberFormat="1" applyFont="1" applyFill="1" applyBorder="1" applyAlignment="1">
      <alignment horizontal="right" vertical="center"/>
    </xf>
    <xf numFmtId="38" fontId="30" fillId="2" borderId="23" xfId="21" applyNumberFormat="1" applyFont="1" applyFill="1" applyBorder="1" applyAlignment="1">
      <alignment horizontal="right" vertical="center"/>
    </xf>
    <xf numFmtId="38" fontId="30" fillId="2" borderId="0" xfId="21" applyNumberFormat="1" applyFont="1" applyFill="1" applyBorder="1" applyAlignment="1">
      <alignment vertical="center"/>
    </xf>
    <xf numFmtId="38" fontId="30" fillId="2" borderId="23" xfId="21" applyNumberFormat="1" applyFont="1" applyFill="1" applyBorder="1" applyAlignment="1">
      <alignment vertical="center"/>
    </xf>
    <xf numFmtId="38" fontId="21" fillId="2" borderId="23" xfId="21" applyNumberFormat="1" applyFont="1" applyFill="1" applyBorder="1" applyAlignment="1">
      <alignment vertical="center"/>
    </xf>
    <xf numFmtId="38" fontId="43" fillId="2" borderId="11" xfId="21" applyNumberFormat="1" applyFont="1" applyFill="1" applyBorder="1" applyAlignment="1">
      <alignment horizontal="right" vertical="center"/>
    </xf>
    <xf numFmtId="38" fontId="43" fillId="2" borderId="0" xfId="21" applyNumberFormat="1" applyFont="1" applyFill="1" applyBorder="1" applyAlignment="1">
      <alignment horizontal="right" vertical="center"/>
    </xf>
    <xf numFmtId="38" fontId="43" fillId="2" borderId="23" xfId="21" applyNumberFormat="1" applyFont="1" applyFill="1" applyBorder="1" applyAlignment="1">
      <alignment horizontal="right" vertical="center"/>
    </xf>
    <xf numFmtId="38" fontId="43" fillId="2" borderId="0" xfId="21" applyNumberFormat="1" applyFont="1" applyFill="1" applyBorder="1" applyAlignment="1">
      <alignment vertical="center"/>
    </xf>
    <xf numFmtId="38" fontId="43" fillId="2" borderId="23" xfId="21" applyNumberFormat="1" applyFont="1" applyFill="1" applyBorder="1" applyAlignment="1">
      <alignment vertical="center"/>
    </xf>
    <xf numFmtId="38" fontId="44" fillId="2" borderId="0" xfId="21" applyNumberFormat="1" applyFont="1" applyFill="1" applyBorder="1" applyAlignment="1">
      <alignment vertical="center"/>
    </xf>
    <xf numFmtId="38" fontId="44" fillId="2" borderId="0" xfId="21" applyNumberFormat="1" applyFont="1" applyFill="1" applyAlignment="1">
      <alignment vertical="center"/>
    </xf>
    <xf numFmtId="38" fontId="13" fillId="2" borderId="0" xfId="21" applyNumberFormat="1" applyFont="1" applyFill="1" applyBorder="1" applyAlignment="1">
      <alignment vertical="center"/>
    </xf>
    <xf numFmtId="38" fontId="13" fillId="2" borderId="0" xfId="21" applyNumberFormat="1" applyFont="1" applyFill="1" applyAlignment="1">
      <alignment vertical="center"/>
    </xf>
    <xf numFmtId="38" fontId="8" fillId="2" borderId="1" xfId="21" applyNumberFormat="1" applyFont="1" applyFill="1" applyBorder="1" applyAlignment="1">
      <alignment vertical="center"/>
    </xf>
    <xf numFmtId="38" fontId="4" fillId="2" borderId="9" xfId="21" applyNumberFormat="1" applyFont="1" applyFill="1" applyBorder="1" applyAlignment="1">
      <alignment horizontal="right" vertical="center"/>
    </xf>
    <xf numFmtId="38" fontId="4" fillId="2" borderId="1" xfId="21" applyNumberFormat="1" applyFont="1" applyFill="1" applyBorder="1" applyAlignment="1">
      <alignment horizontal="right" vertical="center"/>
    </xf>
    <xf numFmtId="38" fontId="4" fillId="2" borderId="8" xfId="21" applyNumberFormat="1" applyFont="1" applyFill="1" applyBorder="1" applyAlignment="1">
      <alignment horizontal="right" vertical="center"/>
    </xf>
    <xf numFmtId="38" fontId="1" fillId="2" borderId="10" xfId="21" applyNumberFormat="1" applyFont="1" applyFill="1" applyBorder="1" applyAlignment="1">
      <alignment vertical="center"/>
    </xf>
    <xf numFmtId="38" fontId="1" fillId="2" borderId="10" xfId="21" applyNumberFormat="1" applyFont="1" applyFill="1" applyBorder="1" applyAlignment="1">
      <alignment vertical="center" wrapText="1"/>
    </xf>
    <xf numFmtId="38" fontId="30" fillId="2" borderId="0" xfId="21" applyNumberFormat="1" applyFont="1" applyFill="1" applyAlignment="1">
      <alignment vertical="center"/>
    </xf>
    <xf numFmtId="0" fontId="1" fillId="2" borderId="0" xfId="22" applyFont="1" applyFill="1" applyAlignment="1">
      <alignment horizontal="right" vertical="center"/>
    </xf>
    <xf numFmtId="0" fontId="8" fillId="2" borderId="0" xfId="22" applyFont="1" applyFill="1">
      <alignment vertical="center"/>
    </xf>
    <xf numFmtId="0" fontId="1" fillId="2" borderId="0" xfId="22" applyFont="1" applyFill="1" applyAlignment="1">
      <alignment vertical="center"/>
    </xf>
    <xf numFmtId="0" fontId="1" fillId="2" borderId="1" xfId="22" applyFont="1" applyFill="1" applyBorder="1" applyAlignment="1">
      <alignment vertical="center"/>
    </xf>
    <xf numFmtId="0" fontId="1" fillId="2" borderId="1" xfId="22" applyFont="1" applyFill="1" applyBorder="1" applyAlignment="1">
      <alignment horizontal="right" vertical="center"/>
    </xf>
    <xf numFmtId="0" fontId="30" fillId="2" borderId="0" xfId="22" applyFont="1" applyFill="1" applyAlignment="1">
      <alignment horizontal="distributed" vertical="center" justifyLastLine="1"/>
    </xf>
    <xf numFmtId="0" fontId="8" fillId="2" borderId="26" xfId="22" applyFont="1" applyFill="1" applyBorder="1" applyAlignment="1">
      <alignment horizontal="distributed" vertical="center" justifyLastLine="1"/>
    </xf>
    <xf numFmtId="0" fontId="8" fillId="2" borderId="26" xfId="22" applyFont="1" applyFill="1" applyBorder="1" applyAlignment="1">
      <alignment horizontal="distributed" vertical="center" wrapText="1" justifyLastLine="1"/>
    </xf>
    <xf numFmtId="0" fontId="12" fillId="2" borderId="18" xfId="22" applyFont="1" applyFill="1" applyBorder="1" applyAlignment="1">
      <alignment horizontal="distributed" vertical="center" wrapText="1" justifyLastLine="1"/>
    </xf>
    <xf numFmtId="49" fontId="8" fillId="2" borderId="0" xfId="22" applyNumberFormat="1" applyFont="1" applyFill="1" applyBorder="1" applyAlignment="1">
      <alignment horizontal="center" vertical="center"/>
    </xf>
    <xf numFmtId="182" fontId="8" fillId="2" borderId="11" xfId="22" applyNumberFormat="1" applyFont="1" applyFill="1" applyBorder="1" applyAlignment="1">
      <alignment horizontal="right" vertical="center"/>
    </xf>
    <xf numFmtId="182" fontId="4" fillId="2" borderId="0" xfId="22" applyNumberFormat="1" applyFont="1" applyFill="1" applyBorder="1" applyAlignment="1">
      <alignment horizontal="right" vertical="center"/>
    </xf>
    <xf numFmtId="0" fontId="30" fillId="2" borderId="0" xfId="22" applyFont="1" applyFill="1" applyAlignment="1">
      <alignment vertical="center"/>
    </xf>
    <xf numFmtId="56" fontId="30" fillId="2" borderId="0" xfId="22" applyNumberFormat="1" applyFont="1" applyFill="1" applyAlignment="1">
      <alignment vertical="center"/>
    </xf>
    <xf numFmtId="0" fontId="30" fillId="2" borderId="0" xfId="22" applyFont="1" applyFill="1">
      <alignment vertical="center"/>
    </xf>
    <xf numFmtId="56" fontId="30" fillId="2" borderId="0" xfId="22" applyNumberFormat="1" applyFont="1" applyFill="1">
      <alignment vertical="center"/>
    </xf>
    <xf numFmtId="49" fontId="8" fillId="2" borderId="23" xfId="22" applyNumberFormat="1" applyFont="1" applyFill="1" applyBorder="1" applyAlignment="1">
      <alignment horizontal="center" vertical="center"/>
    </xf>
    <xf numFmtId="182" fontId="8" fillId="2" borderId="0" xfId="22" applyNumberFormat="1" applyFont="1" applyFill="1" applyBorder="1" applyAlignment="1">
      <alignment horizontal="right" vertical="center"/>
    </xf>
    <xf numFmtId="49" fontId="8" fillId="2" borderId="8" xfId="22" applyNumberFormat="1" applyFont="1" applyFill="1" applyBorder="1" applyAlignment="1">
      <alignment horizontal="center" vertical="center"/>
    </xf>
    <xf numFmtId="182" fontId="8" fillId="2" borderId="9" xfId="22" applyNumberFormat="1" applyFont="1" applyFill="1" applyBorder="1" applyAlignment="1">
      <alignment horizontal="right" vertical="center"/>
    </xf>
    <xf numFmtId="182" fontId="4" fillId="2" borderId="1" xfId="22" applyNumberFormat="1" applyFont="1" applyFill="1" applyBorder="1" applyAlignment="1">
      <alignment horizontal="right" vertical="center"/>
    </xf>
    <xf numFmtId="0" fontId="30" fillId="2" borderId="0" xfId="22" applyFont="1" applyFill="1" applyBorder="1">
      <alignment vertical="center"/>
    </xf>
    <xf numFmtId="56" fontId="30" fillId="2" borderId="0" xfId="22" applyNumberFormat="1" applyFont="1" applyFill="1" applyBorder="1">
      <alignment vertical="center"/>
    </xf>
    <xf numFmtId="49" fontId="30" fillId="2" borderId="0" xfId="22" applyNumberFormat="1" applyFont="1" applyFill="1">
      <alignment vertical="center"/>
    </xf>
    <xf numFmtId="0" fontId="8" fillId="2" borderId="26" xfId="22" applyFont="1" applyFill="1" applyBorder="1" applyAlignment="1">
      <alignment horizontal="center" vertical="center" justifyLastLine="1"/>
    </xf>
    <xf numFmtId="182" fontId="30" fillId="2" borderId="11" xfId="22" applyNumberFormat="1" applyFont="1" applyFill="1" applyBorder="1" applyAlignment="1">
      <alignment horizontal="right" vertical="center"/>
    </xf>
    <xf numFmtId="182" fontId="30" fillId="2" borderId="0" xfId="22" applyNumberFormat="1" applyFont="1" applyFill="1" applyBorder="1" applyAlignment="1">
      <alignment horizontal="right" vertical="center"/>
    </xf>
    <xf numFmtId="0" fontId="30" fillId="2" borderId="0" xfId="2" applyFont="1" applyFill="1" applyBorder="1" applyAlignment="1">
      <alignment vertical="center"/>
    </xf>
    <xf numFmtId="182" fontId="30" fillId="2" borderId="1" xfId="22" applyNumberFormat="1" applyFont="1" applyFill="1" applyBorder="1" applyAlignment="1">
      <alignment horizontal="right" vertical="center"/>
    </xf>
    <xf numFmtId="0" fontId="30" fillId="2" borderId="1" xfId="22" applyFont="1" applyFill="1" applyBorder="1">
      <alignment vertical="center"/>
    </xf>
    <xf numFmtId="0" fontId="30" fillId="2" borderId="1" xfId="2" applyFont="1" applyFill="1" applyBorder="1" applyAlignment="1">
      <alignment vertical="center"/>
    </xf>
    <xf numFmtId="49" fontId="31" fillId="2" borderId="0" xfId="22" applyNumberFormat="1" applyFont="1" applyFill="1">
      <alignment vertical="center"/>
    </xf>
    <xf numFmtId="0" fontId="23" fillId="0" borderId="0" xfId="2" applyFont="1"/>
    <xf numFmtId="0" fontId="9" fillId="0" borderId="0" xfId="2" applyFont="1"/>
    <xf numFmtId="0" fontId="9" fillId="0" borderId="26" xfId="2" applyFont="1" applyBorder="1" applyAlignment="1">
      <alignment horizontal="distributed" vertical="center" justifyLastLine="1"/>
    </xf>
    <xf numFmtId="0" fontId="12" fillId="0" borderId="26" xfId="2" applyFont="1" applyBorder="1" applyAlignment="1">
      <alignment horizontal="distributed" vertical="center" wrapText="1" justifyLastLine="1"/>
    </xf>
    <xf numFmtId="181" fontId="30" fillId="0" borderId="0" xfId="2" applyNumberFormat="1" applyFont="1" applyBorder="1" applyAlignment="1">
      <alignment horizontal="right" vertical="center"/>
    </xf>
    <xf numFmtId="0" fontId="1" fillId="0" borderId="0" xfId="2" applyFont="1" applyBorder="1"/>
    <xf numFmtId="0" fontId="8" fillId="0" borderId="23" xfId="2" applyFont="1" applyBorder="1" applyAlignment="1">
      <alignment vertical="center"/>
    </xf>
    <xf numFmtId="0" fontId="31" fillId="0" borderId="0" xfId="2" applyFont="1"/>
    <xf numFmtId="0" fontId="8" fillId="0" borderId="23" xfId="2" applyFont="1" applyBorder="1" applyAlignment="1">
      <alignment vertical="center" shrinkToFit="1"/>
    </xf>
    <xf numFmtId="0" fontId="9" fillId="0" borderId="23" xfId="2" applyFont="1" applyBorder="1" applyAlignment="1">
      <alignment vertical="center" shrinkToFit="1"/>
    </xf>
    <xf numFmtId="0" fontId="8" fillId="0" borderId="22" xfId="2" applyFont="1" applyBorder="1" applyAlignment="1">
      <alignment vertical="center"/>
    </xf>
    <xf numFmtId="0" fontId="8" fillId="0" borderId="17" xfId="2" applyFont="1" applyBorder="1" applyAlignment="1">
      <alignment vertical="center"/>
    </xf>
    <xf numFmtId="181" fontId="4" fillId="0" borderId="22" xfId="2" quotePrefix="1" applyNumberFormat="1" applyFont="1" applyBorder="1" applyAlignment="1">
      <alignment horizontal="right" vertical="center"/>
    </xf>
    <xf numFmtId="0" fontId="12" fillId="0" borderId="23" xfId="2" applyFont="1" applyBorder="1" applyAlignment="1">
      <alignment vertical="center"/>
    </xf>
    <xf numFmtId="0" fontId="9" fillId="0" borderId="23" xfId="2" applyFont="1" applyBorder="1" applyAlignment="1">
      <alignment vertical="center"/>
    </xf>
    <xf numFmtId="0" fontId="8" fillId="0" borderId="1" xfId="2" applyFont="1" applyBorder="1" applyAlignment="1">
      <alignment vertical="center"/>
    </xf>
    <xf numFmtId="0" fontId="9" fillId="0" borderId="8" xfId="2" applyFont="1" applyBorder="1" applyAlignment="1">
      <alignment vertical="center" shrinkToFit="1"/>
    </xf>
    <xf numFmtId="187" fontId="8" fillId="0" borderId="0" xfId="7" applyNumberFormat="1" applyFont="1" applyAlignment="1">
      <alignment vertical="center"/>
    </xf>
    <xf numFmtId="181" fontId="30" fillId="0" borderId="5" xfId="2" applyNumberFormat="1" applyFont="1" applyBorder="1" applyAlignment="1">
      <alignment horizontal="right" vertical="center"/>
    </xf>
    <xf numFmtId="187" fontId="8" fillId="0" borderId="0" xfId="7" applyNumberFormat="1" applyFont="1" applyFill="1" applyAlignment="1">
      <alignment vertical="center"/>
    </xf>
    <xf numFmtId="0" fontId="9" fillId="0" borderId="8" xfId="2" applyFont="1" applyBorder="1" applyAlignment="1">
      <alignment vertical="center"/>
    </xf>
    <xf numFmtId="0" fontId="1" fillId="0" borderId="0" xfId="2" applyFont="1" applyBorder="1" applyAlignment="1"/>
    <xf numFmtId="181" fontId="1" fillId="0" borderId="0" xfId="2" applyNumberFormat="1" applyFont="1" applyBorder="1" applyAlignment="1">
      <alignment horizontal="right" vertical="center"/>
    </xf>
    <xf numFmtId="0" fontId="1" fillId="0" borderId="0" xfId="2" applyFont="1" applyAlignment="1"/>
    <xf numFmtId="181" fontId="1" fillId="0" borderId="0" xfId="2" applyNumberFormat="1" applyFont="1"/>
    <xf numFmtId="0" fontId="1" fillId="2" borderId="0" xfId="2" applyFont="1" applyFill="1" applyAlignment="1">
      <alignment horizontal="center" vertical="center"/>
    </xf>
    <xf numFmtId="0" fontId="1" fillId="2" borderId="1" xfId="2" applyFont="1" applyFill="1" applyBorder="1" applyAlignment="1"/>
    <xf numFmtId="0" fontId="6" fillId="2" borderId="0" xfId="2" applyFill="1" applyAlignment="1">
      <alignment vertical="center"/>
    </xf>
    <xf numFmtId="0" fontId="8" fillId="2" borderId="26" xfId="2" applyFont="1" applyFill="1" applyBorder="1" applyAlignment="1">
      <alignment horizontal="distributed" vertical="center"/>
    </xf>
    <xf numFmtId="0" fontId="8" fillId="2" borderId="27" xfId="2" applyFont="1" applyFill="1" applyBorder="1" applyAlignment="1">
      <alignment horizontal="distributed" vertical="center"/>
    </xf>
    <xf numFmtId="0" fontId="8" fillId="2" borderId="18" xfId="2" applyFont="1" applyFill="1" applyBorder="1" applyAlignment="1">
      <alignment horizontal="distributed" vertical="center"/>
    </xf>
    <xf numFmtId="38" fontId="8" fillId="2" borderId="26" xfId="2" applyNumberFormat="1" applyFont="1" applyFill="1" applyBorder="1" applyAlignment="1">
      <alignment horizontal="distributed" vertical="center"/>
    </xf>
    <xf numFmtId="38" fontId="8" fillId="2" borderId="18" xfId="2" applyNumberFormat="1" applyFont="1" applyFill="1" applyBorder="1" applyAlignment="1">
      <alignment horizontal="distributed" vertical="center"/>
    </xf>
    <xf numFmtId="38" fontId="8" fillId="2" borderId="26" xfId="3" applyNumberFormat="1" applyFont="1" applyFill="1" applyBorder="1" applyAlignment="1">
      <alignment horizontal="distributed" vertical="center"/>
    </xf>
    <xf numFmtId="38" fontId="8" fillId="2" borderId="18" xfId="3" applyNumberFormat="1" applyFont="1" applyFill="1" applyBorder="1" applyAlignment="1">
      <alignment horizontal="distributed" vertical="center"/>
    </xf>
    <xf numFmtId="181" fontId="21" fillId="2" borderId="11" xfId="2" applyNumberFormat="1" applyFont="1" applyFill="1" applyBorder="1" applyAlignment="1">
      <alignment horizontal="right" vertical="center"/>
    </xf>
    <xf numFmtId="181" fontId="21" fillId="2" borderId="23" xfId="2" applyNumberFormat="1" applyFont="1" applyFill="1" applyBorder="1" applyAlignment="1">
      <alignment horizontal="right" vertical="center"/>
    </xf>
    <xf numFmtId="181" fontId="21" fillId="2" borderId="0" xfId="2" applyNumberFormat="1" applyFont="1" applyFill="1" applyBorder="1" applyAlignment="1">
      <alignment horizontal="right" vertical="center"/>
    </xf>
    <xf numFmtId="181" fontId="21" fillId="2" borderId="7" xfId="2" applyNumberFormat="1" applyFont="1" applyFill="1" applyBorder="1" applyAlignment="1">
      <alignment horizontal="right" vertical="center"/>
    </xf>
    <xf numFmtId="181" fontId="21" fillId="2" borderId="5" xfId="2" applyNumberFormat="1" applyFont="1" applyFill="1" applyBorder="1" applyAlignment="1">
      <alignment horizontal="right" vertical="center"/>
    </xf>
    <xf numFmtId="181" fontId="21" fillId="2" borderId="7" xfId="3" applyNumberFormat="1" applyFont="1" applyFill="1" applyBorder="1" applyAlignment="1">
      <alignment horizontal="right" vertical="center"/>
    </xf>
    <xf numFmtId="181" fontId="21" fillId="2" borderId="5" xfId="3" applyNumberFormat="1" applyFont="1" applyFill="1" applyBorder="1" applyAlignment="1">
      <alignment horizontal="right" vertical="center"/>
    </xf>
    <xf numFmtId="0" fontId="6" fillId="2" borderId="0" xfId="2" applyFont="1" applyFill="1" applyAlignment="1">
      <alignment vertical="center"/>
    </xf>
    <xf numFmtId="0" fontId="21" fillId="2" borderId="0" xfId="2" applyFont="1" applyFill="1" applyBorder="1" applyAlignment="1">
      <alignment vertical="center"/>
    </xf>
    <xf numFmtId="0" fontId="21" fillId="2" borderId="0" xfId="2" applyFont="1" applyFill="1" applyBorder="1" applyAlignment="1">
      <alignment horizontal="center" vertical="center"/>
    </xf>
    <xf numFmtId="0" fontId="21" fillId="2" borderId="23" xfId="2" applyFont="1" applyFill="1" applyBorder="1" applyAlignment="1">
      <alignment horizontal="left" vertical="center"/>
    </xf>
    <xf numFmtId="181" fontId="21" fillId="2" borderId="0" xfId="2" applyNumberFormat="1" applyFont="1" applyFill="1" applyBorder="1" applyAlignment="1">
      <alignment horizontal="center" vertical="center"/>
    </xf>
    <xf numFmtId="49" fontId="21" fillId="2" borderId="23" xfId="2" applyNumberFormat="1" applyFont="1" applyFill="1" applyBorder="1" applyAlignment="1">
      <alignment vertical="center"/>
    </xf>
    <xf numFmtId="181" fontId="21" fillId="2" borderId="11" xfId="3" applyNumberFormat="1" applyFont="1" applyFill="1" applyBorder="1" applyAlignment="1">
      <alignment horizontal="right" vertical="center"/>
    </xf>
    <xf numFmtId="181" fontId="21" fillId="2" borderId="0" xfId="3" applyNumberFormat="1" applyFont="1" applyFill="1" applyBorder="1" applyAlignment="1">
      <alignment horizontal="right" vertical="center"/>
    </xf>
    <xf numFmtId="0" fontId="21" fillId="2" borderId="0" xfId="2" applyFont="1" applyFill="1" applyAlignment="1">
      <alignment vertical="center"/>
    </xf>
    <xf numFmtId="0" fontId="8" fillId="2" borderId="0" xfId="2" applyFont="1" applyFill="1" applyBorder="1" applyAlignment="1">
      <alignment vertical="center"/>
    </xf>
    <xf numFmtId="0" fontId="8" fillId="2" borderId="0" xfId="2" applyFont="1" applyFill="1" applyBorder="1" applyAlignment="1">
      <alignment horizontal="center" vertical="center"/>
    </xf>
    <xf numFmtId="0" fontId="8" fillId="2" borderId="23" xfId="2" applyFont="1" applyFill="1" applyBorder="1" applyAlignment="1">
      <alignment vertical="center"/>
    </xf>
    <xf numFmtId="181" fontId="4" fillId="2" borderId="11" xfId="2" applyNumberFormat="1" applyFont="1" applyFill="1" applyBorder="1" applyAlignment="1">
      <alignment horizontal="right" vertical="center"/>
    </xf>
    <xf numFmtId="181" fontId="4" fillId="2" borderId="23" xfId="2" applyNumberFormat="1" applyFont="1" applyFill="1" applyBorder="1" applyAlignment="1">
      <alignment horizontal="right" vertical="center"/>
    </xf>
    <xf numFmtId="181" fontId="8" fillId="2" borderId="0" xfId="2" applyNumberFormat="1" applyFont="1" applyFill="1" applyBorder="1" applyAlignment="1">
      <alignment horizontal="right" vertical="center"/>
    </xf>
    <xf numFmtId="181" fontId="8" fillId="2" borderId="0" xfId="2" applyNumberFormat="1" applyFont="1" applyFill="1" applyBorder="1" applyAlignment="1">
      <alignment horizontal="center" vertical="center"/>
    </xf>
    <xf numFmtId="49" fontId="8" fillId="2" borderId="23" xfId="2" applyNumberFormat="1" applyFont="1" applyFill="1" applyBorder="1" applyAlignment="1">
      <alignment vertical="center"/>
    </xf>
    <xf numFmtId="181" fontId="4" fillId="2" borderId="11" xfId="3" applyNumberFormat="1" applyFont="1" applyFill="1" applyBorder="1" applyAlignment="1">
      <alignment horizontal="right" vertical="center"/>
    </xf>
    <xf numFmtId="181" fontId="4" fillId="2" borderId="0" xfId="3" applyNumberFormat="1" applyFont="1" applyFill="1" applyBorder="1" applyAlignment="1">
      <alignment horizontal="right" vertical="center"/>
    </xf>
    <xf numFmtId="0" fontId="30" fillId="2" borderId="0" xfId="2" applyFont="1" applyFill="1" applyAlignment="1">
      <alignment vertical="center"/>
    </xf>
    <xf numFmtId="0" fontId="8" fillId="2" borderId="23" xfId="2" applyFont="1" applyFill="1" applyBorder="1" applyAlignment="1">
      <alignment horizontal="left" vertical="center"/>
    </xf>
    <xf numFmtId="181" fontId="8" fillId="2" borderId="11" xfId="2" applyNumberFormat="1" applyFont="1" applyFill="1" applyBorder="1" applyAlignment="1">
      <alignment horizontal="right" vertical="center"/>
    </xf>
    <xf numFmtId="181" fontId="8" fillId="2" borderId="23" xfId="2" applyNumberFormat="1" applyFont="1" applyFill="1" applyBorder="1" applyAlignment="1">
      <alignment horizontal="right" vertical="center"/>
    </xf>
    <xf numFmtId="0" fontId="21" fillId="2" borderId="23" xfId="2" applyFont="1" applyFill="1" applyBorder="1" applyAlignment="1">
      <alignment vertical="center"/>
    </xf>
    <xf numFmtId="181" fontId="43" fillId="2" borderId="11" xfId="2" applyNumberFormat="1" applyFont="1" applyFill="1" applyBorder="1" applyAlignment="1">
      <alignment horizontal="right" vertical="center"/>
    </xf>
    <xf numFmtId="181" fontId="43" fillId="2" borderId="23" xfId="2" applyNumberFormat="1" applyFont="1" applyFill="1" applyBorder="1" applyAlignment="1">
      <alignment horizontal="right" vertical="center"/>
    </xf>
    <xf numFmtId="181" fontId="43" fillId="2" borderId="0" xfId="2" applyNumberFormat="1" applyFont="1" applyFill="1" applyBorder="1" applyAlignment="1">
      <alignment horizontal="right" vertical="center"/>
    </xf>
    <xf numFmtId="0" fontId="45" fillId="2" borderId="0" xfId="2" applyFont="1" applyFill="1" applyAlignment="1">
      <alignment vertical="center"/>
    </xf>
    <xf numFmtId="181" fontId="4" fillId="2" borderId="11" xfId="2" quotePrefix="1" applyNumberFormat="1" applyFont="1" applyFill="1" applyBorder="1" applyAlignment="1">
      <alignment horizontal="right" vertical="center"/>
    </xf>
    <xf numFmtId="181" fontId="4" fillId="2" borderId="0" xfId="2" quotePrefix="1" applyNumberFormat="1" applyFont="1" applyFill="1" applyBorder="1" applyAlignment="1">
      <alignment horizontal="right" vertical="center"/>
    </xf>
    <xf numFmtId="181" fontId="4" fillId="2" borderId="11" xfId="3" quotePrefix="1" applyNumberFormat="1" applyFont="1" applyFill="1" applyBorder="1" applyAlignment="1">
      <alignment horizontal="right" vertical="center"/>
    </xf>
    <xf numFmtId="181" fontId="4" fillId="2" borderId="0" xfId="3" quotePrefix="1" applyNumberFormat="1" applyFont="1" applyFill="1" applyBorder="1" applyAlignment="1">
      <alignment horizontal="right" vertical="center"/>
    </xf>
    <xf numFmtId="0" fontId="8" fillId="2" borderId="0" xfId="2" applyFont="1" applyFill="1" applyBorder="1" applyAlignment="1">
      <alignment horizontal="distributed" vertical="center"/>
    </xf>
    <xf numFmtId="49" fontId="12" fillId="2" borderId="23" xfId="2" applyNumberFormat="1" applyFont="1" applyFill="1" applyBorder="1" applyAlignment="1">
      <alignment vertical="center"/>
    </xf>
    <xf numFmtId="181" fontId="30" fillId="2" borderId="0" xfId="2" applyNumberFormat="1" applyFont="1" applyFill="1" applyAlignment="1">
      <alignment vertical="center"/>
    </xf>
    <xf numFmtId="0" fontId="21" fillId="2" borderId="0" xfId="2" applyFont="1" applyFill="1" applyBorder="1" applyAlignment="1">
      <alignment horizontal="distributed" vertical="center"/>
    </xf>
    <xf numFmtId="181" fontId="43" fillId="2" borderId="11" xfId="2" quotePrefix="1" applyNumberFormat="1" applyFont="1" applyFill="1" applyBorder="1" applyAlignment="1">
      <alignment horizontal="right" vertical="center"/>
    </xf>
    <xf numFmtId="181" fontId="43" fillId="2" borderId="0" xfId="2" quotePrefix="1" applyNumberFormat="1" applyFont="1" applyFill="1" applyBorder="1" applyAlignment="1">
      <alignment horizontal="right" vertical="center"/>
    </xf>
    <xf numFmtId="181" fontId="43" fillId="2" borderId="11" xfId="3" quotePrefix="1" applyNumberFormat="1" applyFont="1" applyFill="1" applyBorder="1" applyAlignment="1">
      <alignment horizontal="right" vertical="center"/>
    </xf>
    <xf numFmtId="181" fontId="43" fillId="2" borderId="0" xfId="3" quotePrefix="1" applyNumberFormat="1" applyFont="1" applyFill="1" applyBorder="1" applyAlignment="1">
      <alignment horizontal="right" vertical="center"/>
    </xf>
    <xf numFmtId="181" fontId="8" fillId="2" borderId="1" xfId="2" applyNumberFormat="1" applyFont="1" applyFill="1" applyBorder="1" applyAlignment="1">
      <alignment horizontal="right" vertical="center"/>
    </xf>
    <xf numFmtId="181" fontId="8" fillId="2" borderId="1" xfId="2" applyNumberFormat="1" applyFont="1" applyFill="1" applyBorder="1" applyAlignment="1">
      <alignment horizontal="center" vertical="center"/>
    </xf>
    <xf numFmtId="49" fontId="8" fillId="2" borderId="8" xfId="2" applyNumberFormat="1" applyFont="1" applyFill="1" applyBorder="1" applyAlignment="1">
      <alignment vertical="center"/>
    </xf>
    <xf numFmtId="181" fontId="4" fillId="2" borderId="9" xfId="2" applyNumberFormat="1" applyFont="1" applyFill="1" applyBorder="1" applyAlignment="1">
      <alignment horizontal="right" vertical="center"/>
    </xf>
    <xf numFmtId="181" fontId="4" fillId="2" borderId="1" xfId="2" applyNumberFormat="1" applyFont="1" applyFill="1" applyBorder="1" applyAlignment="1">
      <alignment horizontal="right" vertical="center"/>
    </xf>
    <xf numFmtId="181" fontId="4" fillId="2" borderId="9" xfId="3" applyNumberFormat="1" applyFont="1" applyFill="1" applyBorder="1" applyAlignment="1">
      <alignment horizontal="right" vertical="center"/>
    </xf>
    <xf numFmtId="181" fontId="4" fillId="2" borderId="1" xfId="3" applyNumberFormat="1" applyFont="1" applyFill="1" applyBorder="1" applyAlignment="1">
      <alignment horizontal="right" vertical="center"/>
    </xf>
    <xf numFmtId="49" fontId="9" fillId="2" borderId="23" xfId="2" applyNumberFormat="1" applyFont="1" applyFill="1" applyBorder="1" applyAlignment="1">
      <alignment vertical="center"/>
    </xf>
    <xf numFmtId="0" fontId="45" fillId="2" borderId="0" xfId="2" applyFont="1" applyFill="1" applyBorder="1" applyAlignment="1">
      <alignment vertical="center"/>
    </xf>
    <xf numFmtId="192" fontId="0" fillId="2" borderId="0" xfId="2" quotePrefix="1" applyNumberFormat="1" applyFont="1" applyFill="1" applyAlignment="1">
      <alignment horizontal="right"/>
    </xf>
    <xf numFmtId="193" fontId="0" fillId="2" borderId="0" xfId="2" quotePrefix="1" applyNumberFormat="1" applyFont="1" applyFill="1" applyAlignment="1">
      <alignment horizontal="right"/>
    </xf>
    <xf numFmtId="0" fontId="31" fillId="2" borderId="0" xfId="2" applyFont="1" applyFill="1" applyAlignment="1">
      <alignment vertical="center"/>
    </xf>
    <xf numFmtId="0" fontId="1" fillId="2" borderId="10" xfId="2" applyFont="1" applyFill="1" applyBorder="1" applyAlignment="1"/>
    <xf numFmtId="0" fontId="6" fillId="2" borderId="0" xfId="2" applyFill="1" applyAlignment="1">
      <alignment horizontal="center" vertical="center"/>
    </xf>
    <xf numFmtId="0" fontId="6" fillId="2" borderId="0" xfId="2" applyFill="1"/>
    <xf numFmtId="181" fontId="6" fillId="2" borderId="0" xfId="2" applyNumberFormat="1" applyFill="1"/>
    <xf numFmtId="0" fontId="8" fillId="2" borderId="0" xfId="2" applyFont="1" applyFill="1" applyAlignment="1">
      <alignment shrinkToFit="1"/>
    </xf>
    <xf numFmtId="187" fontId="4" fillId="2" borderId="0" xfId="2" applyNumberFormat="1" applyFont="1" applyFill="1" applyBorder="1" applyAlignment="1">
      <alignment vertical="center" shrinkToFit="1"/>
    </xf>
    <xf numFmtId="0" fontId="19" fillId="2" borderId="0" xfId="2" applyFont="1" applyFill="1" applyAlignment="1">
      <alignment horizontal="center" vertical="center"/>
    </xf>
    <xf numFmtId="0" fontId="19" fillId="2" borderId="0" xfId="2" applyFont="1" applyFill="1" applyAlignment="1">
      <alignment horizontal="left" vertical="center"/>
    </xf>
    <xf numFmtId="0" fontId="1" fillId="2" borderId="0" xfId="2" applyFont="1" applyFill="1" applyAlignment="1">
      <alignment shrinkToFit="1"/>
    </xf>
    <xf numFmtId="0" fontId="8" fillId="2" borderId="26" xfId="2" applyFont="1" applyFill="1" applyBorder="1" applyAlignment="1">
      <alignment horizontal="distributed" vertical="center" justifyLastLine="1"/>
    </xf>
    <xf numFmtId="0" fontId="8" fillId="2" borderId="23" xfId="2" applyFont="1" applyFill="1" applyBorder="1" applyAlignment="1">
      <alignment horizontal="left" vertical="center" justifyLastLine="1"/>
    </xf>
    <xf numFmtId="187" fontId="4" fillId="2" borderId="11" xfId="2" applyNumberFormat="1" applyFont="1" applyFill="1" applyBorder="1" applyAlignment="1">
      <alignment vertical="center"/>
    </xf>
    <xf numFmtId="182" fontId="4" fillId="2" borderId="0" xfId="2" applyNumberFormat="1" applyFont="1" applyFill="1" applyBorder="1" applyAlignment="1">
      <alignment vertical="center"/>
    </xf>
    <xf numFmtId="182" fontId="4" fillId="2" borderId="0" xfId="2" applyNumberFormat="1" applyFont="1" applyFill="1" applyBorder="1" applyAlignment="1">
      <alignment horizontal="center" vertical="center"/>
    </xf>
    <xf numFmtId="182" fontId="4" fillId="2" borderId="0" xfId="2" applyNumberFormat="1" applyFont="1" applyFill="1" applyBorder="1" applyAlignment="1">
      <alignment vertical="center" shrinkToFit="1"/>
    </xf>
    <xf numFmtId="0" fontId="8" fillId="2" borderId="0" xfId="2" applyFont="1" applyFill="1" applyBorder="1" applyAlignment="1">
      <alignment horizontal="distributed" vertical="center" shrinkToFit="1"/>
    </xf>
    <xf numFmtId="0" fontId="8" fillId="2" borderId="23" xfId="2" applyFont="1" applyFill="1" applyBorder="1" applyAlignment="1">
      <alignment horizontal="left" vertical="center" shrinkToFit="1"/>
    </xf>
    <xf numFmtId="187" fontId="4" fillId="2" borderId="0" xfId="2" applyNumberFormat="1" applyFont="1" applyFill="1" applyBorder="1" applyAlignment="1">
      <alignment horizontal="center" vertical="center" shrinkToFit="1"/>
    </xf>
    <xf numFmtId="0" fontId="8" fillId="2" borderId="0" xfId="2" applyFont="1" applyFill="1" applyBorder="1" applyAlignment="1">
      <alignment horizontal="right" vertical="center"/>
    </xf>
    <xf numFmtId="0" fontId="8" fillId="2" borderId="0" xfId="2" applyFont="1" applyFill="1" applyBorder="1" applyAlignment="1">
      <alignment horizontal="right" vertical="center" shrinkToFit="1"/>
    </xf>
    <xf numFmtId="0" fontId="6" fillId="2" borderId="0" xfId="2" applyFont="1" applyFill="1"/>
    <xf numFmtId="0" fontId="6" fillId="2" borderId="0" xfId="2" applyFont="1" applyFill="1" applyAlignment="1">
      <alignment shrinkToFit="1"/>
    </xf>
    <xf numFmtId="49" fontId="8" fillId="2" borderId="23" xfId="2" applyNumberFormat="1" applyFont="1" applyFill="1" applyBorder="1" applyAlignment="1">
      <alignment vertical="center" shrinkToFit="1"/>
    </xf>
    <xf numFmtId="0" fontId="8" fillId="2" borderId="0" xfId="2" applyFont="1" applyFill="1" applyBorder="1" applyAlignment="1">
      <alignment vertical="center" shrinkToFit="1"/>
    </xf>
    <xf numFmtId="37" fontId="6" fillId="2" borderId="0" xfId="2" applyNumberFormat="1" applyFont="1" applyFill="1" applyBorder="1" applyAlignment="1">
      <alignment horizontal="right" vertical="center" shrinkToFit="1"/>
    </xf>
    <xf numFmtId="37" fontId="6" fillId="2" borderId="0" xfId="2" applyNumberFormat="1" applyFont="1" applyFill="1" applyBorder="1" applyAlignment="1">
      <alignment horizontal="right" vertical="center"/>
    </xf>
    <xf numFmtId="0" fontId="23" fillId="2" borderId="0" xfId="2" applyFont="1" applyFill="1" applyAlignment="1">
      <alignment horizontal="center" vertical="center" shrinkToFit="1"/>
    </xf>
    <xf numFmtId="37" fontId="6" fillId="2" borderId="0" xfId="2" applyNumberFormat="1" applyFont="1" applyFill="1" applyBorder="1" applyAlignment="1">
      <alignment vertical="center" shrinkToFit="1"/>
    </xf>
    <xf numFmtId="187" fontId="4" fillId="2" borderId="0" xfId="2" applyNumberFormat="1" applyFont="1" applyFill="1" applyBorder="1" applyAlignment="1">
      <alignment vertical="center"/>
    </xf>
    <xf numFmtId="0" fontId="6" fillId="2" borderId="0" xfId="2" applyFont="1" applyFill="1" applyBorder="1"/>
    <xf numFmtId="0" fontId="8" fillId="2" borderId="22" xfId="2" applyFont="1" applyFill="1" applyBorder="1" applyAlignment="1">
      <alignment vertical="center"/>
    </xf>
    <xf numFmtId="49" fontId="8" fillId="2" borderId="17" xfId="2" applyNumberFormat="1" applyFont="1" applyFill="1" applyBorder="1" applyAlignment="1">
      <alignment vertical="center"/>
    </xf>
    <xf numFmtId="187" fontId="4" fillId="2" borderId="22" xfId="2" applyNumberFormat="1" applyFont="1" applyFill="1" applyBorder="1" applyAlignment="1">
      <alignment vertical="center"/>
    </xf>
    <xf numFmtId="182" fontId="4" fillId="2" borderId="22" xfId="2" applyNumberFormat="1" applyFont="1" applyFill="1" applyBorder="1" applyAlignment="1">
      <alignment vertical="center"/>
    </xf>
    <xf numFmtId="182" fontId="4" fillId="2" borderId="22" xfId="2" applyNumberFormat="1" applyFont="1" applyFill="1" applyBorder="1" applyAlignment="1">
      <alignment horizontal="right" vertical="center"/>
    </xf>
    <xf numFmtId="182" fontId="4" fillId="2" borderId="22" xfId="2" applyNumberFormat="1" applyFont="1" applyFill="1" applyBorder="1" applyAlignment="1">
      <alignment vertical="center" shrinkToFit="1"/>
    </xf>
    <xf numFmtId="187" fontId="4" fillId="2" borderId="22" xfId="2" applyNumberFormat="1" applyFont="1" applyFill="1" applyBorder="1" applyAlignment="1">
      <alignment vertical="center" shrinkToFit="1"/>
    </xf>
    <xf numFmtId="0" fontId="1" fillId="2" borderId="5" xfId="2" applyFont="1" applyFill="1" applyBorder="1" applyAlignment="1">
      <alignment vertical="top"/>
    </xf>
    <xf numFmtId="0" fontId="8" fillId="2" borderId="5" xfId="2" applyFont="1" applyFill="1" applyBorder="1" applyAlignment="1">
      <alignment vertical="center"/>
    </xf>
    <xf numFmtId="187" fontId="4" fillId="2" borderId="5" xfId="2" applyNumberFormat="1" applyFont="1" applyFill="1" applyBorder="1" applyAlignment="1">
      <alignment vertical="center"/>
    </xf>
    <xf numFmtId="182" fontId="4" fillId="2" borderId="5" xfId="2" applyNumberFormat="1" applyFont="1" applyFill="1" applyBorder="1" applyAlignment="1">
      <alignment vertical="center"/>
    </xf>
    <xf numFmtId="182" fontId="4" fillId="2" borderId="5" xfId="2" applyNumberFormat="1" applyFont="1" applyFill="1" applyBorder="1" applyAlignment="1">
      <alignment vertical="center" shrinkToFit="1"/>
    </xf>
    <xf numFmtId="187" fontId="4" fillId="2" borderId="20" xfId="2" applyNumberFormat="1" applyFont="1" applyFill="1" applyBorder="1" applyAlignment="1">
      <alignment vertical="center"/>
    </xf>
    <xf numFmtId="182" fontId="4" fillId="2" borderId="10" xfId="2" applyNumberFormat="1" applyFont="1" applyFill="1" applyBorder="1" applyAlignment="1">
      <alignment vertical="center"/>
    </xf>
    <xf numFmtId="182" fontId="4" fillId="2" borderId="10" xfId="2" applyNumberFormat="1" applyFont="1" applyFill="1" applyBorder="1" applyAlignment="1">
      <alignment vertical="center" shrinkToFit="1"/>
    </xf>
    <xf numFmtId="187" fontId="4" fillId="2" borderId="10" xfId="2" applyNumberFormat="1" applyFont="1" applyFill="1" applyBorder="1" applyAlignment="1">
      <alignment vertical="center" shrinkToFit="1"/>
    </xf>
    <xf numFmtId="187" fontId="26" fillId="2" borderId="11" xfId="2" applyNumberFormat="1" applyFont="1" applyFill="1" applyBorder="1" applyAlignment="1">
      <alignment horizontal="right" vertical="center"/>
    </xf>
    <xf numFmtId="182" fontId="26" fillId="2" borderId="0" xfId="2" applyNumberFormat="1" applyFont="1" applyFill="1" applyBorder="1" applyAlignment="1">
      <alignment horizontal="right" vertical="center"/>
    </xf>
    <xf numFmtId="182" fontId="26" fillId="2" borderId="0" xfId="2" applyNumberFormat="1" applyFont="1" applyFill="1" applyBorder="1" applyAlignment="1">
      <alignment horizontal="right" vertical="center" shrinkToFit="1"/>
    </xf>
    <xf numFmtId="187" fontId="26" fillId="2" borderId="0" xfId="2" applyNumberFormat="1" applyFont="1" applyFill="1" applyBorder="1" applyAlignment="1">
      <alignment horizontal="right" vertical="center" shrinkToFit="1"/>
    </xf>
    <xf numFmtId="0" fontId="30" fillId="2" borderId="0" xfId="2" applyFont="1" applyFill="1" applyAlignment="1">
      <alignment shrinkToFit="1"/>
    </xf>
    <xf numFmtId="0" fontId="30" fillId="2" borderId="0" xfId="2" applyFont="1" applyFill="1"/>
    <xf numFmtId="187" fontId="26" fillId="2" borderId="0" xfId="2" quotePrefix="1" applyNumberFormat="1" applyFont="1" applyFill="1" applyBorder="1" applyAlignment="1">
      <alignment horizontal="right" vertical="center"/>
    </xf>
    <xf numFmtId="187" fontId="26" fillId="2" borderId="0" xfId="2" quotePrefix="1" applyNumberFormat="1" applyFont="1" applyFill="1" applyBorder="1" applyAlignment="1">
      <alignment horizontal="right" vertical="center" shrinkToFit="1"/>
    </xf>
    <xf numFmtId="187" fontId="26" fillId="2" borderId="11" xfId="2" quotePrefix="1" applyNumberFormat="1" applyFont="1" applyFill="1" applyBorder="1" applyAlignment="1">
      <alignment horizontal="right" vertical="center"/>
    </xf>
    <xf numFmtId="187" fontId="26" fillId="2" borderId="9" xfId="2" applyNumberFormat="1" applyFont="1" applyFill="1" applyBorder="1" applyAlignment="1">
      <alignment horizontal="right" vertical="center"/>
    </xf>
    <xf numFmtId="182" fontId="26" fillId="2" borderId="1" xfId="2" applyNumberFormat="1" applyFont="1" applyFill="1" applyBorder="1" applyAlignment="1">
      <alignment horizontal="right" vertical="center"/>
    </xf>
    <xf numFmtId="182" fontId="26" fillId="2" borderId="1" xfId="2" applyNumberFormat="1" applyFont="1" applyFill="1" applyBorder="1" applyAlignment="1">
      <alignment horizontal="right" vertical="center" shrinkToFit="1"/>
    </xf>
    <xf numFmtId="187" fontId="26" fillId="2" borderId="1" xfId="2" applyNumberFormat="1" applyFont="1" applyFill="1" applyBorder="1" applyAlignment="1">
      <alignment vertical="center" shrinkToFit="1"/>
    </xf>
    <xf numFmtId="187" fontId="26" fillId="2" borderId="1" xfId="2" applyNumberFormat="1" applyFont="1" applyFill="1" applyBorder="1" applyAlignment="1">
      <alignment horizontal="right" vertical="center" shrinkToFit="1"/>
    </xf>
    <xf numFmtId="0" fontId="1" fillId="2" borderId="10" xfId="2" applyFont="1" applyFill="1" applyBorder="1" applyAlignment="1">
      <alignment vertical="center"/>
    </xf>
    <xf numFmtId="0" fontId="1" fillId="2" borderId="10" xfId="2" applyFont="1" applyFill="1" applyBorder="1" applyAlignment="1">
      <alignment vertical="center" wrapText="1"/>
    </xf>
    <xf numFmtId="0" fontId="4" fillId="2" borderId="0" xfId="2" applyFont="1" applyFill="1" applyAlignment="1">
      <alignment vertical="center"/>
    </xf>
    <xf numFmtId="0" fontId="1" fillId="2" borderId="0" xfId="2" applyFont="1" applyFill="1" applyAlignment="1">
      <alignment vertical="center" shrinkToFit="1"/>
    </xf>
    <xf numFmtId="0" fontId="4" fillId="2" borderId="0" xfId="2" applyFont="1" applyFill="1" applyBorder="1" applyAlignment="1">
      <alignment horizontal="right" vertical="top"/>
    </xf>
    <xf numFmtId="49" fontId="30" fillId="2" borderId="0" xfId="2" applyNumberFormat="1" applyFont="1" applyFill="1"/>
    <xf numFmtId="0" fontId="18" fillId="0" borderId="0" xfId="2" applyFont="1" applyFill="1" applyAlignment="1">
      <alignment horizontal="right" vertical="center"/>
    </xf>
    <xf numFmtId="0" fontId="1" fillId="0" borderId="1" xfId="2" applyFont="1" applyBorder="1" applyAlignment="1">
      <alignment horizontal="right"/>
    </xf>
    <xf numFmtId="0" fontId="1" fillId="0" borderId="0" xfId="2" applyFont="1" applyFill="1" applyAlignment="1">
      <alignment horizontal="center" vertical="center"/>
    </xf>
    <xf numFmtId="49" fontId="8" fillId="0" borderId="18" xfId="2" applyNumberFormat="1" applyFont="1" applyFill="1" applyBorder="1" applyAlignment="1">
      <alignment horizontal="center" vertical="center"/>
    </xf>
    <xf numFmtId="0" fontId="30" fillId="0" borderId="0" xfId="2" applyFont="1" applyBorder="1" applyAlignment="1">
      <alignment vertical="center"/>
    </xf>
    <xf numFmtId="0" fontId="13" fillId="0" borderId="0" xfId="2" applyFont="1" applyFill="1"/>
    <xf numFmtId="181" fontId="6" fillId="0" borderId="0" xfId="2" applyNumberFormat="1" applyFill="1"/>
    <xf numFmtId="181" fontId="8" fillId="0" borderId="5" xfId="2" applyNumberFormat="1" applyFont="1" applyFill="1" applyBorder="1" applyAlignment="1">
      <alignment horizontal="right" vertical="center"/>
    </xf>
    <xf numFmtId="181" fontId="8" fillId="2" borderId="5" xfId="2" applyNumberFormat="1" applyFont="1" applyFill="1" applyBorder="1" applyAlignment="1">
      <alignment horizontal="right" vertical="center"/>
    </xf>
    <xf numFmtId="181" fontId="4" fillId="0" borderId="0" xfId="2" applyNumberFormat="1" applyFont="1" applyFill="1" applyBorder="1"/>
    <xf numFmtId="181" fontId="4" fillId="2" borderId="0" xfId="2" applyNumberFormat="1" applyFont="1" applyFill="1" applyBorder="1"/>
    <xf numFmtId="181" fontId="4" fillId="0" borderId="0" xfId="2" applyNumberFormat="1" applyFont="1" applyFill="1"/>
    <xf numFmtId="181" fontId="4" fillId="2" borderId="0" xfId="2" applyNumberFormat="1" applyFont="1" applyFill="1"/>
    <xf numFmtId="181" fontId="4" fillId="2" borderId="0" xfId="2" applyNumberFormat="1" applyFont="1" applyFill="1" applyBorder="1" applyAlignment="1">
      <alignment horizontal="right"/>
    </xf>
    <xf numFmtId="181" fontId="4" fillId="2" borderId="1" xfId="2" applyNumberFormat="1" applyFont="1" applyFill="1" applyBorder="1" applyAlignment="1">
      <alignment horizontal="right"/>
    </xf>
    <xf numFmtId="0" fontId="1" fillId="0" borderId="10" xfId="2" applyFont="1" applyFill="1" applyBorder="1" applyAlignment="1">
      <alignment vertical="center"/>
    </xf>
    <xf numFmtId="0" fontId="31" fillId="0" borderId="0" xfId="2" applyFont="1" applyFill="1" applyAlignment="1">
      <alignment horizontal="right" vertical="center"/>
    </xf>
    <xf numFmtId="0" fontId="31" fillId="0" borderId="10" xfId="2" applyFont="1" applyFill="1" applyBorder="1" applyAlignment="1">
      <alignment horizontal="right" vertical="center"/>
    </xf>
    <xf numFmtId="0" fontId="7" fillId="2" borderId="0" xfId="23" applyFont="1" applyFill="1" applyBorder="1" applyAlignment="1">
      <alignment vertical="center"/>
    </xf>
    <xf numFmtId="0" fontId="8" fillId="2" borderId="0" xfId="23" applyFont="1" applyFill="1"/>
    <xf numFmtId="0" fontId="5" fillId="2" borderId="0" xfId="23" applyFont="1" applyFill="1" applyBorder="1" applyAlignment="1">
      <alignment horizontal="left" vertical="center"/>
    </xf>
    <xf numFmtId="0" fontId="9" fillId="2" borderId="0" xfId="23" applyFont="1" applyFill="1" applyAlignment="1">
      <alignment vertical="center"/>
    </xf>
    <xf numFmtId="0" fontId="1" fillId="2" borderId="1" xfId="23" applyFont="1" applyFill="1" applyBorder="1" applyAlignment="1">
      <alignment horizontal="right" vertical="center"/>
    </xf>
    <xf numFmtId="0" fontId="8" fillId="2" borderId="44" xfId="23" applyFont="1" applyFill="1" applyBorder="1" applyAlignment="1">
      <alignment horizontal="distributed" vertical="center" justifyLastLine="1"/>
    </xf>
    <xf numFmtId="0" fontId="8" fillId="2" borderId="24" xfId="23" applyFont="1" applyFill="1" applyBorder="1" applyAlignment="1">
      <alignment horizontal="distributed" vertical="center" justifyLastLine="1"/>
    </xf>
    <xf numFmtId="0" fontId="8" fillId="2" borderId="0" xfId="23" applyFont="1" applyFill="1" applyAlignment="1">
      <alignment horizontal="distributed" vertical="center" justifyLastLine="1"/>
    </xf>
    <xf numFmtId="0" fontId="8" fillId="2" borderId="22" xfId="23" applyFont="1" applyFill="1" applyBorder="1" applyAlignment="1">
      <alignment horizontal="distributed" vertical="center" justifyLastLine="1"/>
    </xf>
    <xf numFmtId="0" fontId="8" fillId="2" borderId="32" xfId="23" applyFont="1" applyFill="1" applyBorder="1" applyAlignment="1">
      <alignment horizontal="distributed" vertical="center" justifyLastLine="1"/>
    </xf>
    <xf numFmtId="0" fontId="8" fillId="2" borderId="26" xfId="23" applyFont="1" applyFill="1" applyBorder="1" applyAlignment="1">
      <alignment horizontal="distributed" vertical="center" justifyLastLine="1"/>
    </xf>
    <xf numFmtId="0" fontId="8" fillId="2" borderId="18" xfId="23" applyFont="1" applyFill="1" applyBorder="1" applyAlignment="1">
      <alignment horizontal="distributed" vertical="center" justifyLastLine="1"/>
    </xf>
    <xf numFmtId="0" fontId="8" fillId="2" borderId="0" xfId="23" applyFont="1" applyFill="1" applyBorder="1" applyAlignment="1">
      <alignment vertical="center"/>
    </xf>
    <xf numFmtId="49" fontId="8" fillId="2" borderId="23" xfId="23" applyNumberFormat="1" applyFont="1" applyFill="1" applyBorder="1" applyAlignment="1">
      <alignment vertical="center"/>
    </xf>
    <xf numFmtId="181" fontId="8" fillId="2" borderId="11" xfId="23" applyNumberFormat="1" applyFont="1" applyFill="1" applyBorder="1" applyAlignment="1">
      <alignment horizontal="right" vertical="center"/>
    </xf>
    <xf numFmtId="181" fontId="4" fillId="2" borderId="0" xfId="23" applyNumberFormat="1" applyFont="1" applyFill="1" applyBorder="1" applyAlignment="1">
      <alignment horizontal="right" vertical="center"/>
    </xf>
    <xf numFmtId="181" fontId="8" fillId="2" borderId="0" xfId="23" applyNumberFormat="1" applyFont="1" applyFill="1" applyAlignment="1">
      <alignment horizontal="distributed" vertical="center" justifyLastLine="1"/>
    </xf>
    <xf numFmtId="0" fontId="8" fillId="2" borderId="0" xfId="23" applyFont="1" applyFill="1" applyBorder="1"/>
    <xf numFmtId="187" fontId="4" fillId="2" borderId="0" xfId="7" applyNumberFormat="1" applyFont="1" applyFill="1" applyBorder="1" applyAlignment="1">
      <alignment vertical="center"/>
    </xf>
    <xf numFmtId="0" fontId="8" fillId="2" borderId="0" xfId="23" applyFont="1" applyFill="1" applyBorder="1" applyAlignment="1">
      <alignment horizontal="right" vertical="center"/>
    </xf>
    <xf numFmtId="181" fontId="8" fillId="2" borderId="0" xfId="23" applyNumberFormat="1" applyFont="1" applyFill="1" applyBorder="1" applyAlignment="1">
      <alignment horizontal="distributed" vertical="center" justifyLastLine="1"/>
    </xf>
    <xf numFmtId="0" fontId="8" fillId="2" borderId="1" xfId="23" applyFont="1" applyFill="1" applyBorder="1" applyAlignment="1">
      <alignment horizontal="right" vertical="center"/>
    </xf>
    <xf numFmtId="49" fontId="8" fillId="2" borderId="8" xfId="23" applyNumberFormat="1" applyFont="1" applyFill="1" applyBorder="1" applyAlignment="1">
      <alignment vertical="center"/>
    </xf>
    <xf numFmtId="181" fontId="8" fillId="2" borderId="9" xfId="23" applyNumberFormat="1" applyFont="1" applyFill="1" applyBorder="1" applyAlignment="1">
      <alignment horizontal="right" vertical="center"/>
    </xf>
    <xf numFmtId="187" fontId="4" fillId="2" borderId="1" xfId="7" applyNumberFormat="1" applyFont="1" applyFill="1" applyBorder="1" applyAlignment="1">
      <alignment vertical="center"/>
    </xf>
    <xf numFmtId="0" fontId="8" fillId="2" borderId="27" xfId="23" applyFont="1" applyFill="1" applyBorder="1" applyAlignment="1">
      <alignment horizontal="distributed" vertical="center" justifyLastLine="1"/>
    </xf>
    <xf numFmtId="181" fontId="9" fillId="2" borderId="0" xfId="23" applyNumberFormat="1" applyFont="1" applyFill="1" applyAlignment="1">
      <alignment vertical="center"/>
    </xf>
    <xf numFmtId="181" fontId="8" fillId="2" borderId="0" xfId="23" applyNumberFormat="1" applyFont="1" applyFill="1"/>
    <xf numFmtId="0" fontId="1" fillId="2" borderId="0" xfId="23" applyFont="1" applyFill="1" applyBorder="1" applyAlignment="1">
      <alignment horizontal="left" vertical="center"/>
    </xf>
    <xf numFmtId="0" fontId="9" fillId="2" borderId="10" xfId="23" applyFont="1" applyFill="1" applyBorder="1" applyAlignment="1">
      <alignment vertical="center"/>
    </xf>
    <xf numFmtId="0" fontId="9" fillId="2" borderId="0" xfId="23" applyFont="1" applyFill="1" applyBorder="1" applyAlignment="1">
      <alignment vertical="center"/>
    </xf>
    <xf numFmtId="0" fontId="1" fillId="2" borderId="0" xfId="23" applyFont="1" applyFill="1" applyBorder="1" applyAlignment="1">
      <alignment horizontal="right" vertical="center"/>
    </xf>
    <xf numFmtId="0" fontId="8" fillId="2" borderId="21" xfId="2" applyFont="1" applyFill="1" applyBorder="1" applyAlignment="1">
      <alignment horizontal="center" vertical="center" justifyLastLine="1"/>
    </xf>
    <xf numFmtId="0" fontId="8" fillId="2" borderId="4" xfId="2" applyFont="1" applyFill="1" applyBorder="1" applyAlignment="1">
      <alignment horizontal="center" vertical="center" justifyLastLine="1"/>
    </xf>
    <xf numFmtId="0" fontId="8" fillId="2" borderId="3" xfId="2" applyFont="1" applyFill="1" applyBorder="1" applyAlignment="1">
      <alignment horizontal="center" vertical="center" justifyLastLine="1"/>
    </xf>
    <xf numFmtId="49" fontId="8" fillId="2" borderId="23" xfId="2" applyNumberFormat="1" applyFont="1" applyFill="1" applyBorder="1" applyAlignment="1">
      <alignment horizontal="left" vertical="center" indent="1"/>
    </xf>
    <xf numFmtId="181" fontId="8" fillId="2" borderId="11" xfId="2" applyNumberFormat="1" applyFont="1" applyFill="1" applyBorder="1" applyAlignment="1">
      <alignment vertical="center"/>
    </xf>
    <xf numFmtId="181" fontId="8" fillId="2" borderId="0" xfId="2" applyNumberFormat="1" applyFont="1" applyFill="1" applyBorder="1" applyAlignment="1">
      <alignment vertical="center"/>
    </xf>
    <xf numFmtId="181" fontId="8" fillId="2" borderId="0" xfId="2" applyNumberFormat="1" applyFont="1" applyFill="1" applyAlignment="1">
      <alignment vertical="center"/>
    </xf>
    <xf numFmtId="49" fontId="8" fillId="0" borderId="23" xfId="2" applyNumberFormat="1" applyFont="1" applyFill="1" applyBorder="1" applyAlignment="1">
      <alignment horizontal="left" vertical="center" indent="1"/>
    </xf>
    <xf numFmtId="49" fontId="8" fillId="0" borderId="23" xfId="2" applyNumberFormat="1" applyFont="1" applyFill="1" applyBorder="1" applyAlignment="1">
      <alignment horizontal="center" vertical="center"/>
    </xf>
    <xf numFmtId="181" fontId="4" fillId="2" borderId="11" xfId="2" applyNumberFormat="1" applyFont="1" applyFill="1" applyBorder="1" applyAlignment="1">
      <alignment vertical="center"/>
    </xf>
    <xf numFmtId="181" fontId="4" fillId="2" borderId="0" xfId="2" applyNumberFormat="1" applyFont="1" applyFill="1" applyBorder="1" applyAlignment="1">
      <alignment vertical="center"/>
    </xf>
    <xf numFmtId="181" fontId="4" fillId="2" borderId="9" xfId="2" applyNumberFormat="1" applyFont="1" applyFill="1" applyBorder="1" applyAlignment="1">
      <alignment vertical="center"/>
    </xf>
    <xf numFmtId="181" fontId="4" fillId="2" borderId="1" xfId="2" applyNumberFormat="1" applyFont="1" applyFill="1" applyBorder="1" applyAlignment="1">
      <alignment vertical="center"/>
    </xf>
    <xf numFmtId="0" fontId="1" fillId="2" borderId="0" xfId="2" applyFont="1" applyFill="1" applyBorder="1" applyAlignment="1">
      <alignment vertical="center"/>
    </xf>
    <xf numFmtId="0" fontId="1" fillId="2" borderId="0" xfId="2" applyFont="1" applyFill="1" applyBorder="1" applyAlignment="1">
      <alignment horizontal="right" vertical="center"/>
    </xf>
    <xf numFmtId="0" fontId="1" fillId="2" borderId="0" xfId="2" applyFont="1" applyFill="1" applyAlignment="1"/>
    <xf numFmtId="0" fontId="4" fillId="2" borderId="0" xfId="2" applyFont="1" applyFill="1" applyAlignment="1"/>
    <xf numFmtId="0" fontId="8" fillId="2" borderId="23" xfId="2" applyFont="1" applyFill="1" applyBorder="1" applyAlignment="1">
      <alignment horizontal="left"/>
    </xf>
    <xf numFmtId="38" fontId="8" fillId="2" borderId="0" xfId="7" applyFont="1" applyFill="1" applyBorder="1" applyAlignment="1">
      <alignment horizontal="right" vertical="center"/>
    </xf>
    <xf numFmtId="180" fontId="8" fillId="2" borderId="0" xfId="2" applyNumberFormat="1" applyFont="1" applyFill="1" applyBorder="1" applyAlignment="1">
      <alignment horizontal="right" vertical="center"/>
    </xf>
    <xf numFmtId="180" fontId="8" fillId="2" borderId="0" xfId="2" quotePrefix="1" applyNumberFormat="1" applyFont="1" applyFill="1" applyBorder="1" applyAlignment="1">
      <alignment horizontal="right" vertical="center"/>
    </xf>
    <xf numFmtId="38" fontId="8" fillId="2" borderId="0" xfId="7" quotePrefix="1" applyFont="1" applyFill="1" applyBorder="1" applyAlignment="1">
      <alignment horizontal="right" vertical="center"/>
    </xf>
    <xf numFmtId="0" fontId="8" fillId="2" borderId="8" xfId="2" applyFont="1" applyFill="1" applyBorder="1" applyAlignment="1">
      <alignment horizontal="left" vertical="center"/>
    </xf>
    <xf numFmtId="38" fontId="8" fillId="2" borderId="1" xfId="7" quotePrefix="1" applyFont="1" applyFill="1" applyBorder="1" applyAlignment="1">
      <alignment horizontal="right" vertical="center"/>
    </xf>
    <xf numFmtId="180" fontId="8" fillId="2" borderId="1" xfId="2" quotePrefix="1" applyNumberFormat="1" applyFont="1" applyFill="1" applyBorder="1" applyAlignment="1">
      <alignment horizontal="right" vertical="center"/>
    </xf>
    <xf numFmtId="0" fontId="8" fillId="2" borderId="0" xfId="2" applyFont="1" applyFill="1" applyAlignment="1">
      <alignment horizontal="left"/>
    </xf>
    <xf numFmtId="0" fontId="12" fillId="2" borderId="4" xfId="2" applyFont="1" applyFill="1" applyBorder="1" applyAlignment="1">
      <alignment horizontal="left" vertical="center" justifyLastLine="1"/>
    </xf>
    <xf numFmtId="0" fontId="9" fillId="2" borderId="4" xfId="2" applyFont="1" applyFill="1" applyBorder="1" applyAlignment="1">
      <alignment horizontal="left" vertical="center" justifyLastLine="1"/>
    </xf>
    <xf numFmtId="0" fontId="8" fillId="2" borderId="26" xfId="2" applyFont="1" applyFill="1" applyBorder="1" applyAlignment="1">
      <alignment horizontal="center" vertical="center" justifyLastLine="1"/>
    </xf>
    <xf numFmtId="38" fontId="8" fillId="2" borderId="1" xfId="7" applyFont="1" applyFill="1" applyBorder="1" applyAlignment="1">
      <alignment horizontal="right" vertical="center"/>
    </xf>
    <xf numFmtId="0" fontId="18" fillId="2" borderId="0" xfId="2" applyFont="1" applyFill="1" applyBorder="1" applyAlignment="1">
      <alignment vertical="center"/>
    </xf>
    <xf numFmtId="0" fontId="9" fillId="2" borderId="0" xfId="2" applyFont="1" applyFill="1" applyBorder="1" applyAlignment="1">
      <alignment vertical="center"/>
    </xf>
    <xf numFmtId="0" fontId="9" fillId="2" borderId="0" xfId="2" applyFont="1" applyFill="1" applyBorder="1" applyAlignment="1">
      <alignment vertical="center" wrapText="1"/>
    </xf>
    <xf numFmtId="0" fontId="8" fillId="2" borderId="0" xfId="24" applyNumberFormat="1" applyFont="1" applyFill="1" applyAlignment="1">
      <alignment vertical="center" wrapText="1"/>
    </xf>
    <xf numFmtId="0" fontId="8" fillId="2" borderId="0" xfId="24" applyNumberFormat="1" applyFont="1" applyFill="1" applyAlignment="1">
      <alignment horizontal="justify" vertical="center" wrapText="1"/>
    </xf>
    <xf numFmtId="0" fontId="8" fillId="2" borderId="45" xfId="24" applyNumberFormat="1" applyFont="1" applyFill="1" applyBorder="1" applyAlignment="1">
      <alignment horizontal="center" vertical="center" wrapText="1"/>
    </xf>
    <xf numFmtId="0" fontId="8" fillId="2" borderId="48" xfId="24" applyNumberFormat="1" applyFont="1" applyFill="1" applyBorder="1" applyAlignment="1">
      <alignment horizontal="justify" vertical="center" wrapText="1"/>
    </xf>
    <xf numFmtId="0" fontId="8" fillId="2" borderId="50" xfId="24" applyNumberFormat="1" applyFont="1" applyFill="1" applyBorder="1" applyAlignment="1">
      <alignment horizontal="justify" vertical="center" wrapText="1"/>
    </xf>
    <xf numFmtId="0" fontId="8" fillId="2" borderId="52" xfId="24" applyNumberFormat="1" applyFont="1" applyFill="1" applyBorder="1" applyAlignment="1">
      <alignment vertical="center" wrapText="1"/>
    </xf>
    <xf numFmtId="0" fontId="8" fillId="2" borderId="55" xfId="24" applyNumberFormat="1" applyFont="1" applyFill="1" applyBorder="1" applyAlignment="1">
      <alignment horizontal="justify" vertical="center" wrapText="1"/>
    </xf>
    <xf numFmtId="0" fontId="8" fillId="2" borderId="61" xfId="24" applyNumberFormat="1" applyFont="1" applyFill="1" applyBorder="1" applyAlignment="1">
      <alignment horizontal="justify" vertical="center" wrapText="1"/>
    </xf>
    <xf numFmtId="0" fontId="8" fillId="2" borderId="46" xfId="24" applyNumberFormat="1" applyFont="1" applyFill="1" applyBorder="1" applyAlignment="1">
      <alignment horizontal="center" vertical="center" wrapText="1"/>
    </xf>
    <xf numFmtId="0" fontId="8" fillId="2" borderId="47" xfId="24" applyNumberFormat="1" applyFont="1" applyFill="1" applyBorder="1" applyAlignment="1">
      <alignment horizontal="center" vertical="center" wrapText="1"/>
    </xf>
    <xf numFmtId="0" fontId="8" fillId="2" borderId="29" xfId="24" applyNumberFormat="1" applyFont="1" applyFill="1" applyBorder="1" applyAlignment="1">
      <alignment vertical="center" wrapText="1"/>
    </xf>
    <xf numFmtId="0" fontId="8" fillId="2" borderId="29" xfId="24" applyNumberFormat="1" applyFont="1" applyFill="1" applyBorder="1" applyAlignment="1">
      <alignment horizontal="left" vertical="center" wrapText="1"/>
    </xf>
    <xf numFmtId="0" fontId="8" fillId="2" borderId="29" xfId="24" applyNumberFormat="1" applyFont="1" applyFill="1" applyBorder="1" applyAlignment="1">
      <alignment horizontal="justify" vertical="center" wrapText="1"/>
    </xf>
    <xf numFmtId="0" fontId="8" fillId="2" borderId="49" xfId="24" applyNumberFormat="1" applyFont="1" applyFill="1" applyBorder="1" applyAlignment="1">
      <alignment horizontal="left" vertical="center" wrapText="1"/>
    </xf>
    <xf numFmtId="0" fontId="8" fillId="2" borderId="26" xfId="24" applyNumberFormat="1" applyFont="1" applyFill="1" applyBorder="1" applyAlignment="1">
      <alignment vertical="center" wrapText="1"/>
    </xf>
    <xf numFmtId="0" fontId="8" fillId="2" borderId="26" xfId="24" applyNumberFormat="1" applyFont="1" applyFill="1" applyBorder="1" applyAlignment="1">
      <alignment horizontal="left" vertical="center" wrapText="1"/>
    </xf>
    <xf numFmtId="0" fontId="8" fillId="2" borderId="26" xfId="24" applyNumberFormat="1" applyFont="1" applyFill="1" applyBorder="1" applyAlignment="1">
      <alignment horizontal="justify" vertical="center" wrapText="1"/>
    </xf>
    <xf numFmtId="0" fontId="8" fillId="2" borderId="51" xfId="24" applyNumberFormat="1" applyFont="1" applyFill="1" applyBorder="1" applyAlignment="1">
      <alignment horizontal="left" vertical="center" wrapText="1"/>
    </xf>
    <xf numFmtId="0" fontId="8" fillId="2" borderId="51" xfId="24" applyNumberFormat="1" applyFont="1" applyFill="1" applyBorder="1" applyAlignment="1">
      <alignment horizontal="justify" vertical="center" wrapText="1"/>
    </xf>
    <xf numFmtId="0" fontId="8" fillId="2" borderId="52" xfId="24" applyNumberFormat="1" applyFont="1" applyFill="1" applyBorder="1" applyAlignment="1">
      <alignment horizontal="justify" vertical="center" wrapText="1"/>
    </xf>
    <xf numFmtId="0" fontId="8" fillId="2" borderId="53" xfId="24" applyNumberFormat="1" applyFont="1" applyFill="1" applyBorder="1" applyAlignment="1">
      <alignment vertical="center" wrapText="1"/>
    </xf>
    <xf numFmtId="0" fontId="9" fillId="2" borderId="53" xfId="24" applyNumberFormat="1" applyFont="1" applyFill="1" applyBorder="1" applyAlignment="1">
      <alignment horizontal="left" vertical="center" wrapText="1"/>
    </xf>
    <xf numFmtId="0" fontId="8" fillId="2" borderId="53" xfId="24" applyNumberFormat="1" applyFont="1" applyFill="1" applyBorder="1" applyAlignment="1">
      <alignment horizontal="justify" vertical="center" wrapText="1"/>
    </xf>
    <xf numFmtId="0" fontId="8" fillId="2" borderId="54" xfId="24" applyNumberFormat="1" applyFont="1" applyFill="1" applyBorder="1" applyAlignment="1">
      <alignment horizontal="justify" vertical="center" wrapText="1"/>
    </xf>
    <xf numFmtId="0" fontId="8" fillId="2" borderId="50" xfId="24" applyNumberFormat="1" applyFont="1" applyFill="1" applyBorder="1" applyAlignment="1">
      <alignment vertical="center" wrapText="1"/>
    </xf>
    <xf numFmtId="0" fontId="8" fillId="2" borderId="66" xfId="24" applyNumberFormat="1" applyFont="1" applyFill="1" applyBorder="1" applyAlignment="1">
      <alignment horizontal="justify" vertical="center" wrapText="1"/>
    </xf>
    <xf numFmtId="0" fontId="8" fillId="2" borderId="43" xfId="24" applyNumberFormat="1" applyFont="1" applyFill="1" applyBorder="1" applyAlignment="1">
      <alignment horizontal="left" vertical="center" wrapText="1"/>
    </xf>
    <xf numFmtId="0" fontId="8" fillId="2" borderId="43" xfId="24" applyNumberFormat="1" applyFont="1" applyFill="1" applyBorder="1" applyAlignment="1">
      <alignment horizontal="justify" vertical="center" wrapText="1"/>
    </xf>
    <xf numFmtId="0" fontId="8" fillId="2" borderId="0" xfId="24" applyNumberFormat="1" applyFont="1" applyFill="1" applyBorder="1" applyAlignment="1">
      <alignment vertical="center" wrapText="1"/>
    </xf>
    <xf numFmtId="0" fontId="8" fillId="2" borderId="0" xfId="24" applyNumberFormat="1" applyFont="1" applyFill="1" applyBorder="1" applyAlignment="1">
      <alignment horizontal="justify" vertical="top" wrapText="1"/>
    </xf>
    <xf numFmtId="0" fontId="8" fillId="2" borderId="31" xfId="24" applyNumberFormat="1" applyFont="1" applyFill="1" applyBorder="1" applyAlignment="1">
      <alignment horizontal="center" vertical="center" wrapText="1"/>
    </xf>
    <xf numFmtId="0" fontId="8" fillId="2" borderId="59" xfId="24" applyNumberFormat="1" applyFont="1" applyFill="1" applyBorder="1" applyAlignment="1">
      <alignment horizontal="center" vertical="center" wrapText="1"/>
    </xf>
    <xf numFmtId="0" fontId="8" fillId="2" borderId="26" xfId="24" applyNumberFormat="1" applyFont="1" applyFill="1" applyBorder="1" applyAlignment="1">
      <alignment horizontal="center" vertical="center" wrapText="1"/>
    </xf>
    <xf numFmtId="0" fontId="8" fillId="2" borderId="53" xfId="24" applyNumberFormat="1" applyFont="1" applyFill="1" applyBorder="1" applyAlignment="1">
      <alignment horizontal="center" vertical="center" wrapText="1"/>
    </xf>
    <xf numFmtId="0" fontId="8" fillId="2" borderId="71" xfId="24" applyNumberFormat="1" applyFont="1" applyFill="1" applyBorder="1" applyAlignment="1">
      <alignment horizontal="center" vertical="center" wrapText="1"/>
    </xf>
    <xf numFmtId="49" fontId="8" fillId="2" borderId="55" xfId="24" applyNumberFormat="1" applyFont="1" applyFill="1" applyBorder="1" applyAlignment="1">
      <alignment horizontal="justify" vertical="center" wrapText="1"/>
    </xf>
    <xf numFmtId="0" fontId="8" fillId="2" borderId="0" xfId="24" applyNumberFormat="1" applyFont="1" applyFill="1" applyBorder="1" applyAlignment="1">
      <alignment horizontal="justify" vertical="center" wrapText="1"/>
    </xf>
    <xf numFmtId="0" fontId="7" fillId="2" borderId="0" xfId="25" applyFont="1" applyFill="1" applyAlignment="1">
      <alignment vertical="center"/>
    </xf>
    <xf numFmtId="0" fontId="8" fillId="2" borderId="0" xfId="25" applyFont="1" applyFill="1">
      <alignment vertical="center"/>
    </xf>
    <xf numFmtId="49" fontId="1" fillId="2" borderId="0" xfId="25" applyNumberFormat="1" applyFont="1" applyFill="1" applyAlignment="1">
      <alignment vertical="center"/>
    </xf>
    <xf numFmtId="49" fontId="1" fillId="2" borderId="0" xfId="25" applyNumberFormat="1" applyFont="1" applyFill="1" applyAlignment="1">
      <alignment horizontal="right" vertical="center"/>
    </xf>
    <xf numFmtId="0" fontId="1" fillId="2" borderId="0" xfId="25" applyFont="1" applyFill="1" applyAlignment="1">
      <alignment vertical="center"/>
    </xf>
    <xf numFmtId="0" fontId="30" fillId="2" borderId="0" xfId="25" applyFont="1" applyFill="1" applyAlignment="1">
      <alignment horizontal="distributed" vertical="center" justifyLastLine="1"/>
    </xf>
    <xf numFmtId="0" fontId="8" fillId="2" borderId="26" xfId="25" applyFont="1" applyFill="1" applyBorder="1" applyAlignment="1">
      <alignment horizontal="center" vertical="center" justifyLastLine="1"/>
    </xf>
    <xf numFmtId="0" fontId="8" fillId="2" borderId="18" xfId="25" applyFont="1" applyFill="1" applyBorder="1" applyAlignment="1">
      <alignment horizontal="center" vertical="center" justifyLastLine="1"/>
    </xf>
    <xf numFmtId="49" fontId="8" fillId="2" borderId="6" xfId="25" applyNumberFormat="1" applyFont="1" applyFill="1" applyBorder="1" applyAlignment="1">
      <alignment horizontal="center" vertical="center"/>
    </xf>
    <xf numFmtId="181" fontId="8" fillId="2" borderId="11" xfId="25" applyNumberFormat="1" applyFont="1" applyFill="1" applyBorder="1" applyAlignment="1">
      <alignment horizontal="center" vertical="center"/>
    </xf>
    <xf numFmtId="181" fontId="4" fillId="2" borderId="0" xfId="25" applyNumberFormat="1" applyFont="1" applyFill="1" applyBorder="1" applyAlignment="1">
      <alignment horizontal="right" vertical="center"/>
    </xf>
    <xf numFmtId="0" fontId="30" fillId="2" borderId="0" xfId="25" applyFont="1" applyFill="1" applyAlignment="1">
      <alignment vertical="center"/>
    </xf>
    <xf numFmtId="0" fontId="8" fillId="2" borderId="23" xfId="25" applyFont="1" applyFill="1" applyBorder="1" applyAlignment="1">
      <alignment horizontal="center" vertical="center"/>
    </xf>
    <xf numFmtId="0" fontId="8" fillId="2" borderId="8" xfId="25" applyFont="1" applyFill="1" applyBorder="1" applyAlignment="1">
      <alignment horizontal="center" vertical="center"/>
    </xf>
    <xf numFmtId="181" fontId="8" fillId="2" borderId="9" xfId="25" applyNumberFormat="1" applyFont="1" applyFill="1" applyBorder="1" applyAlignment="1">
      <alignment horizontal="center" vertical="center"/>
    </xf>
    <xf numFmtId="181" fontId="4" fillId="2" borderId="1" xfId="25" applyNumberFormat="1" applyFont="1" applyFill="1" applyBorder="1" applyAlignment="1">
      <alignment horizontal="right" vertical="center"/>
    </xf>
    <xf numFmtId="0" fontId="1" fillId="2" borderId="10" xfId="25" applyFont="1" applyFill="1" applyBorder="1" applyAlignment="1">
      <alignment vertical="center"/>
    </xf>
    <xf numFmtId="0" fontId="1" fillId="2" borderId="0" xfId="25" applyFont="1" applyFill="1" applyBorder="1" applyAlignment="1">
      <alignment vertical="center"/>
    </xf>
    <xf numFmtId="0" fontId="1" fillId="2" borderId="0" xfId="25" applyFont="1" applyFill="1" applyBorder="1" applyAlignment="1">
      <alignment horizontal="right" vertical="center"/>
    </xf>
    <xf numFmtId="0" fontId="7" fillId="2" borderId="0" xfId="25" applyFont="1" applyFill="1" applyAlignment="1">
      <alignment horizontal="left" vertical="center"/>
    </xf>
    <xf numFmtId="0" fontId="8" fillId="2" borderId="0" xfId="25" applyFont="1" applyFill="1" applyAlignment="1">
      <alignment vertical="center"/>
    </xf>
    <xf numFmtId="0" fontId="8" fillId="2" borderId="21" xfId="26" applyFont="1" applyFill="1" applyBorder="1" applyAlignment="1">
      <alignment horizontal="distributed" vertical="center" justifyLastLine="1"/>
    </xf>
    <xf numFmtId="0" fontId="8" fillId="2" borderId="21" xfId="26" applyFont="1" applyFill="1" applyBorder="1" applyAlignment="1">
      <alignment horizontal="center" vertical="center" justifyLastLine="1"/>
    </xf>
    <xf numFmtId="0" fontId="8" fillId="2" borderId="3" xfId="26" applyFont="1" applyFill="1" applyBorder="1" applyAlignment="1">
      <alignment horizontal="center" vertical="center" justifyLastLine="1"/>
    </xf>
    <xf numFmtId="187" fontId="8" fillId="2" borderId="0" xfId="1" applyNumberFormat="1" applyFont="1" applyFill="1" applyBorder="1" applyAlignment="1">
      <alignment horizontal="right" vertical="center"/>
    </xf>
    <xf numFmtId="0" fontId="30" fillId="2" borderId="0" xfId="25" applyFont="1" applyFill="1" applyBorder="1" applyAlignment="1">
      <alignment vertical="center"/>
    </xf>
    <xf numFmtId="187" fontId="8" fillId="2" borderId="1" xfId="1" applyNumberFormat="1" applyFont="1" applyFill="1" applyBorder="1" applyAlignment="1">
      <alignment horizontal="right" vertical="center"/>
    </xf>
    <xf numFmtId="0" fontId="1" fillId="2" borderId="10" xfId="25" applyFont="1" applyFill="1" applyBorder="1" applyAlignment="1">
      <alignment horizontal="right" vertical="center"/>
    </xf>
    <xf numFmtId="0" fontId="7" fillId="2" borderId="0" xfId="26" applyFont="1" applyFill="1" applyAlignment="1">
      <alignment vertical="center"/>
    </xf>
    <xf numFmtId="0" fontId="30" fillId="2" borderId="0" xfId="26" applyFont="1" applyFill="1" applyAlignment="1">
      <alignment vertical="center"/>
    </xf>
    <xf numFmtId="49" fontId="1" fillId="2" borderId="0" xfId="26" applyNumberFormat="1" applyFont="1" applyFill="1" applyAlignment="1">
      <alignment vertical="center"/>
    </xf>
    <xf numFmtId="49" fontId="1" fillId="2" borderId="0" xfId="26" applyNumberFormat="1" applyFont="1" applyFill="1" applyAlignment="1">
      <alignment horizontal="right" vertical="center"/>
    </xf>
    <xf numFmtId="0" fontId="1" fillId="2" borderId="0" xfId="26" applyFont="1" applyFill="1" applyAlignment="1">
      <alignment vertical="center"/>
    </xf>
    <xf numFmtId="0" fontId="6" fillId="2" borderId="0" xfId="26" applyFill="1" applyAlignment="1">
      <alignment vertical="center"/>
    </xf>
    <xf numFmtId="187" fontId="8" fillId="2" borderId="0" xfId="25" applyNumberFormat="1" applyFont="1" applyFill="1" applyBorder="1" applyAlignment="1">
      <alignment horizontal="right" vertical="center"/>
    </xf>
    <xf numFmtId="0" fontId="1" fillId="2" borderId="0" xfId="26" applyFont="1" applyFill="1" applyBorder="1" applyAlignment="1">
      <alignment vertical="center"/>
    </xf>
    <xf numFmtId="0" fontId="6" fillId="2" borderId="0" xfId="26" applyFill="1" applyBorder="1" applyAlignment="1">
      <alignment vertical="center"/>
    </xf>
    <xf numFmtId="187" fontId="8" fillId="2" borderId="1" xfId="25" applyNumberFormat="1" applyFont="1" applyFill="1" applyBorder="1" applyAlignment="1">
      <alignment horizontal="right" vertical="center"/>
    </xf>
    <xf numFmtId="0" fontId="1" fillId="2" borderId="10" xfId="26" applyFont="1" applyFill="1" applyBorder="1" applyAlignment="1">
      <alignment vertical="center"/>
    </xf>
    <xf numFmtId="0" fontId="1" fillId="2" borderId="10" xfId="26" applyFont="1" applyFill="1" applyBorder="1" applyAlignment="1">
      <alignment horizontal="right" vertical="center"/>
    </xf>
    <xf numFmtId="0" fontId="1" fillId="2" borderId="0" xfId="26" applyFont="1" applyFill="1">
      <alignment vertical="center"/>
    </xf>
    <xf numFmtId="0" fontId="30" fillId="2" borderId="0" xfId="25" applyFont="1" applyFill="1">
      <alignment vertical="center"/>
    </xf>
    <xf numFmtId="49" fontId="8" fillId="2" borderId="2" xfId="2" applyNumberFormat="1" applyFont="1" applyFill="1" applyBorder="1" applyAlignment="1">
      <alignment horizontal="center" vertical="center" justifyLastLine="1"/>
    </xf>
    <xf numFmtId="49" fontId="8" fillId="2" borderId="4" xfId="2" applyNumberFormat="1" applyFont="1" applyFill="1" applyBorder="1" applyAlignment="1">
      <alignment horizontal="center" vertical="center" justifyLastLine="1"/>
    </xf>
    <xf numFmtId="49" fontId="8" fillId="2" borderId="3" xfId="2" applyNumberFormat="1" applyFont="1" applyFill="1" applyBorder="1" applyAlignment="1">
      <alignment horizontal="center" vertical="center" justifyLastLine="1"/>
    </xf>
    <xf numFmtId="49" fontId="8" fillId="2" borderId="41" xfId="2" applyNumberFormat="1" applyFont="1" applyFill="1" applyBorder="1" applyAlignment="1">
      <alignment horizontal="center" vertical="center" justifyLastLine="1"/>
    </xf>
    <xf numFmtId="181" fontId="8" fillId="2" borderId="43" xfId="2" applyNumberFormat="1" applyFont="1" applyFill="1" applyBorder="1" applyAlignment="1">
      <alignment horizontal="right" vertical="center" justifyLastLine="1"/>
    </xf>
    <xf numFmtId="181" fontId="8" fillId="2" borderId="41" xfId="2" applyNumberFormat="1" applyFont="1" applyFill="1" applyBorder="1" applyAlignment="1">
      <alignment horizontal="right" vertical="center" justifyLastLine="1"/>
    </xf>
    <xf numFmtId="49" fontId="6" fillId="2" borderId="0" xfId="2" applyNumberFormat="1" applyFont="1" applyFill="1" applyAlignment="1">
      <alignment vertical="center"/>
    </xf>
    <xf numFmtId="49" fontId="1" fillId="2" borderId="0" xfId="2" applyNumberFormat="1" applyFont="1" applyFill="1" applyAlignment="1">
      <alignment vertical="center"/>
    </xf>
    <xf numFmtId="49" fontId="1" fillId="2" borderId="0" xfId="2" applyNumberFormat="1" applyFont="1" applyFill="1" applyAlignment="1">
      <alignment horizontal="right" vertical="center"/>
    </xf>
    <xf numFmtId="0" fontId="7" fillId="2" borderId="0" xfId="2" applyFont="1" applyFill="1" applyBorder="1" applyAlignment="1">
      <alignment vertical="center"/>
    </xf>
    <xf numFmtId="0" fontId="4" fillId="2" borderId="0" xfId="2" applyFont="1" applyFill="1" applyAlignment="1">
      <alignment horizontal="right"/>
    </xf>
    <xf numFmtId="49" fontId="8" fillId="2" borderId="21" xfId="2" applyNumberFormat="1" applyFont="1" applyFill="1" applyBorder="1" applyAlignment="1">
      <alignment horizontal="center" vertical="center" justifyLastLine="1"/>
    </xf>
    <xf numFmtId="49" fontId="8" fillId="2" borderId="6" xfId="2" applyNumberFormat="1" applyFont="1" applyFill="1" applyBorder="1" applyAlignment="1">
      <alignment horizontal="center" vertical="center" justifyLastLine="1"/>
    </xf>
    <xf numFmtId="181" fontId="21" fillId="2" borderId="5" xfId="2" applyNumberFormat="1" applyFont="1" applyFill="1" applyBorder="1" applyAlignment="1">
      <alignment horizontal="right" vertical="center" justifyLastLine="1"/>
    </xf>
    <xf numFmtId="49" fontId="8" fillId="2" borderId="23" xfId="2" applyNumberFormat="1" applyFont="1" applyFill="1" applyBorder="1" applyAlignment="1">
      <alignment horizontal="center" vertical="center" justifyLastLine="1"/>
    </xf>
    <xf numFmtId="181" fontId="4" fillId="2" borderId="0" xfId="2" applyNumberFormat="1" applyFont="1" applyFill="1" applyBorder="1" applyAlignment="1">
      <alignment horizontal="right" vertical="center" justifyLastLine="1"/>
    </xf>
    <xf numFmtId="49" fontId="8" fillId="2" borderId="8" xfId="2" applyNumberFormat="1" applyFont="1" applyFill="1" applyBorder="1" applyAlignment="1">
      <alignment horizontal="center" vertical="center" justifyLastLine="1"/>
    </xf>
    <xf numFmtId="181" fontId="4" fillId="2" borderId="1" xfId="2" applyNumberFormat="1" applyFont="1" applyFill="1" applyBorder="1" applyAlignment="1">
      <alignment horizontal="right" vertical="center" justifyLastLine="1"/>
    </xf>
    <xf numFmtId="0" fontId="30" fillId="2" borderId="0" xfId="2" applyFont="1" applyFill="1" applyBorder="1"/>
    <xf numFmtId="0" fontId="30" fillId="2" borderId="0" xfId="2" applyFont="1" applyFill="1" applyBorder="1" applyAlignment="1">
      <alignment horizontal="right"/>
    </xf>
    <xf numFmtId="181" fontId="8" fillId="2" borderId="21" xfId="2" applyNumberFormat="1" applyFont="1" applyFill="1" applyBorder="1" applyAlignment="1">
      <alignment horizontal="center" vertical="center" justifyLastLine="1"/>
    </xf>
    <xf numFmtId="181" fontId="8" fillId="2" borderId="42" xfId="2" applyNumberFormat="1" applyFont="1" applyFill="1" applyBorder="1" applyAlignment="1">
      <alignment horizontal="center" vertical="center" justifyLastLine="1"/>
    </xf>
    <xf numFmtId="182" fontId="6" fillId="2" borderId="0" xfId="2" applyNumberFormat="1" applyFill="1" applyBorder="1" applyAlignment="1"/>
    <xf numFmtId="0" fontId="30" fillId="2" borderId="0" xfId="2" applyFont="1" applyFill="1" applyAlignment="1">
      <alignment horizontal="right"/>
    </xf>
    <xf numFmtId="0" fontId="6" fillId="2" borderId="0" xfId="26" applyFill="1">
      <alignment vertical="center"/>
    </xf>
    <xf numFmtId="49" fontId="46" fillId="2" borderId="0" xfId="2" applyNumberFormat="1" applyFont="1" applyFill="1" applyAlignment="1">
      <alignment vertical="center"/>
    </xf>
    <xf numFmtId="0" fontId="8" fillId="2" borderId="4" xfId="2" applyFont="1" applyFill="1" applyBorder="1" applyAlignment="1">
      <alignment horizontal="center" vertical="center"/>
    </xf>
    <xf numFmtId="0" fontId="8" fillId="2" borderId="4" xfId="2" applyFont="1" applyFill="1" applyBorder="1" applyAlignment="1">
      <alignment horizontal="center" vertical="center" wrapText="1"/>
    </xf>
    <xf numFmtId="0" fontId="8" fillId="2" borderId="2" xfId="2" applyFont="1" applyFill="1" applyBorder="1" applyAlignment="1">
      <alignment horizontal="center" vertical="center"/>
    </xf>
    <xf numFmtId="194" fontId="4" fillId="2" borderId="0" xfId="2" applyNumberFormat="1" applyFont="1" applyFill="1" applyBorder="1" applyAlignment="1">
      <alignment vertical="center"/>
    </xf>
    <xf numFmtId="195" fontId="4" fillId="2" borderId="0" xfId="2" applyNumberFormat="1" applyFont="1" applyFill="1" applyBorder="1" applyAlignment="1">
      <alignment vertical="center"/>
    </xf>
    <xf numFmtId="194" fontId="4" fillId="2" borderId="1" xfId="2" applyNumberFormat="1" applyFont="1" applyFill="1" applyBorder="1" applyAlignment="1">
      <alignment vertical="center"/>
    </xf>
    <xf numFmtId="195" fontId="4" fillId="2" borderId="1" xfId="2" applyNumberFormat="1" applyFont="1" applyFill="1" applyBorder="1" applyAlignment="1">
      <alignment vertical="center"/>
    </xf>
    <xf numFmtId="195" fontId="4" fillId="2" borderId="0" xfId="2" applyNumberFormat="1" applyFont="1" applyFill="1" applyBorder="1" applyAlignment="1">
      <alignment horizontal="right" vertical="center"/>
    </xf>
    <xf numFmtId="195" fontId="4" fillId="2" borderId="1" xfId="2" applyNumberFormat="1" applyFont="1" applyFill="1" applyBorder="1" applyAlignment="1">
      <alignment horizontal="right" vertical="center"/>
    </xf>
    <xf numFmtId="0" fontId="8" fillId="2" borderId="3" xfId="2" applyFont="1" applyFill="1" applyBorder="1" applyAlignment="1">
      <alignment horizontal="center" vertical="center"/>
    </xf>
    <xf numFmtId="194" fontId="4" fillId="2" borderId="11" xfId="2" applyNumberFormat="1" applyFont="1" applyFill="1" applyBorder="1" applyAlignment="1">
      <alignment vertical="center"/>
    </xf>
    <xf numFmtId="194" fontId="4" fillId="2" borderId="9" xfId="2" applyNumberFormat="1" applyFont="1" applyFill="1" applyBorder="1" applyAlignment="1">
      <alignment vertical="center"/>
    </xf>
    <xf numFmtId="0" fontId="7" fillId="2" borderId="0" xfId="27" applyFont="1" applyFill="1" applyAlignment="1">
      <alignment vertical="center"/>
    </xf>
    <xf numFmtId="0" fontId="6" fillId="2" borderId="0" xfId="27" applyFill="1" applyAlignment="1">
      <alignment vertical="center"/>
    </xf>
    <xf numFmtId="0" fontId="1" fillId="2" borderId="0" xfId="27" applyFont="1" applyFill="1" applyAlignment="1">
      <alignment vertical="center"/>
    </xf>
    <xf numFmtId="0" fontId="6" fillId="2" borderId="1" xfId="27" applyFill="1" applyBorder="1" applyAlignment="1">
      <alignment vertical="center"/>
    </xf>
    <xf numFmtId="0" fontId="1" fillId="2" borderId="1" xfId="27" applyFont="1" applyFill="1" applyBorder="1" applyAlignment="1">
      <alignment horizontal="right" vertical="center"/>
    </xf>
    <xf numFmtId="0" fontId="30" fillId="2" borderId="0" xfId="27" applyFont="1" applyFill="1"/>
    <xf numFmtId="0" fontId="6" fillId="2" borderId="0" xfId="27" applyFont="1" applyFill="1"/>
    <xf numFmtId="0" fontId="8" fillId="2" borderId="23" xfId="27" applyFont="1" applyFill="1" applyBorder="1" applyAlignment="1">
      <alignment vertical="center" shrinkToFit="1"/>
    </xf>
    <xf numFmtId="0" fontId="12" fillId="2" borderId="23" xfId="27" applyFont="1" applyFill="1" applyBorder="1" applyAlignment="1">
      <alignment vertical="center" shrinkToFit="1"/>
    </xf>
    <xf numFmtId="0" fontId="8" fillId="2" borderId="17" xfId="27" applyFont="1" applyFill="1" applyBorder="1" applyAlignment="1">
      <alignment vertical="center" shrinkToFit="1"/>
    </xf>
    <xf numFmtId="0" fontId="30" fillId="2" borderId="11" xfId="27" applyFont="1" applyFill="1" applyBorder="1"/>
    <xf numFmtId="0" fontId="30" fillId="2" borderId="9" xfId="27" applyFont="1" applyFill="1" applyBorder="1"/>
    <xf numFmtId="0" fontId="8" fillId="2" borderId="8" xfId="27" applyFont="1" applyFill="1" applyBorder="1" applyAlignment="1">
      <alignment vertical="center" shrinkToFit="1"/>
    </xf>
    <xf numFmtId="0" fontId="6" fillId="2" borderId="10" xfId="27" applyFill="1" applyBorder="1" applyAlignment="1">
      <alignment vertical="center"/>
    </xf>
    <xf numFmtId="0" fontId="6" fillId="2" borderId="0" xfId="27" applyFill="1" applyBorder="1" applyAlignment="1">
      <alignment vertical="center"/>
    </xf>
    <xf numFmtId="0" fontId="1" fillId="2" borderId="0" xfId="27" applyFont="1" applyFill="1" applyBorder="1" applyAlignment="1">
      <alignment horizontal="right" vertical="center"/>
    </xf>
    <xf numFmtId="0" fontId="8" fillId="2" borderId="0" xfId="27" applyFont="1" applyFill="1" applyAlignment="1">
      <alignment vertical="center"/>
    </xf>
    <xf numFmtId="0" fontId="47" fillId="2" borderId="0" xfId="27" applyFont="1" applyFill="1" applyAlignment="1">
      <alignment vertical="center"/>
    </xf>
    <xf numFmtId="0" fontId="0" fillId="2" borderId="0" xfId="27" applyFont="1" applyFill="1" applyAlignment="1">
      <alignment vertical="center"/>
    </xf>
    <xf numFmtId="0" fontId="48" fillId="2" borderId="0" xfId="27" applyFont="1" applyFill="1" applyAlignment="1">
      <alignment vertical="center"/>
    </xf>
    <xf numFmtId="0" fontId="49" fillId="2" borderId="0" xfId="27" applyFont="1" applyFill="1" applyAlignment="1">
      <alignment vertical="center"/>
    </xf>
    <xf numFmtId="0" fontId="8" fillId="2" borderId="5" xfId="27" applyFont="1" applyFill="1" applyBorder="1" applyAlignment="1">
      <alignment vertical="center"/>
    </xf>
    <xf numFmtId="0" fontId="6" fillId="2" borderId="6" xfId="27" applyFont="1" applyFill="1" applyBorder="1" applyAlignment="1">
      <alignment vertical="center"/>
    </xf>
    <xf numFmtId="0" fontId="50" fillId="2" borderId="0" xfId="27" applyFont="1" applyFill="1" applyAlignment="1">
      <alignment vertical="center"/>
    </xf>
    <xf numFmtId="0" fontId="8" fillId="2" borderId="0" xfId="27" applyFont="1" applyFill="1" applyBorder="1" applyAlignment="1">
      <alignment horizontal="distributed" vertical="center"/>
    </xf>
    <xf numFmtId="0" fontId="8" fillId="2" borderId="23" xfId="27" applyFont="1" applyFill="1" applyBorder="1" applyAlignment="1">
      <alignment horizontal="distributed" vertical="center"/>
    </xf>
    <xf numFmtId="0" fontId="8" fillId="2" borderId="0" xfId="27" applyFont="1" applyFill="1" applyBorder="1" applyAlignment="1">
      <alignment vertical="center"/>
    </xf>
    <xf numFmtId="0" fontId="6" fillId="2" borderId="23" xfId="27" applyFont="1" applyFill="1" applyBorder="1" applyAlignment="1">
      <alignment vertical="center"/>
    </xf>
    <xf numFmtId="187" fontId="8" fillId="2" borderId="11" xfId="7" applyNumberFormat="1" applyFont="1" applyFill="1" applyBorder="1" applyAlignment="1">
      <alignment vertical="center"/>
    </xf>
    <xf numFmtId="187" fontId="8" fillId="2" borderId="0" xfId="7" applyNumberFormat="1" applyFont="1" applyFill="1" applyBorder="1" applyAlignment="1">
      <alignment vertical="center"/>
    </xf>
    <xf numFmtId="187" fontId="8" fillId="2" borderId="0" xfId="7" applyNumberFormat="1" applyFont="1" applyFill="1" applyBorder="1" applyAlignment="1">
      <alignment vertical="center" justifyLastLine="1"/>
    </xf>
    <xf numFmtId="187" fontId="8" fillId="2" borderId="0" xfId="7" applyNumberFormat="1" applyFont="1" applyFill="1" applyBorder="1" applyAlignment="1">
      <alignment horizontal="right" vertical="center" justifyLastLine="1"/>
    </xf>
    <xf numFmtId="187" fontId="8" fillId="2" borderId="0" xfId="7" applyNumberFormat="1" applyFont="1" applyFill="1" applyBorder="1" applyAlignment="1">
      <alignment horizontal="right" vertical="center" wrapText="1" justifyLastLine="1"/>
    </xf>
    <xf numFmtId="0" fontId="6" fillId="2" borderId="0" xfId="27" applyFont="1" applyFill="1" applyBorder="1" applyAlignment="1">
      <alignment vertical="center"/>
    </xf>
    <xf numFmtId="0" fontId="8" fillId="2" borderId="23" xfId="27" applyFont="1" applyFill="1" applyBorder="1" applyAlignment="1">
      <alignment horizontal="left" vertical="center"/>
    </xf>
    <xf numFmtId="187" fontId="4" fillId="2" borderId="11" xfId="7" applyNumberFormat="1" applyFont="1" applyFill="1" applyBorder="1" applyAlignment="1">
      <alignment vertical="center"/>
    </xf>
    <xf numFmtId="0" fontId="8" fillId="2" borderId="23" xfId="27" applyFont="1" applyFill="1" applyBorder="1" applyAlignment="1">
      <alignment vertical="center"/>
    </xf>
    <xf numFmtId="0" fontId="4" fillId="2" borderId="0" xfId="27" applyFont="1" applyFill="1" applyBorder="1" applyAlignment="1">
      <alignment horizontal="left" vertical="center" justifyLastLine="1"/>
    </xf>
    <xf numFmtId="0" fontId="8" fillId="2" borderId="1" xfId="27" applyFont="1" applyFill="1" applyBorder="1" applyAlignment="1">
      <alignment vertical="center"/>
    </xf>
    <xf numFmtId="0" fontId="8" fillId="2" borderId="8" xfId="27" applyFont="1" applyFill="1" applyBorder="1" applyAlignment="1">
      <alignment vertical="center"/>
    </xf>
    <xf numFmtId="0" fontId="31" fillId="2" borderId="0" xfId="27" applyFont="1" applyFill="1" applyAlignment="1">
      <alignment vertical="center"/>
    </xf>
    <xf numFmtId="0" fontId="51" fillId="2" borderId="0" xfId="27" applyFont="1" applyFill="1" applyAlignment="1">
      <alignment vertical="center"/>
    </xf>
    <xf numFmtId="0" fontId="50" fillId="2" borderId="0" xfId="27" applyFont="1" applyFill="1"/>
    <xf numFmtId="0" fontId="8" fillId="2" borderId="1" xfId="2" applyFont="1" applyFill="1" applyBorder="1" applyAlignment="1">
      <alignment vertical="center"/>
    </xf>
    <xf numFmtId="0" fontId="8" fillId="2" borderId="21" xfId="2" applyFont="1" applyFill="1" applyBorder="1" applyAlignment="1">
      <alignment horizontal="distributed" vertical="center" justifyLastLine="1"/>
    </xf>
    <xf numFmtId="0" fontId="8" fillId="2" borderId="4" xfId="2" applyFont="1" applyFill="1" applyBorder="1" applyAlignment="1">
      <alignment horizontal="distributed" vertical="center" justifyLastLine="1"/>
    </xf>
    <xf numFmtId="0" fontId="8" fillId="2" borderId="3" xfId="2" applyFont="1" applyFill="1" applyBorder="1" applyAlignment="1">
      <alignment horizontal="distributed" vertical="center" justifyLastLine="1"/>
    </xf>
    <xf numFmtId="0" fontId="8" fillId="2" borderId="23" xfId="2" applyFont="1" applyFill="1" applyBorder="1" applyAlignment="1">
      <alignment horizontal="center" vertical="center"/>
    </xf>
    <xf numFmtId="187" fontId="8" fillId="2" borderId="0" xfId="2" applyNumberFormat="1" applyFont="1" applyFill="1" applyBorder="1" applyAlignment="1">
      <alignment horizontal="right" vertical="center"/>
    </xf>
    <xf numFmtId="187" fontId="4" fillId="2" borderId="0" xfId="2" applyNumberFormat="1" applyFont="1" applyFill="1" applyBorder="1" applyAlignment="1">
      <alignment horizontal="right" vertical="center"/>
    </xf>
    <xf numFmtId="187" fontId="8" fillId="2" borderId="11" xfId="2" applyNumberFormat="1" applyFont="1" applyFill="1" applyBorder="1" applyAlignment="1">
      <alignment horizontal="right" vertical="center"/>
    </xf>
    <xf numFmtId="0" fontId="8" fillId="2" borderId="8" xfId="2" applyFont="1" applyFill="1" applyBorder="1" applyAlignment="1">
      <alignment horizontal="center" vertical="center"/>
    </xf>
    <xf numFmtId="187" fontId="8" fillId="2" borderId="9" xfId="2" applyNumberFormat="1" applyFont="1" applyFill="1" applyBorder="1" applyAlignment="1">
      <alignment horizontal="right" vertical="center"/>
    </xf>
    <xf numFmtId="187" fontId="4" fillId="2" borderId="1" xfId="2" applyNumberFormat="1" applyFont="1" applyFill="1" applyBorder="1" applyAlignment="1">
      <alignment horizontal="right" vertical="center"/>
    </xf>
    <xf numFmtId="0" fontId="8" fillId="2" borderId="2" xfId="2" applyFont="1" applyFill="1" applyBorder="1" applyAlignment="1">
      <alignment vertical="center"/>
    </xf>
    <xf numFmtId="0" fontId="8" fillId="2" borderId="4" xfId="2" applyFont="1" applyFill="1" applyBorder="1" applyAlignment="1">
      <alignment horizontal="distributed" vertical="center" wrapText="1" justifyLastLine="1"/>
    </xf>
    <xf numFmtId="0" fontId="8" fillId="2" borderId="3" xfId="2" applyFont="1" applyFill="1" applyBorder="1" applyAlignment="1">
      <alignment horizontal="distributed" vertical="center" wrapText="1" justifyLastLine="1"/>
    </xf>
    <xf numFmtId="49" fontId="8" fillId="2" borderId="0" xfId="2" applyNumberFormat="1" applyFont="1" applyFill="1" applyBorder="1" applyAlignment="1">
      <alignment horizontal="center" vertical="center"/>
    </xf>
    <xf numFmtId="49" fontId="8" fillId="2" borderId="0" xfId="2" applyNumberFormat="1" applyFont="1" applyFill="1" applyBorder="1" applyAlignment="1">
      <alignment vertical="center"/>
    </xf>
    <xf numFmtId="196" fontId="4" fillId="2" borderId="0" xfId="2" applyNumberFormat="1" applyFont="1" applyFill="1" applyBorder="1" applyAlignment="1">
      <alignment vertical="center"/>
    </xf>
    <xf numFmtId="196" fontId="8" fillId="2" borderId="0" xfId="2" applyNumberFormat="1" applyFont="1" applyFill="1" applyBorder="1" applyAlignment="1">
      <alignment vertical="center"/>
    </xf>
    <xf numFmtId="0" fontId="9" fillId="2" borderId="23" xfId="2" applyFont="1" applyFill="1" applyBorder="1" applyAlignment="1">
      <alignment horizontal="distributed" vertical="center"/>
    </xf>
    <xf numFmtId="0" fontId="38" fillId="2" borderId="23" xfId="2" applyFont="1" applyFill="1" applyBorder="1" applyAlignment="1">
      <alignment horizontal="distributed" vertical="center"/>
    </xf>
    <xf numFmtId="0" fontId="38" fillId="2" borderId="8" xfId="2" applyFont="1" applyFill="1" applyBorder="1" applyAlignment="1">
      <alignment horizontal="distributed" vertical="center"/>
    </xf>
    <xf numFmtId="196" fontId="4" fillId="2" borderId="1" xfId="2" applyNumberFormat="1" applyFont="1" applyFill="1" applyBorder="1" applyAlignment="1">
      <alignment vertical="center"/>
    </xf>
    <xf numFmtId="196" fontId="8" fillId="2" borderId="1" xfId="2" applyNumberFormat="1" applyFont="1" applyFill="1" applyBorder="1" applyAlignment="1">
      <alignment vertical="center"/>
    </xf>
    <xf numFmtId="0" fontId="8" fillId="2" borderId="10" xfId="2" applyFont="1" applyFill="1" applyBorder="1" applyAlignment="1">
      <alignment vertical="center"/>
    </xf>
    <xf numFmtId="0" fontId="9" fillId="0" borderId="0" xfId="2" applyFont="1" applyFill="1" applyAlignment="1">
      <alignment vertical="center"/>
    </xf>
    <xf numFmtId="0" fontId="8" fillId="2" borderId="18" xfId="2" applyFont="1" applyFill="1" applyBorder="1" applyAlignment="1">
      <alignment horizontal="distributed" vertical="center" justifyLastLine="1"/>
    </xf>
    <xf numFmtId="0" fontId="0" fillId="2" borderId="23" xfId="2" applyFont="1" applyFill="1" applyBorder="1" applyAlignment="1">
      <alignment horizontal="left" vertical="center"/>
    </xf>
    <xf numFmtId="187" fontId="6" fillId="2" borderId="0" xfId="7" applyNumberFormat="1" applyFont="1" applyFill="1" applyBorder="1" applyAlignment="1">
      <alignment vertical="center"/>
    </xf>
    <xf numFmtId="184" fontId="0" fillId="2" borderId="0" xfId="2" applyNumberFormat="1" applyFont="1" applyFill="1" applyBorder="1" applyAlignment="1">
      <alignment vertical="center"/>
    </xf>
    <xf numFmtId="0" fontId="0" fillId="2" borderId="23" xfId="2" applyFont="1" applyFill="1" applyBorder="1" applyAlignment="1">
      <alignment horizontal="center" vertical="center"/>
    </xf>
    <xf numFmtId="0" fontId="0" fillId="2" borderId="23" xfId="2" applyFont="1" applyFill="1" applyBorder="1" applyAlignment="1">
      <alignment horizontal="distributed" vertical="center"/>
    </xf>
    <xf numFmtId="187" fontId="6" fillId="2" borderId="0" xfId="7" applyNumberFormat="1" applyFont="1" applyFill="1" applyBorder="1" applyAlignment="1">
      <alignment vertical="center" shrinkToFit="1"/>
    </xf>
    <xf numFmtId="0" fontId="0" fillId="2" borderId="8" xfId="2" applyFont="1" applyFill="1" applyBorder="1" applyAlignment="1">
      <alignment horizontal="distributed" vertical="center"/>
    </xf>
    <xf numFmtId="187" fontId="6" fillId="2" borderId="1" xfId="7" applyNumberFormat="1" applyFont="1" applyFill="1" applyBorder="1" applyAlignment="1">
      <alignment vertical="center"/>
    </xf>
    <xf numFmtId="184" fontId="0" fillId="2" borderId="1" xfId="2" applyNumberFormat="1" applyFont="1" applyFill="1" applyBorder="1" applyAlignment="1">
      <alignment vertical="center"/>
    </xf>
    <xf numFmtId="187" fontId="6" fillId="2" borderId="1" xfId="7" applyNumberFormat="1" applyFont="1" applyFill="1" applyBorder="1" applyAlignment="1">
      <alignment vertical="center" shrinkToFit="1"/>
    </xf>
    <xf numFmtId="0" fontId="8" fillId="2" borderId="44"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32"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9" xfId="2" applyFont="1" applyFill="1" applyBorder="1" applyAlignment="1">
      <alignment horizontal="center" vertical="center"/>
    </xf>
    <xf numFmtId="0" fontId="9" fillId="2" borderId="18" xfId="2" applyFont="1" applyFill="1" applyBorder="1" applyAlignment="1">
      <alignment horizontal="center" vertical="center"/>
    </xf>
    <xf numFmtId="177" fontId="4" fillId="2" borderId="0" xfId="2" applyNumberFormat="1" applyFont="1" applyFill="1" applyBorder="1" applyAlignment="1">
      <alignment horizontal="right" vertical="center"/>
    </xf>
    <xf numFmtId="180" fontId="4" fillId="2" borderId="0" xfId="2" applyNumberFormat="1" applyFont="1" applyFill="1" applyBorder="1" applyAlignment="1">
      <alignment horizontal="right" vertical="center"/>
    </xf>
    <xf numFmtId="49" fontId="4" fillId="2" borderId="0" xfId="2" applyNumberFormat="1" applyFont="1" applyFill="1" applyBorder="1" applyAlignment="1">
      <alignment horizontal="right" vertical="center" indent="1"/>
    </xf>
    <xf numFmtId="49" fontId="4" fillId="2" borderId="0" xfId="2" applyNumberFormat="1" applyFont="1" applyFill="1" applyBorder="1" applyAlignment="1">
      <alignment horizontal="center" vertical="center"/>
    </xf>
    <xf numFmtId="177" fontId="4" fillId="2" borderId="0" xfId="2" applyNumberFormat="1" applyFont="1" applyFill="1" applyBorder="1" applyAlignment="1">
      <alignment horizontal="right" vertical="center" indent="1"/>
    </xf>
    <xf numFmtId="180" fontId="4" fillId="2" borderId="0" xfId="2" applyNumberFormat="1" applyFont="1" applyFill="1" applyBorder="1" applyAlignment="1">
      <alignment horizontal="center" vertical="center"/>
    </xf>
    <xf numFmtId="177" fontId="8" fillId="2" borderId="1" xfId="2" applyNumberFormat="1" applyFont="1" applyFill="1" applyBorder="1" applyAlignment="1">
      <alignment horizontal="right" vertical="center" shrinkToFit="1"/>
    </xf>
    <xf numFmtId="180" fontId="8" fillId="2" borderId="1" xfId="2" applyNumberFormat="1" applyFont="1" applyFill="1" applyBorder="1" applyAlignment="1">
      <alignment horizontal="right" vertical="center" shrinkToFit="1"/>
    </xf>
    <xf numFmtId="180"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xf>
    <xf numFmtId="0" fontId="8" fillId="2" borderId="5" xfId="2" applyFont="1" applyFill="1" applyBorder="1"/>
    <xf numFmtId="0" fontId="23" fillId="2" borderId="0" xfId="2" applyFont="1" applyFill="1" applyBorder="1"/>
    <xf numFmtId="197" fontId="8" fillId="2" borderId="0" xfId="2" applyNumberFormat="1" applyFont="1" applyFill="1"/>
    <xf numFmtId="198" fontId="8" fillId="2" borderId="0" xfId="2" applyNumberFormat="1" applyFont="1" applyFill="1"/>
    <xf numFmtId="0" fontId="23" fillId="2" borderId="0" xfId="2" applyFont="1" applyFill="1" applyBorder="1" applyAlignment="1">
      <alignment horizontal="distributed" vertical="center"/>
    </xf>
    <xf numFmtId="0" fontId="23" fillId="2" borderId="0" xfId="2" applyFont="1" applyFill="1" applyBorder="1" applyAlignment="1">
      <alignment horizontal="distributed" vertical="center" indent="1"/>
    </xf>
    <xf numFmtId="0" fontId="23" fillId="2" borderId="1" xfId="2" applyFont="1" applyFill="1" applyBorder="1"/>
    <xf numFmtId="0" fontId="23" fillId="2" borderId="1" xfId="2" applyFont="1" applyFill="1" applyBorder="1" applyAlignment="1">
      <alignment horizontal="distributed" vertical="center"/>
    </xf>
    <xf numFmtId="0" fontId="23" fillId="2" borderId="0" xfId="2" applyFont="1" applyFill="1" applyBorder="1" applyAlignment="1">
      <alignment vertical="center"/>
    </xf>
    <xf numFmtId="0" fontId="25" fillId="2" borderId="0" xfId="2" applyFont="1" applyFill="1" applyBorder="1" applyAlignment="1">
      <alignment horizontal="right" vertical="center"/>
    </xf>
    <xf numFmtId="0" fontId="23" fillId="0" borderId="0" xfId="2" applyFont="1" applyFill="1"/>
    <xf numFmtId="0" fontId="30" fillId="2" borderId="0" xfId="28" applyFont="1" applyFill="1" applyAlignment="1">
      <alignment vertical="center"/>
    </xf>
    <xf numFmtId="0" fontId="1" fillId="2" borderId="0" xfId="28" applyFont="1" applyFill="1" applyAlignment="1">
      <alignment vertical="center"/>
    </xf>
    <xf numFmtId="0" fontId="0" fillId="2" borderId="1" xfId="0" applyFill="1" applyBorder="1" applyAlignment="1">
      <alignment vertical="center"/>
    </xf>
    <xf numFmtId="0" fontId="1" fillId="2" borderId="1" xfId="28" applyFont="1" applyFill="1" applyBorder="1" applyAlignment="1">
      <alignment horizontal="right" vertical="center"/>
    </xf>
    <xf numFmtId="0" fontId="8" fillId="2" borderId="4" xfId="28" applyFont="1" applyFill="1" applyBorder="1" applyAlignment="1">
      <alignment horizontal="distributed" vertical="center" justifyLastLine="1"/>
    </xf>
    <xf numFmtId="0" fontId="8" fillId="2" borderId="73" xfId="28" applyFont="1" applyFill="1" applyBorder="1" applyAlignment="1">
      <alignment horizontal="distributed" vertical="center" wrapText="1" justifyLastLine="1"/>
    </xf>
    <xf numFmtId="0" fontId="8" fillId="2" borderId="74" xfId="28" applyFont="1" applyFill="1" applyBorder="1" applyAlignment="1">
      <alignment horizontal="distributed" vertical="center" wrapText="1" justifyLastLine="1"/>
    </xf>
    <xf numFmtId="0" fontId="8" fillId="2" borderId="74" xfId="28" applyFont="1" applyFill="1" applyBorder="1" applyAlignment="1">
      <alignment horizontal="distributed" vertical="center" justifyLastLine="1"/>
    </xf>
    <xf numFmtId="0" fontId="20" fillId="2" borderId="2" xfId="28" applyFont="1" applyFill="1" applyBorder="1" applyAlignment="1">
      <alignment horizontal="distributed" vertical="center" wrapText="1" justifyLastLine="1"/>
    </xf>
    <xf numFmtId="187" fontId="8" fillId="2" borderId="39" xfId="28" applyNumberFormat="1" applyFont="1" applyFill="1" applyBorder="1" applyAlignment="1">
      <alignment vertical="center" shrinkToFit="1"/>
    </xf>
    <xf numFmtId="187" fontId="4" fillId="2" borderId="11" xfId="28" applyNumberFormat="1" applyFont="1" applyFill="1" applyBorder="1" applyAlignment="1">
      <alignment vertical="center" shrinkToFit="1"/>
    </xf>
    <xf numFmtId="187" fontId="4" fillId="2" borderId="0" xfId="28" applyNumberFormat="1" applyFont="1" applyFill="1" applyBorder="1" applyAlignment="1">
      <alignment vertical="center" shrinkToFit="1"/>
    </xf>
    <xf numFmtId="0" fontId="1" fillId="2" borderId="0" xfId="28" applyFont="1" applyFill="1" applyBorder="1" applyAlignment="1">
      <alignment vertical="center"/>
    </xf>
    <xf numFmtId="187" fontId="21" fillId="2" borderId="0" xfId="28" applyNumberFormat="1" applyFont="1" applyFill="1" applyBorder="1" applyAlignment="1">
      <alignment vertical="center"/>
    </xf>
    <xf numFmtId="187" fontId="43" fillId="2" borderId="0" xfId="28" applyNumberFormat="1" applyFont="1" applyFill="1" applyBorder="1" applyAlignment="1">
      <alignment vertical="center"/>
    </xf>
    <xf numFmtId="187" fontId="8" fillId="2" borderId="40" xfId="28" applyNumberFormat="1" applyFont="1" applyFill="1" applyBorder="1" applyAlignment="1">
      <alignment vertical="center" shrinkToFit="1"/>
    </xf>
    <xf numFmtId="187" fontId="4" fillId="2" borderId="9" xfId="28" applyNumberFormat="1" applyFont="1" applyFill="1" applyBorder="1" applyAlignment="1">
      <alignment vertical="center" shrinkToFit="1"/>
    </xf>
    <xf numFmtId="187" fontId="4" fillId="2" borderId="1" xfId="28" applyNumberFormat="1" applyFont="1" applyFill="1" applyBorder="1" applyAlignment="1">
      <alignment vertical="center" shrinkToFit="1"/>
    </xf>
    <xf numFmtId="0" fontId="0" fillId="2" borderId="0" xfId="0" applyFill="1" applyBorder="1" applyAlignment="1">
      <alignment vertical="center"/>
    </xf>
    <xf numFmtId="0" fontId="0" fillId="2" borderId="10" xfId="0" applyFill="1" applyBorder="1" applyAlignment="1">
      <alignment vertical="center"/>
    </xf>
    <xf numFmtId="0" fontId="1" fillId="2" borderId="0" xfId="28" applyFont="1" applyFill="1" applyBorder="1" applyAlignment="1">
      <alignment horizontal="right" vertical="center"/>
    </xf>
    <xf numFmtId="0" fontId="30" fillId="2" borderId="0" xfId="28" applyFont="1" applyFill="1" applyBorder="1" applyAlignment="1">
      <alignment vertical="center"/>
    </xf>
    <xf numFmtId="0" fontId="8" fillId="2" borderId="0" xfId="29" applyFont="1" applyFill="1" applyBorder="1" applyAlignment="1">
      <alignment vertical="center"/>
    </xf>
    <xf numFmtId="0" fontId="8" fillId="2" borderId="0" xfId="29" applyFont="1" applyFill="1" applyAlignment="1">
      <alignment vertical="center"/>
    </xf>
    <xf numFmtId="0" fontId="1" fillId="2" borderId="0" xfId="29" applyFont="1" applyFill="1" applyAlignment="1">
      <alignment vertical="center"/>
    </xf>
    <xf numFmtId="0" fontId="1" fillId="2" borderId="0" xfId="29" applyFont="1" applyFill="1" applyBorder="1" applyAlignment="1">
      <alignment horizontal="right" vertical="center"/>
    </xf>
    <xf numFmtId="0" fontId="8" fillId="2" borderId="10" xfId="29" applyFont="1" applyFill="1" applyBorder="1" applyAlignment="1">
      <alignment horizontal="distributed" vertical="center" justifyLastLine="1"/>
    </xf>
    <xf numFmtId="0" fontId="8" fillId="2" borderId="24" xfId="29" applyFont="1" applyFill="1" applyBorder="1" applyAlignment="1">
      <alignment horizontal="distributed" vertical="center" justifyLastLine="1"/>
    </xf>
    <xf numFmtId="0" fontId="30" fillId="2" borderId="0" xfId="29" applyFont="1" applyFill="1" applyAlignment="1">
      <alignment vertical="center"/>
    </xf>
    <xf numFmtId="0" fontId="8" fillId="2" borderId="22" xfId="29" applyFont="1" applyFill="1" applyBorder="1" applyAlignment="1">
      <alignment horizontal="distributed" vertical="center" justifyLastLine="1"/>
    </xf>
    <xf numFmtId="0" fontId="8" fillId="2" borderId="17" xfId="29" applyFont="1" applyFill="1" applyBorder="1" applyAlignment="1">
      <alignment horizontal="distributed" vertical="center" justifyLastLine="1"/>
    </xf>
    <xf numFmtId="0" fontId="30" fillId="2" borderId="0" xfId="30" applyFont="1" applyFill="1" applyBorder="1" applyAlignment="1">
      <alignment vertical="center"/>
    </xf>
    <xf numFmtId="0" fontId="30" fillId="2" borderId="0" xfId="30" applyFont="1" applyFill="1" applyAlignment="1">
      <alignment vertical="center"/>
    </xf>
    <xf numFmtId="0" fontId="8" fillId="2" borderId="0" xfId="31" applyFont="1" applyFill="1" applyAlignment="1">
      <alignment vertical="center"/>
    </xf>
    <xf numFmtId="0" fontId="1" fillId="2" borderId="0" xfId="31" applyFont="1" applyFill="1" applyAlignment="1">
      <alignment vertical="center"/>
    </xf>
    <xf numFmtId="0" fontId="1" fillId="2" borderId="1" xfId="31" applyFont="1" applyFill="1" applyBorder="1" applyAlignment="1">
      <alignment horizontal="right" vertical="center"/>
    </xf>
    <xf numFmtId="0" fontId="30" fillId="2" borderId="0" xfId="31" applyFont="1" applyFill="1" applyAlignment="1">
      <alignment vertical="center"/>
    </xf>
    <xf numFmtId="0" fontId="8" fillId="2" borderId="75" xfId="31" applyFont="1" applyFill="1" applyBorder="1" applyAlignment="1">
      <alignment horizontal="distributed" vertical="center" justifyLastLine="1"/>
    </xf>
    <xf numFmtId="0" fontId="8" fillId="2" borderId="76" xfId="31" applyFont="1" applyFill="1" applyBorder="1" applyAlignment="1">
      <alignment horizontal="distributed" vertical="center" justifyLastLine="1"/>
    </xf>
    <xf numFmtId="0" fontId="8" fillId="2" borderId="77" xfId="31" applyFont="1" applyFill="1" applyBorder="1" applyAlignment="1">
      <alignment horizontal="distributed" vertical="center" justifyLastLine="1"/>
    </xf>
    <xf numFmtId="0" fontId="8" fillId="2" borderId="78" xfId="31" applyFont="1" applyFill="1" applyBorder="1" applyAlignment="1">
      <alignment horizontal="distributed" vertical="center" justifyLastLine="1"/>
    </xf>
    <xf numFmtId="0" fontId="8" fillId="2" borderId="79" xfId="31" applyFont="1" applyFill="1" applyBorder="1" applyAlignment="1">
      <alignment horizontal="distributed" vertical="center" justifyLastLine="1"/>
    </xf>
    <xf numFmtId="181" fontId="21" fillId="2" borderId="39" xfId="31" applyNumberFormat="1" applyFont="1" applyFill="1" applyBorder="1" applyAlignment="1">
      <alignment vertical="center"/>
    </xf>
    <xf numFmtId="181" fontId="8" fillId="2" borderId="0" xfId="31" applyNumberFormat="1" applyFont="1" applyFill="1" applyBorder="1" applyAlignment="1">
      <alignment horizontal="right" vertical="center"/>
    </xf>
    <xf numFmtId="181" fontId="4" fillId="2" borderId="0" xfId="31" applyNumberFormat="1" applyFont="1" applyFill="1" applyBorder="1" applyAlignment="1">
      <alignment horizontal="right" vertical="center"/>
    </xf>
    <xf numFmtId="181" fontId="8" fillId="2" borderId="11" xfId="31" applyNumberFormat="1" applyFont="1" applyFill="1" applyBorder="1" applyAlignment="1">
      <alignment horizontal="right" vertical="center"/>
    </xf>
    <xf numFmtId="181" fontId="4" fillId="2" borderId="23" xfId="31" applyNumberFormat="1" applyFont="1" applyFill="1" applyBorder="1" applyAlignment="1">
      <alignment horizontal="right" vertical="center"/>
    </xf>
    <xf numFmtId="0" fontId="30" fillId="2" borderId="0" xfId="31" applyFont="1" applyFill="1" applyBorder="1" applyAlignment="1">
      <alignment vertical="center"/>
    </xf>
    <xf numFmtId="181" fontId="21" fillId="2" borderId="40" xfId="31" applyNumberFormat="1" applyFont="1" applyFill="1" applyBorder="1" applyAlignment="1">
      <alignment vertical="center"/>
    </xf>
    <xf numFmtId="181" fontId="8" fillId="2" borderId="1" xfId="31" applyNumberFormat="1" applyFont="1" applyFill="1" applyBorder="1" applyAlignment="1">
      <alignment horizontal="right" vertical="center"/>
    </xf>
    <xf numFmtId="181" fontId="4" fillId="2" borderId="1" xfId="31" applyNumberFormat="1" applyFont="1" applyFill="1" applyBorder="1" applyAlignment="1">
      <alignment horizontal="right" vertical="center"/>
    </xf>
    <xf numFmtId="181" fontId="8" fillId="2" borderId="9" xfId="31" applyNumberFormat="1" applyFont="1" applyFill="1" applyBorder="1" applyAlignment="1">
      <alignment horizontal="right" vertical="center"/>
    </xf>
    <xf numFmtId="181" fontId="4" fillId="2" borderId="8" xfId="31" applyNumberFormat="1" applyFont="1" applyFill="1" applyBorder="1" applyAlignment="1">
      <alignment horizontal="right" vertical="center"/>
    </xf>
    <xf numFmtId="0" fontId="1" fillId="2" borderId="0" xfId="31" applyFont="1" applyFill="1" applyBorder="1" applyAlignment="1">
      <alignment horizontal="right" vertical="center"/>
    </xf>
    <xf numFmtId="0" fontId="53" fillId="2" borderId="0" xfId="28" applyFont="1" applyFill="1" applyAlignment="1">
      <alignment vertical="center"/>
    </xf>
    <xf numFmtId="0" fontId="6" fillId="2" borderId="0" xfId="32" applyFont="1" applyFill="1" applyAlignment="1">
      <alignment vertical="center"/>
    </xf>
    <xf numFmtId="0" fontId="1" fillId="2" borderId="0" xfId="32" applyFont="1" applyFill="1" applyAlignment="1">
      <alignment vertical="center"/>
    </xf>
    <xf numFmtId="0" fontId="1" fillId="2" borderId="0" xfId="32" applyFont="1" applyFill="1" applyBorder="1" applyAlignment="1">
      <alignment horizontal="right" vertical="center"/>
    </xf>
    <xf numFmtId="0" fontId="30" fillId="2" borderId="0" xfId="32" applyFont="1" applyFill="1" applyAlignment="1">
      <alignment vertical="center"/>
    </xf>
    <xf numFmtId="49" fontId="8" fillId="2" borderId="6" xfId="32" applyNumberFormat="1" applyFont="1" applyFill="1" applyBorder="1" applyAlignment="1">
      <alignment horizontal="center" vertical="center"/>
    </xf>
    <xf numFmtId="49" fontId="8" fillId="2" borderId="23" xfId="32" applyNumberFormat="1" applyFont="1" applyFill="1" applyBorder="1" applyAlignment="1">
      <alignment horizontal="center" vertical="center"/>
    </xf>
    <xf numFmtId="49" fontId="8" fillId="2" borderId="8" xfId="32" applyNumberFormat="1" applyFont="1" applyFill="1" applyBorder="1" applyAlignment="1">
      <alignment horizontal="center" vertical="center"/>
    </xf>
    <xf numFmtId="0" fontId="7" fillId="2" borderId="0" xfId="33" applyFont="1" applyFill="1" applyAlignment="1">
      <alignment horizontal="left" vertical="center"/>
    </xf>
    <xf numFmtId="0" fontId="6" fillId="2" borderId="0" xfId="33" applyFont="1" applyFill="1" applyAlignment="1">
      <alignment vertical="center"/>
    </xf>
    <xf numFmtId="0" fontId="8" fillId="2" borderId="0" xfId="34" applyFont="1" applyFill="1" applyAlignment="1">
      <alignment vertical="center"/>
    </xf>
    <xf numFmtId="0" fontId="30" fillId="2" borderId="1" xfId="35" applyFont="1" applyFill="1" applyBorder="1" applyAlignment="1">
      <alignment vertical="center"/>
    </xf>
    <xf numFmtId="0" fontId="1" fillId="2" borderId="1" xfId="32" applyFont="1" applyFill="1" applyBorder="1" applyAlignment="1">
      <alignment horizontal="right" vertical="center"/>
    </xf>
    <xf numFmtId="0" fontId="30" fillId="2" borderId="0" xfId="35" applyFont="1" applyFill="1" applyAlignment="1">
      <alignment vertical="center"/>
    </xf>
    <xf numFmtId="183" fontId="8" fillId="2" borderId="6" xfId="32" applyNumberFormat="1" applyFont="1" applyFill="1" applyBorder="1" applyAlignment="1">
      <alignment horizontal="center" vertical="center"/>
    </xf>
    <xf numFmtId="183" fontId="8" fillId="2" borderId="23" xfId="32" applyNumberFormat="1" applyFont="1" applyFill="1" applyBorder="1" applyAlignment="1">
      <alignment horizontal="center" vertical="center"/>
    </xf>
    <xf numFmtId="183" fontId="8" fillId="2" borderId="8" xfId="32" applyNumberFormat="1" applyFont="1" applyFill="1" applyBorder="1" applyAlignment="1">
      <alignment horizontal="center" vertical="center"/>
    </xf>
    <xf numFmtId="0" fontId="30" fillId="2" borderId="10" xfId="35" applyFont="1" applyFill="1" applyBorder="1" applyAlignment="1">
      <alignment vertical="center"/>
    </xf>
    <xf numFmtId="0" fontId="30" fillId="2" borderId="0" xfId="35" applyFont="1" applyFill="1" applyAlignment="1">
      <alignment vertical="center" shrinkToFit="1"/>
    </xf>
    <xf numFmtId="0" fontId="1" fillId="2" borderId="10" xfId="28" applyFont="1" applyFill="1" applyBorder="1" applyAlignment="1">
      <alignment horizontal="right" vertical="center"/>
    </xf>
    <xf numFmtId="0" fontId="1" fillId="2" borderId="0" xfId="28" applyFont="1" applyFill="1" applyBorder="1" applyAlignment="1">
      <alignment horizontal="left" vertical="center"/>
    </xf>
    <xf numFmtId="0" fontId="8" fillId="2" borderId="21" xfId="35" applyFont="1" applyFill="1" applyBorder="1" applyAlignment="1">
      <alignment horizontal="center" vertical="center"/>
    </xf>
    <xf numFmtId="0" fontId="30" fillId="2" borderId="0" xfId="35" applyFont="1" applyFill="1" applyBorder="1" applyAlignment="1">
      <alignment vertical="center"/>
    </xf>
    <xf numFmtId="0" fontId="8" fillId="2" borderId="0" xfId="35" applyNumberFormat="1" applyFont="1" applyFill="1" applyBorder="1" applyAlignment="1">
      <alignment horizontal="center" vertical="center"/>
    </xf>
    <xf numFmtId="0" fontId="8" fillId="2" borderId="23" xfId="35" applyFont="1" applyFill="1" applyBorder="1" applyAlignment="1">
      <alignment horizontal="center" vertical="center"/>
    </xf>
    <xf numFmtId="0" fontId="8" fillId="2" borderId="0" xfId="35" applyFont="1" applyFill="1" applyBorder="1" applyAlignment="1">
      <alignment horizontal="center" vertical="center"/>
    </xf>
    <xf numFmtId="0" fontId="8" fillId="2" borderId="1" xfId="35" applyFont="1" applyFill="1" applyBorder="1" applyAlignment="1">
      <alignment horizontal="center" vertical="center"/>
    </xf>
    <xf numFmtId="0" fontId="7" fillId="2" borderId="0" xfId="36" applyFont="1" applyFill="1" applyAlignment="1">
      <alignment vertical="center"/>
    </xf>
    <xf numFmtId="0" fontId="8" fillId="2" borderId="0" xfId="36" applyFont="1" applyFill="1" applyAlignment="1">
      <alignment vertical="center"/>
    </xf>
    <xf numFmtId="0" fontId="9" fillId="2" borderId="0" xfId="36" applyFont="1" applyFill="1" applyAlignment="1">
      <alignment vertical="center"/>
    </xf>
    <xf numFmtId="0" fontId="8" fillId="2" borderId="1" xfId="36" applyFont="1" applyFill="1" applyBorder="1" applyAlignment="1">
      <alignment vertical="center"/>
    </xf>
    <xf numFmtId="0" fontId="1" fillId="2" borderId="1" xfId="36" applyFont="1" applyFill="1" applyBorder="1" applyAlignment="1">
      <alignment horizontal="right" vertical="center"/>
    </xf>
    <xf numFmtId="0" fontId="8" fillId="2" borderId="3" xfId="36" applyFont="1" applyFill="1" applyBorder="1" applyAlignment="1">
      <alignment horizontal="center" vertical="center"/>
    </xf>
    <xf numFmtId="0" fontId="8" fillId="2" borderId="28" xfId="36" applyFont="1" applyFill="1" applyBorder="1" applyAlignment="1">
      <alignment horizontal="distributed" vertical="center"/>
    </xf>
    <xf numFmtId="0" fontId="8" fillId="2" borderId="28" xfId="36" applyFont="1" applyFill="1" applyBorder="1" applyAlignment="1">
      <alignment vertical="center"/>
    </xf>
    <xf numFmtId="0" fontId="8" fillId="2" borderId="78" xfId="36" applyFont="1" applyFill="1" applyBorder="1" applyAlignment="1">
      <alignment horizontal="center" vertical="center" justifyLastLine="1"/>
    </xf>
    <xf numFmtId="182" fontId="30" fillId="2" borderId="5" xfId="36" applyNumberFormat="1" applyFont="1" applyFill="1" applyBorder="1" applyAlignment="1">
      <alignment horizontal="right" vertical="center"/>
    </xf>
    <xf numFmtId="38" fontId="30" fillId="2" borderId="5" xfId="7" applyFont="1" applyFill="1" applyBorder="1" applyAlignment="1">
      <alignment vertical="center"/>
    </xf>
    <xf numFmtId="0" fontId="8" fillId="2" borderId="28" xfId="36" applyFont="1" applyFill="1" applyBorder="1" applyAlignment="1">
      <alignment horizontal="center" vertical="center"/>
    </xf>
    <xf numFmtId="182" fontId="30" fillId="2" borderId="0" xfId="36" applyNumberFormat="1" applyFont="1" applyFill="1" applyBorder="1" applyAlignment="1">
      <alignment horizontal="right" vertical="center"/>
    </xf>
    <xf numFmtId="38" fontId="30" fillId="2" borderId="0" xfId="7" applyFont="1" applyFill="1" applyBorder="1" applyAlignment="1">
      <alignment vertical="center"/>
    </xf>
    <xf numFmtId="188" fontId="30" fillId="2" borderId="0" xfId="36" applyNumberFormat="1" applyFont="1" applyFill="1" applyBorder="1" applyAlignment="1">
      <alignment horizontal="right" vertical="center"/>
    </xf>
    <xf numFmtId="40" fontId="30" fillId="2" borderId="0" xfId="7" applyNumberFormat="1" applyFont="1" applyFill="1" applyBorder="1" applyAlignment="1">
      <alignment vertical="center"/>
    </xf>
    <xf numFmtId="188" fontId="30" fillId="2" borderId="0" xfId="36" applyNumberFormat="1" applyFont="1" applyFill="1" applyBorder="1" applyAlignment="1">
      <alignment vertical="center"/>
    </xf>
    <xf numFmtId="0" fontId="8" fillId="2" borderId="41" xfId="36" applyFont="1" applyFill="1" applyBorder="1" applyAlignment="1">
      <alignment horizontal="distributed" vertical="center"/>
    </xf>
    <xf numFmtId="0" fontId="8" fillId="2" borderId="41" xfId="36" applyFont="1" applyFill="1" applyBorder="1" applyAlignment="1">
      <alignment vertical="center"/>
    </xf>
    <xf numFmtId="0" fontId="8" fillId="2" borderId="90" xfId="36" applyFont="1" applyFill="1" applyBorder="1" applyAlignment="1">
      <alignment horizontal="center" vertical="center" justifyLastLine="1"/>
    </xf>
    <xf numFmtId="182" fontId="30" fillId="2" borderId="1" xfId="36" applyNumberFormat="1" applyFont="1" applyFill="1" applyBorder="1" applyAlignment="1">
      <alignment horizontal="right" vertical="center"/>
    </xf>
    <xf numFmtId="38" fontId="30" fillId="2" borderId="1" xfId="7" applyFont="1" applyFill="1" applyBorder="1" applyAlignment="1">
      <alignment vertical="center"/>
    </xf>
    <xf numFmtId="0" fontId="1" fillId="2" borderId="0" xfId="36" applyFont="1" applyFill="1" applyBorder="1" applyAlignment="1">
      <alignment vertical="center" wrapText="1"/>
    </xf>
    <xf numFmtId="0" fontId="9" fillId="2" borderId="0" xfId="36" applyFont="1" applyFill="1" applyBorder="1" applyAlignment="1">
      <alignment vertical="center"/>
    </xf>
    <xf numFmtId="0" fontId="9" fillId="2" borderId="0" xfId="36" applyFont="1" applyFill="1" applyAlignment="1">
      <alignment horizontal="right" vertical="center"/>
    </xf>
    <xf numFmtId="0" fontId="1" fillId="2" borderId="0" xfId="36" applyFont="1" applyFill="1" applyAlignment="1">
      <alignment horizontal="right" vertical="center"/>
    </xf>
    <xf numFmtId="0" fontId="6" fillId="2" borderId="0" xfId="36" applyFill="1" applyAlignment="1">
      <alignment vertical="center"/>
    </xf>
    <xf numFmtId="0" fontId="8" fillId="0" borderId="0" xfId="36" applyFont="1" applyFill="1" applyAlignment="1">
      <alignment vertical="center"/>
    </xf>
    <xf numFmtId="0" fontId="1" fillId="2" borderId="0" xfId="36" applyFont="1" applyFill="1" applyAlignment="1">
      <alignment vertical="center"/>
    </xf>
    <xf numFmtId="0" fontId="6" fillId="2" borderId="1" xfId="36" applyFill="1" applyBorder="1" applyAlignment="1">
      <alignment vertical="center"/>
    </xf>
    <xf numFmtId="0" fontId="1" fillId="0" borderId="0" xfId="36" applyFont="1" applyFill="1" applyAlignment="1">
      <alignment vertical="center"/>
    </xf>
    <xf numFmtId="0" fontId="9" fillId="2" borderId="4" xfId="36" applyFont="1" applyFill="1" applyBorder="1" applyAlignment="1">
      <alignment horizontal="center" vertical="center" wrapText="1"/>
    </xf>
    <xf numFmtId="0" fontId="9" fillId="2" borderId="3" xfId="36" applyFont="1" applyFill="1" applyBorder="1" applyAlignment="1">
      <alignment horizontal="center" vertical="center" wrapText="1"/>
    </xf>
    <xf numFmtId="0" fontId="30" fillId="2" borderId="0" xfId="36" applyFont="1" applyFill="1" applyAlignment="1">
      <alignment vertical="center"/>
    </xf>
    <xf numFmtId="0" fontId="30" fillId="0" borderId="0" xfId="36" applyFont="1" applyFill="1" applyAlignment="1">
      <alignment vertical="center"/>
    </xf>
    <xf numFmtId="49" fontId="8" fillId="2" borderId="0" xfId="36" applyNumberFormat="1" applyFont="1" applyFill="1" applyBorder="1" applyAlignment="1">
      <alignment horizontal="right" vertical="center"/>
    </xf>
    <xf numFmtId="0" fontId="30" fillId="2" borderId="0" xfId="36" applyFont="1" applyFill="1" applyBorder="1" applyAlignment="1">
      <alignment vertical="center"/>
    </xf>
    <xf numFmtId="181" fontId="4" fillId="2" borderId="23" xfId="36" applyNumberFormat="1" applyFont="1" applyFill="1" applyBorder="1" applyAlignment="1">
      <alignment vertical="center"/>
    </xf>
    <xf numFmtId="181" fontId="4" fillId="2" borderId="11" xfId="36" applyNumberFormat="1" applyFont="1" applyFill="1" applyBorder="1" applyAlignment="1">
      <alignment vertical="center"/>
    </xf>
    <xf numFmtId="181" fontId="4" fillId="2" borderId="0" xfId="36" applyNumberFormat="1" applyFont="1" applyFill="1" applyBorder="1" applyAlignment="1">
      <alignment vertical="center"/>
    </xf>
    <xf numFmtId="184" fontId="4" fillId="2" borderId="0" xfId="36" applyNumberFormat="1" applyFont="1" applyFill="1" applyBorder="1" applyAlignment="1">
      <alignment vertical="center"/>
    </xf>
    <xf numFmtId="0" fontId="31" fillId="2" borderId="0" xfId="36" applyFont="1" applyFill="1" applyBorder="1" applyAlignment="1">
      <alignment vertical="center"/>
    </xf>
    <xf numFmtId="0" fontId="31" fillId="2" borderId="0" xfId="36" applyFont="1" applyFill="1" applyAlignment="1">
      <alignment vertical="center"/>
    </xf>
    <xf numFmtId="0" fontId="31" fillId="0" borderId="0" xfId="36" applyFont="1" applyFill="1" applyAlignment="1">
      <alignment vertical="center"/>
    </xf>
    <xf numFmtId="49" fontId="8" fillId="2" borderId="1" xfId="36" applyNumberFormat="1" applyFont="1" applyFill="1" applyBorder="1" applyAlignment="1">
      <alignment horizontal="right" vertical="center"/>
    </xf>
    <xf numFmtId="0" fontId="31" fillId="2" borderId="1" xfId="36" applyFont="1" applyFill="1" applyBorder="1" applyAlignment="1">
      <alignment vertical="center"/>
    </xf>
    <xf numFmtId="181" fontId="4" fillId="2" borderId="8" xfId="36" applyNumberFormat="1" applyFont="1" applyFill="1" applyBorder="1" applyAlignment="1">
      <alignment vertical="center"/>
    </xf>
    <xf numFmtId="181" fontId="4" fillId="2" borderId="9" xfId="36" applyNumberFormat="1" applyFont="1" applyFill="1" applyBorder="1" applyAlignment="1">
      <alignment vertical="center"/>
    </xf>
    <xf numFmtId="181" fontId="4" fillId="2" borderId="1" xfId="36" applyNumberFormat="1" applyFont="1" applyFill="1" applyBorder="1" applyAlignment="1">
      <alignment vertical="center"/>
    </xf>
    <xf numFmtId="184" fontId="4" fillId="2" borderId="1" xfId="36" applyNumberFormat="1" applyFont="1" applyFill="1" applyBorder="1" applyAlignment="1">
      <alignment vertical="center"/>
    </xf>
    <xf numFmtId="0" fontId="1" fillId="2" borderId="0" xfId="36" applyFont="1" applyFill="1" applyBorder="1" applyAlignment="1">
      <alignment horizontal="right" vertical="center"/>
    </xf>
    <xf numFmtId="0" fontId="7" fillId="2" borderId="0" xfId="0" applyFont="1" applyFill="1" applyAlignment="1">
      <alignment vertical="center"/>
    </xf>
    <xf numFmtId="0" fontId="6" fillId="2" borderId="0" xfId="0" applyFont="1" applyFill="1" applyAlignment="1">
      <alignment vertical="center"/>
    </xf>
    <xf numFmtId="0" fontId="6" fillId="2" borderId="0" xfId="0" applyFont="1" applyFill="1">
      <alignment vertical="center"/>
    </xf>
    <xf numFmtId="0" fontId="54" fillId="2" borderId="0" xfId="0" applyFont="1" applyFill="1" applyAlignment="1">
      <alignment horizontal="justify" vertical="center"/>
    </xf>
    <xf numFmtId="0" fontId="0" fillId="2" borderId="0" xfId="0" applyFont="1" applyFill="1" applyAlignment="1">
      <alignment vertical="center"/>
    </xf>
    <xf numFmtId="0" fontId="30" fillId="2" borderId="91" xfId="0" applyFont="1" applyFill="1" applyBorder="1" applyAlignment="1">
      <alignment horizontal="center" vertical="center" wrapText="1"/>
    </xf>
    <xf numFmtId="0" fontId="30" fillId="2" borderId="92"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55" fillId="2" borderId="0" xfId="0" applyFont="1" applyFill="1" applyAlignment="1">
      <alignment horizontal="justify" vertical="center" wrapText="1"/>
    </xf>
    <xf numFmtId="0" fontId="4" fillId="2" borderId="48" xfId="0" applyFont="1" applyFill="1" applyBorder="1" applyAlignment="1">
      <alignment vertical="center" wrapText="1"/>
    </xf>
    <xf numFmtId="0" fontId="4" fillId="2" borderId="29" xfId="0" applyFont="1" applyFill="1" applyBorder="1" applyAlignment="1">
      <alignment vertical="center" wrapText="1"/>
    </xf>
    <xf numFmtId="4" fontId="4" fillId="2" borderId="29" xfId="0" applyNumberFormat="1" applyFont="1" applyFill="1" applyBorder="1" applyAlignment="1">
      <alignment vertical="center"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26" xfId="0" applyFont="1" applyFill="1" applyBorder="1" applyAlignment="1">
      <alignment vertical="center" wrapText="1"/>
    </xf>
    <xf numFmtId="4" fontId="4" fillId="2" borderId="26" xfId="0" applyNumberFormat="1" applyFont="1" applyFill="1" applyBorder="1" applyAlignment="1">
      <alignment vertical="center" wrapText="1"/>
    </xf>
    <xf numFmtId="0" fontId="4" fillId="2" borderId="51" xfId="0" applyFont="1" applyFill="1" applyBorder="1" applyAlignment="1">
      <alignment vertical="center" wrapText="1"/>
    </xf>
    <xf numFmtId="0" fontId="30" fillId="2" borderId="50" xfId="0" applyFont="1" applyFill="1" applyBorder="1" applyAlignment="1">
      <alignment vertical="center" wrapText="1"/>
    </xf>
    <xf numFmtId="0" fontId="30" fillId="2" borderId="26" xfId="0" applyFont="1" applyFill="1" applyBorder="1" applyAlignment="1">
      <alignment vertical="center" wrapText="1"/>
    </xf>
    <xf numFmtId="0" fontId="30" fillId="2" borderId="51" xfId="0" applyFont="1" applyFill="1" applyBorder="1" applyAlignment="1">
      <alignment vertical="center" wrapText="1"/>
    </xf>
    <xf numFmtId="4" fontId="30" fillId="2" borderId="26" xfId="0" applyNumberFormat="1" applyFont="1" applyFill="1" applyBorder="1" applyAlignment="1">
      <alignment vertical="center" wrapText="1"/>
    </xf>
    <xf numFmtId="0" fontId="56" fillId="2" borderId="0" xfId="0" applyFont="1" applyFill="1" applyAlignment="1">
      <alignment horizontal="justify" vertical="top" wrapText="1"/>
    </xf>
    <xf numFmtId="0" fontId="4" fillId="2" borderId="94" xfId="0" applyFont="1" applyFill="1" applyBorder="1" applyAlignment="1">
      <alignment vertical="center" wrapText="1"/>
    </xf>
    <xf numFmtId="0" fontId="4" fillId="2" borderId="25" xfId="0" applyFont="1" applyFill="1" applyBorder="1" applyAlignment="1">
      <alignment vertical="center" wrapText="1"/>
    </xf>
    <xf numFmtId="0" fontId="4" fillId="2" borderId="95" xfId="0" applyFont="1" applyFill="1" applyBorder="1" applyAlignment="1">
      <alignment vertical="center" wrapText="1"/>
    </xf>
    <xf numFmtId="0" fontId="4" fillId="2" borderId="10" xfId="0" applyFont="1" applyFill="1" applyBorder="1" applyAlignment="1">
      <alignment vertical="center" wrapText="1"/>
    </xf>
    <xf numFmtId="0" fontId="4" fillId="2" borderId="96" xfId="0" applyFont="1" applyFill="1" applyBorder="1" applyAlignment="1">
      <alignment vertical="center" wrapText="1"/>
    </xf>
    <xf numFmtId="0" fontId="30" fillId="2" borderId="26" xfId="0" applyFont="1" applyFill="1" applyBorder="1" applyAlignment="1">
      <alignment horizontal="right" vertical="center" wrapText="1"/>
    </xf>
    <xf numFmtId="4" fontId="30" fillId="2" borderId="26" xfId="0" applyNumberFormat="1" applyFont="1" applyFill="1" applyBorder="1" applyAlignment="1">
      <alignment horizontal="right" vertical="center" wrapText="1"/>
    </xf>
    <xf numFmtId="0" fontId="30" fillId="2" borderId="26" xfId="0" applyFont="1" applyFill="1" applyBorder="1" applyAlignment="1">
      <alignment vertical="top" wrapText="1"/>
    </xf>
    <xf numFmtId="0" fontId="30" fillId="2" borderId="26" xfId="0" applyFont="1" applyFill="1" applyBorder="1" applyAlignment="1">
      <alignment horizontal="right" vertical="top" wrapText="1"/>
    </xf>
    <xf numFmtId="0" fontId="0" fillId="2" borderId="0" xfId="0" applyFont="1" applyFill="1">
      <alignment vertical="center"/>
    </xf>
    <xf numFmtId="0" fontId="4" fillId="2" borderId="52" xfId="0" applyFont="1" applyFill="1" applyBorder="1" applyAlignment="1">
      <alignment vertical="center" wrapText="1"/>
    </xf>
    <xf numFmtId="0" fontId="4" fillId="2" borderId="53" xfId="0" applyFont="1" applyFill="1" applyBorder="1" applyAlignment="1">
      <alignment vertical="center" wrapText="1"/>
    </xf>
    <xf numFmtId="0" fontId="4" fillId="2" borderId="54" xfId="0" applyFont="1" applyFill="1" applyBorder="1" applyAlignment="1">
      <alignment vertical="center" wrapText="1"/>
    </xf>
    <xf numFmtId="0" fontId="4" fillId="2" borderId="0" xfId="0" applyFont="1" applyFill="1" applyAlignment="1">
      <alignment vertical="center"/>
    </xf>
    <xf numFmtId="0" fontId="17" fillId="2" borderId="10" xfId="0" applyFont="1" applyFill="1" applyBorder="1" applyAlignment="1">
      <alignment vertical="center"/>
    </xf>
    <xf numFmtId="0" fontId="1" fillId="2" borderId="10" xfId="0" applyFont="1" applyFill="1" applyBorder="1" applyAlignment="1">
      <alignment horizontal="right" vertical="center"/>
    </xf>
    <xf numFmtId="0" fontId="8" fillId="2" borderId="0" xfId="0" applyFont="1" applyFill="1">
      <alignment vertical="center"/>
    </xf>
    <xf numFmtId="0" fontId="57" fillId="2" borderId="0" xfId="0" applyFont="1" applyFill="1" applyAlignment="1">
      <alignment horizontal="justify" vertical="center"/>
    </xf>
    <xf numFmtId="0" fontId="4" fillId="2" borderId="0" xfId="0" applyFont="1" applyFill="1">
      <alignment vertical="center"/>
    </xf>
    <xf numFmtId="49" fontId="4" fillId="2" borderId="0" xfId="0" applyNumberFormat="1" applyFont="1" applyFill="1">
      <alignment vertical="center"/>
    </xf>
    <xf numFmtId="0" fontId="4" fillId="2" borderId="0" xfId="0" applyFont="1" applyFill="1" applyBorder="1" applyAlignment="1">
      <alignment vertical="center"/>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49" fontId="17" fillId="2" borderId="46"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0" fontId="30" fillId="2" borderId="98" xfId="0" applyFont="1" applyFill="1" applyBorder="1" applyAlignment="1">
      <alignment horizontal="left" vertical="top" wrapText="1"/>
    </xf>
    <xf numFmtId="49" fontId="30" fillId="2" borderId="98" xfId="0" applyNumberFormat="1" applyFont="1" applyFill="1" applyBorder="1" applyAlignment="1">
      <alignment horizontal="right" vertical="top" wrapText="1"/>
    </xf>
    <xf numFmtId="0" fontId="30" fillId="2" borderId="99" xfId="0" applyFont="1" applyFill="1" applyBorder="1" applyAlignment="1">
      <alignment horizontal="left" vertical="top" wrapText="1"/>
    </xf>
    <xf numFmtId="0" fontId="30" fillId="2" borderId="39" xfId="0" applyFont="1" applyFill="1" applyBorder="1" applyAlignment="1">
      <alignment horizontal="left" vertical="top" wrapText="1"/>
    </xf>
    <xf numFmtId="49" fontId="30" fillId="2" borderId="39" xfId="0" applyNumberFormat="1" applyFont="1" applyFill="1" applyBorder="1" applyAlignment="1">
      <alignment horizontal="right" vertical="top" wrapText="1"/>
    </xf>
    <xf numFmtId="0" fontId="30" fillId="2" borderId="66" xfId="0" applyFont="1" applyFill="1" applyBorder="1" applyAlignment="1">
      <alignment horizontal="left" vertical="top" wrapText="1"/>
    </xf>
    <xf numFmtId="0" fontId="30" fillId="2" borderId="29" xfId="0" applyFont="1" applyFill="1" applyBorder="1" applyAlignment="1">
      <alignment horizontal="left" vertical="top" wrapText="1"/>
    </xf>
    <xf numFmtId="49" fontId="30" fillId="2" borderId="29" xfId="0" applyNumberFormat="1" applyFont="1" applyFill="1" applyBorder="1" applyAlignment="1">
      <alignment horizontal="right" vertical="top" wrapText="1"/>
    </xf>
    <xf numFmtId="0" fontId="30" fillId="2" borderId="49" xfId="0" applyFont="1" applyFill="1" applyBorder="1" applyAlignment="1">
      <alignment horizontal="left" vertical="top" wrapText="1"/>
    </xf>
    <xf numFmtId="0" fontId="30" fillId="2" borderId="25" xfId="0" applyFont="1" applyFill="1" applyBorder="1" applyAlignment="1">
      <alignment horizontal="justify" vertical="top" wrapText="1"/>
    </xf>
    <xf numFmtId="49" fontId="30" fillId="2" borderId="25" xfId="0" applyNumberFormat="1" applyFont="1" applyFill="1" applyBorder="1" applyAlignment="1">
      <alignment horizontal="right" vertical="top" wrapText="1"/>
    </xf>
    <xf numFmtId="0" fontId="30" fillId="2" borderId="95" xfId="0" applyFont="1" applyFill="1" applyBorder="1" applyAlignment="1">
      <alignment horizontal="justify" vertical="top" wrapText="1"/>
    </xf>
    <xf numFmtId="0" fontId="30" fillId="2" borderId="39" xfId="0" applyFont="1" applyFill="1" applyBorder="1" applyAlignment="1">
      <alignment horizontal="justify" vertical="top" wrapText="1"/>
    </xf>
    <xf numFmtId="0" fontId="30" fillId="2" borderId="66" xfId="0" applyFont="1" applyFill="1" applyBorder="1" applyAlignment="1">
      <alignment horizontal="justify" vertical="top" wrapText="1"/>
    </xf>
    <xf numFmtId="0" fontId="30" fillId="2" borderId="29" xfId="0" applyFont="1" applyFill="1" applyBorder="1" applyAlignment="1">
      <alignment horizontal="justify" vertical="top" wrapText="1"/>
    </xf>
    <xf numFmtId="0" fontId="30" fillId="2" borderId="49" xfId="0" applyFont="1" applyFill="1" applyBorder="1" applyAlignment="1">
      <alignment horizontal="justify" vertical="top" wrapText="1"/>
    </xf>
    <xf numFmtId="49" fontId="30" fillId="2" borderId="25" xfId="0" applyNumberFormat="1" applyFont="1" applyFill="1" applyBorder="1" applyAlignment="1">
      <alignment vertical="top" wrapText="1"/>
    </xf>
    <xf numFmtId="0" fontId="30" fillId="2" borderId="25" xfId="0" applyFont="1" applyFill="1" applyBorder="1" applyAlignment="1">
      <alignment vertical="top" wrapText="1"/>
    </xf>
    <xf numFmtId="0" fontId="30" fillId="2" borderId="39" xfId="0" applyFont="1" applyFill="1" applyBorder="1" applyAlignment="1">
      <alignment vertical="top" wrapText="1"/>
    </xf>
    <xf numFmtId="49" fontId="30" fillId="2" borderId="39" xfId="0" applyNumberFormat="1" applyFont="1" applyFill="1" applyBorder="1" applyAlignment="1">
      <alignment vertical="top" wrapText="1"/>
    </xf>
    <xf numFmtId="0" fontId="30" fillId="2" borderId="66" xfId="0" applyFont="1" applyFill="1" applyBorder="1" applyAlignment="1">
      <alignment vertical="top" wrapText="1"/>
    </xf>
    <xf numFmtId="0" fontId="30" fillId="2" borderId="29" xfId="0" applyFont="1" applyFill="1" applyBorder="1" applyAlignment="1">
      <alignment vertical="top" wrapText="1"/>
    </xf>
    <xf numFmtId="0" fontId="30" fillId="2" borderId="49" xfId="0" applyFont="1" applyFill="1" applyBorder="1" applyAlignment="1">
      <alignment vertical="top" wrapText="1"/>
    </xf>
    <xf numFmtId="49" fontId="30" fillId="2" borderId="39" xfId="0" applyNumberFormat="1" applyFont="1" applyFill="1" applyBorder="1" applyAlignment="1">
      <alignment horizontal="justify" vertical="top" wrapText="1"/>
    </xf>
    <xf numFmtId="0" fontId="30" fillId="2" borderId="95" xfId="0" applyFont="1" applyFill="1" applyBorder="1" applyAlignment="1">
      <alignment vertical="top" wrapText="1"/>
    </xf>
    <xf numFmtId="0" fontId="30" fillId="2" borderId="0" xfId="0" applyFont="1" applyFill="1" applyBorder="1">
      <alignment vertical="center"/>
    </xf>
    <xf numFmtId="55" fontId="30" fillId="2" borderId="25" xfId="0" applyNumberFormat="1" applyFont="1" applyFill="1" applyBorder="1" applyAlignment="1">
      <alignment horizontal="justify" vertical="top" wrapText="1"/>
    </xf>
    <xf numFmtId="55" fontId="30" fillId="2" borderId="11" xfId="0" applyNumberFormat="1" applyFont="1" applyFill="1" applyBorder="1" applyAlignment="1">
      <alignment horizontal="justify" vertical="top" wrapText="1"/>
    </xf>
    <xf numFmtId="49" fontId="30" fillId="2" borderId="29" xfId="0" applyNumberFormat="1" applyFont="1" applyFill="1" applyBorder="1" applyAlignment="1">
      <alignment horizontal="justify" vertical="top" wrapText="1"/>
    </xf>
    <xf numFmtId="55" fontId="30" fillId="2" borderId="19" xfId="0" applyNumberFormat="1" applyFont="1" applyFill="1" applyBorder="1" applyAlignment="1">
      <alignment horizontal="justify" vertical="top" wrapText="1"/>
    </xf>
    <xf numFmtId="0" fontId="30" fillId="2" borderId="66" xfId="0" applyFont="1" applyFill="1" applyBorder="1">
      <alignment vertical="center"/>
    </xf>
    <xf numFmtId="49" fontId="30" fillId="2" borderId="25" xfId="0" applyNumberFormat="1" applyFont="1" applyFill="1" applyBorder="1" applyAlignment="1">
      <alignment vertical="center" wrapText="1"/>
    </xf>
    <xf numFmtId="49" fontId="30" fillId="2" borderId="95" xfId="0" applyNumberFormat="1" applyFont="1" applyFill="1" applyBorder="1" applyAlignment="1">
      <alignment vertical="center" wrapText="1"/>
    </xf>
    <xf numFmtId="49" fontId="30" fillId="2" borderId="39" xfId="0" applyNumberFormat="1" applyFont="1" applyFill="1" applyBorder="1" applyAlignment="1">
      <alignment vertical="center" wrapText="1"/>
    </xf>
    <xf numFmtId="49" fontId="30" fillId="2" borderId="39" xfId="0" applyNumberFormat="1" applyFont="1" applyFill="1" applyBorder="1" applyAlignment="1">
      <alignment horizontal="right" vertical="center" wrapText="1"/>
    </xf>
    <xf numFmtId="49" fontId="30" fillId="2" borderId="66" xfId="0" applyNumberFormat="1" applyFont="1" applyFill="1" applyBorder="1" applyAlignment="1">
      <alignment vertical="center" wrapText="1"/>
    </xf>
    <xf numFmtId="49" fontId="30" fillId="2" borderId="39" xfId="0" applyNumberFormat="1" applyFont="1" applyFill="1" applyBorder="1" applyAlignment="1">
      <alignment horizontal="right" vertical="center"/>
    </xf>
    <xf numFmtId="49" fontId="30" fillId="2" borderId="29" xfId="0" applyNumberFormat="1" applyFont="1" applyFill="1" applyBorder="1" applyAlignment="1">
      <alignment vertical="center" wrapText="1"/>
    </xf>
    <xf numFmtId="49" fontId="30" fillId="2" borderId="49" xfId="0" applyNumberFormat="1" applyFont="1" applyFill="1" applyBorder="1" applyAlignment="1">
      <alignment vertical="center" wrapText="1"/>
    </xf>
    <xf numFmtId="0" fontId="30" fillId="2" borderId="25" xfId="0" applyFont="1" applyFill="1" applyBorder="1" applyAlignment="1">
      <alignment horizontal="left" vertical="top" wrapText="1"/>
    </xf>
    <xf numFmtId="0" fontId="30" fillId="2" borderId="40" xfId="0" applyFont="1" applyFill="1" applyBorder="1" applyAlignment="1">
      <alignment horizontal="left" vertical="top" wrapText="1"/>
    </xf>
    <xf numFmtId="49" fontId="30" fillId="2" borderId="40" xfId="0" applyNumberFormat="1" applyFont="1" applyFill="1" applyBorder="1" applyAlignment="1">
      <alignment vertical="top" wrapText="1"/>
    </xf>
    <xf numFmtId="0" fontId="30" fillId="2" borderId="40" xfId="0" applyFont="1" applyFill="1" applyBorder="1" applyAlignment="1">
      <alignment vertical="top" wrapText="1"/>
    </xf>
    <xf numFmtId="0" fontId="30" fillId="2" borderId="102" xfId="0" applyFont="1" applyFill="1" applyBorder="1" applyAlignment="1">
      <alignment vertical="top" wrapText="1"/>
    </xf>
    <xf numFmtId="0" fontId="58" fillId="2" borderId="29" xfId="0" applyFont="1" applyFill="1" applyBorder="1" applyAlignment="1">
      <alignment horizontal="justify" vertical="top"/>
    </xf>
    <xf numFmtId="49" fontId="30" fillId="2" borderId="29" xfId="0" applyNumberFormat="1" applyFont="1" applyFill="1" applyBorder="1" applyAlignment="1">
      <alignment vertical="top" wrapText="1"/>
    </xf>
    <xf numFmtId="49" fontId="31" fillId="2" borderId="39" xfId="0" applyNumberFormat="1" applyFont="1" applyFill="1" applyBorder="1" applyAlignment="1">
      <alignment horizontal="left" vertical="center"/>
    </xf>
    <xf numFmtId="49" fontId="31" fillId="2" borderId="39" xfId="0" applyNumberFormat="1" applyFont="1" applyFill="1" applyBorder="1" applyAlignment="1">
      <alignment vertical="top" wrapText="1"/>
    </xf>
    <xf numFmtId="0" fontId="30" fillId="2" borderId="100" xfId="0" applyFont="1" applyFill="1" applyBorder="1" applyAlignment="1">
      <alignment vertical="top" wrapText="1"/>
    </xf>
    <xf numFmtId="49" fontId="31" fillId="2" borderId="39" xfId="0" applyNumberFormat="1" applyFont="1" applyFill="1" applyBorder="1" applyAlignment="1">
      <alignment vertical="center"/>
    </xf>
    <xf numFmtId="49" fontId="58" fillId="2" borderId="39" xfId="0" applyNumberFormat="1" applyFont="1" applyFill="1" applyBorder="1" applyAlignment="1">
      <alignment vertical="center" wrapText="1"/>
    </xf>
    <xf numFmtId="0" fontId="30" fillId="2" borderId="100" xfId="0" applyFont="1" applyFill="1" applyBorder="1" applyAlignment="1">
      <alignment horizontal="left" vertical="top" wrapText="1"/>
    </xf>
    <xf numFmtId="0" fontId="30" fillId="2" borderId="101" xfId="0" applyFont="1" applyFill="1" applyBorder="1" applyAlignment="1">
      <alignment vertical="top" wrapText="1"/>
    </xf>
    <xf numFmtId="0" fontId="30" fillId="2" borderId="40" xfId="0" applyFont="1" applyFill="1" applyBorder="1" applyAlignment="1">
      <alignment horizontal="justify" vertical="top" wrapText="1"/>
    </xf>
    <xf numFmtId="49" fontId="30" fillId="2" borderId="40" xfId="0" applyNumberFormat="1" applyFont="1" applyFill="1" applyBorder="1" applyAlignment="1">
      <alignment horizontal="right" vertical="top" wrapText="1"/>
    </xf>
    <xf numFmtId="0" fontId="4" fillId="2" borderId="0" xfId="0" applyFont="1" applyFill="1" applyBorder="1" applyAlignment="1">
      <alignment horizontal="right" vertical="center"/>
    </xf>
    <xf numFmtId="0" fontId="7" fillId="2" borderId="0" xfId="37" applyFont="1" applyFill="1" applyAlignment="1">
      <alignment vertical="center"/>
    </xf>
    <xf numFmtId="0" fontId="60" fillId="0" borderId="0" xfId="37" applyFont="1" applyFill="1"/>
    <xf numFmtId="0" fontId="1" fillId="2" borderId="0" xfId="37" applyFont="1" applyFill="1" applyAlignment="1">
      <alignment vertical="center"/>
    </xf>
    <xf numFmtId="0" fontId="4" fillId="2" borderId="0" xfId="37" applyFont="1" applyFill="1"/>
    <xf numFmtId="0" fontId="1" fillId="2" borderId="1" xfId="37" applyFont="1" applyFill="1" applyBorder="1" applyAlignment="1">
      <alignment vertical="center"/>
    </xf>
    <xf numFmtId="0" fontId="1" fillId="2" borderId="1" xfId="37" applyFont="1" applyFill="1" applyBorder="1" applyAlignment="1">
      <alignment horizontal="right" vertical="center"/>
    </xf>
    <xf numFmtId="0" fontId="4" fillId="0" borderId="0" xfId="37" applyFont="1" applyFill="1"/>
    <xf numFmtId="0" fontId="6" fillId="0" borderId="0" xfId="37" applyFont="1" applyFill="1"/>
    <xf numFmtId="0" fontId="8" fillId="2" borderId="26" xfId="37" applyFont="1" applyFill="1" applyBorder="1" applyAlignment="1">
      <alignment horizontal="distributed" vertical="center" justifyLastLine="1"/>
    </xf>
    <xf numFmtId="0" fontId="8" fillId="2" borderId="6" xfId="37" applyFont="1" applyFill="1" applyBorder="1" applyAlignment="1">
      <alignment horizontal="distributed" vertical="center" justifyLastLine="1"/>
    </xf>
    <xf numFmtId="181" fontId="21" fillId="2" borderId="0" xfId="37" applyNumberFormat="1" applyFont="1" applyFill="1" applyBorder="1" applyAlignment="1">
      <alignment horizontal="right" vertical="center"/>
    </xf>
    <xf numFmtId="181" fontId="43" fillId="2" borderId="0" xfId="37" applyNumberFormat="1" applyFont="1" applyFill="1" applyBorder="1" applyAlignment="1">
      <alignment horizontal="right" vertical="center"/>
    </xf>
    <xf numFmtId="0" fontId="4" fillId="5" borderId="5" xfId="37" applyFont="1" applyFill="1" applyBorder="1" applyAlignment="1">
      <alignment horizontal="center" vertical="center"/>
    </xf>
    <xf numFmtId="0" fontId="8" fillId="2" borderId="23" xfId="37" applyFont="1" applyFill="1" applyBorder="1" applyAlignment="1">
      <alignment horizontal="distributed" vertical="center"/>
    </xf>
    <xf numFmtId="187" fontId="8" fillId="2" borderId="11" xfId="0" applyNumberFormat="1" applyFont="1" applyFill="1" applyBorder="1" applyAlignment="1">
      <alignment horizontal="right" vertical="center"/>
    </xf>
    <xf numFmtId="187" fontId="4" fillId="2" borderId="0" xfId="0" applyNumberFormat="1" applyFont="1" applyFill="1" applyBorder="1" applyAlignment="1">
      <alignment horizontal="right" vertical="center"/>
    </xf>
    <xf numFmtId="187" fontId="8" fillId="2" borderId="0" xfId="0" applyNumberFormat="1" applyFont="1" applyFill="1" applyBorder="1" applyAlignment="1">
      <alignment horizontal="right" vertical="center"/>
    </xf>
    <xf numFmtId="181" fontId="4" fillId="2" borderId="0" xfId="37" applyNumberFormat="1" applyFont="1" applyFill="1" applyBorder="1" applyAlignment="1">
      <alignment horizontal="right" vertical="center"/>
    </xf>
    <xf numFmtId="0" fontId="4" fillId="2" borderId="0" xfId="37" applyFont="1" applyFill="1" applyBorder="1" applyAlignment="1">
      <alignment horizontal="center" vertical="center"/>
    </xf>
    <xf numFmtId="181" fontId="8" fillId="2" borderId="0" xfId="37" applyNumberFormat="1" applyFont="1" applyFill="1" applyBorder="1" applyAlignment="1">
      <alignment horizontal="right" vertical="center"/>
    </xf>
    <xf numFmtId="0" fontId="8" fillId="2" borderId="8" xfId="37" applyFont="1" applyFill="1" applyBorder="1" applyAlignment="1">
      <alignment horizontal="distributed" vertical="center"/>
    </xf>
    <xf numFmtId="187" fontId="8" fillId="2" borderId="9" xfId="0" applyNumberFormat="1" applyFont="1" applyFill="1" applyBorder="1" applyAlignment="1">
      <alignment horizontal="right" vertical="center"/>
    </xf>
    <xf numFmtId="181" fontId="4" fillId="2" borderId="1" xfId="37" applyNumberFormat="1" applyFont="1" applyFill="1" applyBorder="1" applyAlignment="1">
      <alignment horizontal="right" vertical="center"/>
    </xf>
    <xf numFmtId="181" fontId="8" fillId="2" borderId="1" xfId="37" applyNumberFormat="1" applyFont="1" applyFill="1" applyBorder="1" applyAlignment="1">
      <alignment horizontal="right" vertical="center"/>
    </xf>
    <xf numFmtId="181" fontId="1" fillId="2" borderId="0" xfId="37" applyNumberFormat="1" applyFont="1" applyFill="1" applyAlignment="1">
      <alignment vertical="center"/>
    </xf>
    <xf numFmtId="0" fontId="1" fillId="2" borderId="10" xfId="37" applyFont="1" applyFill="1" applyBorder="1" applyAlignment="1">
      <alignment vertical="center"/>
    </xf>
    <xf numFmtId="0" fontId="1" fillId="2" borderId="10" xfId="37" applyFont="1" applyFill="1" applyBorder="1" applyAlignment="1">
      <alignment horizontal="right" vertical="center"/>
    </xf>
    <xf numFmtId="0" fontId="1" fillId="0" borderId="0" xfId="37" applyFont="1" applyFill="1" applyAlignment="1">
      <alignment vertical="center"/>
    </xf>
    <xf numFmtId="181" fontId="1" fillId="0" borderId="0" xfId="37" applyNumberFormat="1" applyFont="1" applyFill="1" applyAlignment="1">
      <alignment vertical="center"/>
    </xf>
    <xf numFmtId="0" fontId="1" fillId="0" borderId="0" xfId="37" applyFont="1" applyFill="1" applyBorder="1" applyAlignment="1">
      <alignment vertical="center"/>
    </xf>
    <xf numFmtId="0" fontId="1" fillId="0" borderId="0" xfId="37" applyFont="1" applyFill="1" applyBorder="1" applyAlignment="1">
      <alignment horizontal="right" vertical="center"/>
    </xf>
    <xf numFmtId="0" fontId="30" fillId="0" borderId="0" xfId="37" applyFont="1" applyFill="1"/>
    <xf numFmtId="0" fontId="7" fillId="2" borderId="0" xfId="38" applyFont="1" applyFill="1" applyAlignment="1">
      <alignment vertical="center"/>
    </xf>
    <xf numFmtId="0" fontId="0" fillId="2" borderId="0" xfId="0" applyFill="1" applyAlignment="1">
      <alignment vertical="center"/>
    </xf>
    <xf numFmtId="0" fontId="60" fillId="0" borderId="0" xfId="38" applyFont="1" applyFill="1" applyAlignment="1">
      <alignment vertical="center"/>
    </xf>
    <xf numFmtId="0" fontId="1" fillId="2" borderId="0" xfId="38" applyFont="1" applyFill="1" applyAlignment="1">
      <alignment vertical="center"/>
    </xf>
    <xf numFmtId="0" fontId="1" fillId="2" borderId="1" xfId="38" applyFont="1" applyFill="1" applyBorder="1" applyAlignment="1">
      <alignment horizontal="right" vertical="center"/>
    </xf>
    <xf numFmtId="0" fontId="1" fillId="0" borderId="0" xfId="38" applyFont="1" applyFill="1" applyAlignment="1">
      <alignment vertical="center"/>
    </xf>
    <xf numFmtId="0" fontId="30" fillId="0" borderId="0" xfId="38" applyFont="1" applyFill="1" applyAlignment="1">
      <alignment vertical="center"/>
    </xf>
    <xf numFmtId="0" fontId="8" fillId="2" borderId="26" xfId="38" applyFont="1" applyFill="1" applyBorder="1" applyAlignment="1">
      <alignment horizontal="distributed" vertical="center"/>
    </xf>
    <xf numFmtId="0" fontId="8" fillId="2" borderId="6" xfId="38" applyFont="1" applyFill="1" applyBorder="1" applyAlignment="1">
      <alignment horizontal="distributed" vertical="center"/>
    </xf>
    <xf numFmtId="187" fontId="21" fillId="2" borderId="7" xfId="0" applyNumberFormat="1" applyFont="1" applyFill="1" applyBorder="1" applyAlignment="1">
      <alignment horizontal="right" vertical="center"/>
    </xf>
    <xf numFmtId="187" fontId="43" fillId="2" borderId="0" xfId="0" applyNumberFormat="1" applyFont="1" applyFill="1" applyBorder="1" applyAlignment="1">
      <alignment horizontal="right" vertical="center"/>
    </xf>
    <xf numFmtId="187" fontId="21" fillId="2" borderId="0" xfId="0" applyNumberFormat="1" applyFont="1" applyFill="1" applyBorder="1" applyAlignment="1">
      <alignment horizontal="right" vertical="center"/>
    </xf>
    <xf numFmtId="187" fontId="21" fillId="2" borderId="5" xfId="0" applyNumberFormat="1" applyFont="1" applyFill="1" applyBorder="1" applyAlignment="1">
      <alignment horizontal="right" vertical="center"/>
    </xf>
    <xf numFmtId="0" fontId="4" fillId="5" borderId="0" xfId="38" applyFont="1" applyFill="1" applyBorder="1" applyAlignment="1">
      <alignment horizontal="center" vertical="center"/>
    </xf>
    <xf numFmtId="181" fontId="4" fillId="5" borderId="0" xfId="38" applyNumberFormat="1" applyFont="1" applyFill="1" applyBorder="1" applyAlignment="1">
      <alignment horizontal="center" vertical="center"/>
    </xf>
    <xf numFmtId="0" fontId="8" fillId="2" borderId="23" xfId="38" applyFont="1" applyFill="1" applyBorder="1" applyAlignment="1">
      <alignment horizontal="distributed" vertical="center"/>
    </xf>
    <xf numFmtId="0" fontId="4" fillId="2" borderId="0" xfId="38" applyFont="1" applyFill="1" applyBorder="1" applyAlignment="1">
      <alignment horizontal="center" vertical="center"/>
    </xf>
    <xf numFmtId="0" fontId="8" fillId="2" borderId="0" xfId="38" applyFont="1" applyFill="1" applyBorder="1" applyAlignment="1">
      <alignment horizontal="distributed" vertical="center"/>
    </xf>
    <xf numFmtId="0" fontId="8" fillId="2" borderId="8" xfId="38" applyFont="1" applyFill="1" applyBorder="1" applyAlignment="1">
      <alignment horizontal="distributed" vertical="center"/>
    </xf>
    <xf numFmtId="0" fontId="31" fillId="2" borderId="0" xfId="38" applyFont="1" applyFill="1" applyAlignment="1">
      <alignment vertical="center"/>
    </xf>
    <xf numFmtId="0" fontId="31" fillId="2" borderId="10" xfId="38" applyFont="1" applyFill="1" applyBorder="1" applyAlignment="1">
      <alignment horizontal="right" vertical="center"/>
    </xf>
    <xf numFmtId="0" fontId="31" fillId="0" borderId="0" xfId="38" applyFont="1" applyFill="1" applyAlignment="1">
      <alignment vertical="center"/>
    </xf>
    <xf numFmtId="0" fontId="30" fillId="2" borderId="0" xfId="38" applyFont="1" applyFill="1" applyAlignment="1">
      <alignment vertical="center"/>
    </xf>
    <xf numFmtId="0" fontId="6" fillId="2" borderId="26" xfId="38" applyFont="1" applyFill="1" applyBorder="1" applyAlignment="1">
      <alignment horizontal="distributed" vertical="center" justifyLastLine="1"/>
    </xf>
    <xf numFmtId="0" fontId="6" fillId="2" borderId="6" xfId="38" applyFont="1" applyFill="1" applyBorder="1" applyAlignment="1">
      <alignment horizontal="distributed" vertical="center" justifyLastLine="1"/>
    </xf>
    <xf numFmtId="187" fontId="21" fillId="2" borderId="7" xfId="1" applyNumberFormat="1" applyFont="1" applyFill="1" applyBorder="1" applyAlignment="1">
      <alignment vertical="center"/>
    </xf>
    <xf numFmtId="187" fontId="43" fillId="2" borderId="5" xfId="1" applyNumberFormat="1" applyFont="1" applyFill="1" applyBorder="1" applyAlignment="1">
      <alignment vertical="center"/>
    </xf>
    <xf numFmtId="187" fontId="21" fillId="2" borderId="5" xfId="1" applyNumberFormat="1" applyFont="1" applyFill="1" applyBorder="1" applyAlignment="1">
      <alignment vertical="center"/>
    </xf>
    <xf numFmtId="0" fontId="8" fillId="5" borderId="0" xfId="37" applyFont="1" applyFill="1" applyBorder="1" applyAlignment="1">
      <alignment horizontal="center" vertical="center" justifyLastLine="1"/>
    </xf>
    <xf numFmtId="0" fontId="6" fillId="0" borderId="0" xfId="38" applyFont="1" applyFill="1" applyAlignment="1">
      <alignment vertical="center"/>
    </xf>
    <xf numFmtId="0" fontId="6" fillId="2" borderId="23" xfId="38" applyFont="1" applyFill="1" applyBorder="1" applyAlignment="1">
      <alignment horizontal="distributed" vertical="center" justifyLastLine="1"/>
    </xf>
    <xf numFmtId="187" fontId="8" fillId="2" borderId="11" xfId="1" applyNumberFormat="1" applyFont="1" applyFill="1" applyBorder="1" applyAlignment="1">
      <alignment horizontal="right" vertical="center"/>
    </xf>
    <xf numFmtId="187" fontId="4" fillId="2" borderId="0" xfId="1" applyNumberFormat="1" applyFont="1" applyFill="1" applyBorder="1" applyAlignment="1">
      <alignment vertical="center"/>
    </xf>
    <xf numFmtId="187" fontId="8" fillId="2" borderId="0" xfId="1" applyNumberFormat="1" applyFont="1" applyFill="1" applyBorder="1" applyAlignment="1">
      <alignment vertical="center"/>
    </xf>
    <xf numFmtId="0" fontId="41" fillId="2" borderId="0" xfId="38" applyFont="1" applyFill="1" applyBorder="1" applyAlignment="1">
      <alignment horizontal="center" vertical="center" wrapText="1"/>
    </xf>
    <xf numFmtId="3" fontId="4" fillId="2" borderId="0" xfId="38" applyNumberFormat="1" applyFont="1" applyFill="1" applyBorder="1" applyAlignment="1">
      <alignment horizontal="right" vertical="center"/>
    </xf>
    <xf numFmtId="0" fontId="6" fillId="2" borderId="8" xfId="38" applyFont="1" applyFill="1" applyBorder="1" applyAlignment="1">
      <alignment horizontal="distributed" vertical="center" justifyLastLine="1"/>
    </xf>
    <xf numFmtId="187" fontId="4" fillId="2" borderId="1" xfId="1" applyNumberFormat="1" applyFont="1" applyFill="1" applyBorder="1" applyAlignment="1">
      <alignment vertical="center"/>
    </xf>
    <xf numFmtId="187" fontId="8" fillId="2" borderId="1" xfId="1" applyNumberFormat="1" applyFont="1" applyFill="1" applyBorder="1" applyAlignment="1">
      <alignment vertical="center"/>
    </xf>
    <xf numFmtId="0" fontId="41" fillId="2" borderId="1" xfId="38" applyFont="1" applyFill="1" applyBorder="1" applyAlignment="1">
      <alignment horizontal="center" vertical="center" wrapText="1"/>
    </xf>
    <xf numFmtId="3" fontId="4" fillId="2" borderId="1" xfId="38" applyNumberFormat="1" applyFont="1" applyFill="1" applyBorder="1" applyAlignment="1">
      <alignment horizontal="right" vertical="center"/>
    </xf>
    <xf numFmtId="0" fontId="30" fillId="2" borderId="10" xfId="38" applyFont="1" applyFill="1" applyBorder="1" applyAlignment="1">
      <alignment vertical="center"/>
    </xf>
    <xf numFmtId="38" fontId="21" fillId="2" borderId="10" xfId="1" applyFont="1" applyFill="1" applyBorder="1" applyAlignment="1">
      <alignment vertical="center"/>
    </xf>
    <xf numFmtId="38" fontId="21" fillId="2" borderId="5" xfId="1" applyFont="1" applyFill="1" applyBorder="1" applyAlignment="1">
      <alignment vertical="center"/>
    </xf>
    <xf numFmtId="38" fontId="21" fillId="2" borderId="0" xfId="1" applyFont="1" applyFill="1" applyBorder="1" applyAlignment="1">
      <alignment vertical="center"/>
    </xf>
    <xf numFmtId="0" fontId="30" fillId="2" borderId="10" xfId="38" applyFont="1" applyFill="1" applyBorder="1" applyAlignment="1">
      <alignment horizontal="right" vertical="center"/>
    </xf>
    <xf numFmtId="0" fontId="60" fillId="0" borderId="0" xfId="38" applyFont="1" applyFill="1"/>
    <xf numFmtId="0" fontId="1" fillId="2" borderId="0" xfId="38" applyFont="1" applyFill="1"/>
    <xf numFmtId="0" fontId="1" fillId="0" borderId="0" xfId="38" applyFont="1" applyFill="1"/>
    <xf numFmtId="0" fontId="6" fillId="0" borderId="0" xfId="38" applyFill="1"/>
    <xf numFmtId="0" fontId="8" fillId="2" borderId="27" xfId="38" applyFont="1" applyFill="1" applyBorder="1" applyAlignment="1">
      <alignment horizontal="distributed" vertical="center" justifyLastLine="1"/>
    </xf>
    <xf numFmtId="0" fontId="8" fillId="2" borderId="26" xfId="38" applyFont="1" applyFill="1" applyBorder="1" applyAlignment="1">
      <alignment horizontal="distributed" vertical="center" justifyLastLine="1"/>
    </xf>
    <xf numFmtId="0" fontId="12" fillId="2" borderId="42" xfId="38" applyFont="1" applyFill="1" applyBorder="1" applyAlignment="1">
      <alignment horizontal="distributed" vertical="center" justifyLastLine="1"/>
    </xf>
    <xf numFmtId="182" fontId="8" fillId="2" borderId="41" xfId="38" applyNumberFormat="1" applyFont="1" applyFill="1" applyBorder="1" applyAlignment="1">
      <alignment horizontal="right" vertical="center"/>
    </xf>
    <xf numFmtId="182" fontId="4" fillId="2" borderId="41" xfId="38" applyNumberFormat="1" applyFont="1" applyFill="1" applyBorder="1" applyAlignment="1">
      <alignment vertical="center"/>
    </xf>
    <xf numFmtId="182" fontId="8" fillId="2" borderId="41" xfId="38" applyNumberFormat="1" applyFont="1" applyFill="1" applyBorder="1" applyAlignment="1">
      <alignment vertical="center"/>
    </xf>
    <xf numFmtId="0" fontId="4" fillId="2" borderId="41" xfId="38" applyFont="1" applyFill="1" applyBorder="1" applyAlignment="1">
      <alignment horizontal="center" vertical="center"/>
    </xf>
    <xf numFmtId="3" fontId="4" fillId="2" borderId="41" xfId="38" applyNumberFormat="1" applyFont="1" applyFill="1" applyBorder="1" applyAlignment="1">
      <alignment vertical="center"/>
    </xf>
    <xf numFmtId="0" fontId="13" fillId="2" borderId="0" xfId="38" applyFont="1" applyFill="1"/>
    <xf numFmtId="0" fontId="13" fillId="0" borderId="0" xfId="38" applyFont="1" applyFill="1"/>
    <xf numFmtId="0" fontId="1" fillId="2" borderId="1" xfId="38" applyFont="1" applyFill="1" applyBorder="1" applyAlignment="1">
      <alignment vertical="center"/>
    </xf>
    <xf numFmtId="0" fontId="9" fillId="2" borderId="42" xfId="38" applyFont="1" applyFill="1" applyBorder="1" applyAlignment="1">
      <alignment horizontal="distributed" vertical="center" wrapText="1"/>
    </xf>
    <xf numFmtId="181" fontId="8" fillId="2" borderId="43" xfId="38" applyNumberFormat="1" applyFont="1" applyFill="1" applyBorder="1" applyAlignment="1">
      <alignment horizontal="right" vertical="center" justifyLastLine="1"/>
    </xf>
    <xf numFmtId="181" fontId="4" fillId="2" borderId="41" xfId="38" applyNumberFormat="1" applyFont="1" applyFill="1" applyBorder="1" applyAlignment="1">
      <alignment horizontal="right" vertical="center" justifyLastLine="1"/>
    </xf>
    <xf numFmtId="181" fontId="8" fillId="2" borderId="41" xfId="38" applyNumberFormat="1" applyFont="1" applyFill="1" applyBorder="1" applyAlignment="1">
      <alignment horizontal="right" vertical="center" justifyLastLine="1"/>
    </xf>
    <xf numFmtId="39" fontId="1" fillId="2" borderId="41" xfId="38" applyNumberFormat="1" applyFont="1" applyFill="1" applyBorder="1" applyAlignment="1">
      <alignment vertical="center" wrapText="1"/>
    </xf>
    <xf numFmtId="199" fontId="4" fillId="2" borderId="41" xfId="38" applyNumberFormat="1" applyFont="1" applyFill="1" applyBorder="1" applyAlignment="1">
      <alignment horizontal="right" vertical="center" justifyLastLine="1"/>
    </xf>
    <xf numFmtId="0" fontId="1" fillId="2" borderId="0" xfId="38" applyFont="1" applyFill="1" applyBorder="1" applyAlignment="1"/>
    <xf numFmtId="0" fontId="1" fillId="2" borderId="0" xfId="38" applyFont="1" applyFill="1" applyBorder="1" applyAlignment="1">
      <alignment vertical="center"/>
    </xf>
    <xf numFmtId="0" fontId="1" fillId="2" borderId="0" xfId="38" applyFont="1" applyFill="1" applyBorder="1" applyAlignment="1">
      <alignment horizontal="right" vertical="center"/>
    </xf>
    <xf numFmtId="0" fontId="7" fillId="2" borderId="0" xfId="39" applyFont="1" applyFill="1" applyAlignment="1">
      <alignment vertical="center"/>
    </xf>
    <xf numFmtId="0" fontId="60" fillId="2" borderId="0" xfId="39" applyFont="1" applyFill="1" applyAlignment="1">
      <alignment vertical="center"/>
    </xf>
    <xf numFmtId="0" fontId="1" fillId="2" borderId="0" xfId="39" applyFont="1" applyFill="1" applyAlignment="1">
      <alignment vertical="center"/>
    </xf>
    <xf numFmtId="0" fontId="1" fillId="2" borderId="0" xfId="39" applyFont="1" applyFill="1" applyAlignment="1">
      <alignment horizontal="right" vertical="center"/>
    </xf>
    <xf numFmtId="0" fontId="30" fillId="2" borderId="0" xfId="39" applyFont="1" applyFill="1" applyAlignment="1">
      <alignment vertical="center"/>
    </xf>
    <xf numFmtId="0" fontId="8" fillId="2" borderId="0" xfId="39" applyFont="1" applyFill="1" applyBorder="1" applyAlignment="1">
      <alignment vertical="center"/>
    </xf>
    <xf numFmtId="49" fontId="8" fillId="2" borderId="0" xfId="39" applyNumberFormat="1" applyFont="1" applyFill="1" applyBorder="1" applyAlignment="1">
      <alignment vertical="center"/>
    </xf>
    <xf numFmtId="38" fontId="4" fillId="2" borderId="0" xfId="1" applyFont="1" applyFill="1" applyBorder="1" applyAlignment="1">
      <alignment horizontal="right" vertical="center"/>
    </xf>
    <xf numFmtId="0" fontId="30" fillId="2" borderId="0" xfId="39" applyFont="1" applyFill="1" applyBorder="1" applyAlignment="1">
      <alignment vertical="center"/>
    </xf>
    <xf numFmtId="38" fontId="4" fillId="2" borderId="0" xfId="1" applyFont="1" applyFill="1" applyBorder="1" applyAlignment="1">
      <alignment vertical="center"/>
    </xf>
    <xf numFmtId="0" fontId="8" fillId="2" borderId="1" xfId="39" applyFont="1" applyFill="1" applyBorder="1" applyAlignment="1">
      <alignment vertical="center"/>
    </xf>
    <xf numFmtId="49" fontId="8" fillId="2" borderId="1" xfId="39" applyNumberFormat="1" applyFont="1" applyFill="1" applyBorder="1" applyAlignment="1">
      <alignment vertical="center"/>
    </xf>
    <xf numFmtId="38" fontId="4" fillId="2" borderId="1" xfId="1" applyFont="1" applyFill="1" applyBorder="1" applyAlignment="1">
      <alignment horizontal="right" vertical="center"/>
    </xf>
    <xf numFmtId="0" fontId="30" fillId="2" borderId="103" xfId="39" applyFont="1" applyFill="1" applyBorder="1" applyAlignment="1">
      <alignment vertical="center"/>
    </xf>
    <xf numFmtId="0" fontId="4" fillId="2" borderId="1" xfId="1" applyNumberFormat="1" applyFont="1" applyFill="1" applyBorder="1" applyAlignment="1">
      <alignment horizontal="right" vertical="center"/>
    </xf>
    <xf numFmtId="38" fontId="4" fillId="2" borderId="11" xfId="1" applyFont="1" applyFill="1" applyBorder="1" applyAlignment="1">
      <alignment horizontal="right" vertical="center"/>
    </xf>
    <xf numFmtId="38" fontId="4" fillId="2" borderId="9" xfId="1" applyFont="1" applyFill="1" applyBorder="1" applyAlignment="1">
      <alignment horizontal="right" vertical="center"/>
    </xf>
    <xf numFmtId="0" fontId="7" fillId="2" borderId="0" xfId="0" applyFont="1" applyFill="1" applyAlignment="1">
      <alignment horizontal="left" vertical="center"/>
    </xf>
    <xf numFmtId="0" fontId="1" fillId="2" borderId="0" xfId="0" applyFont="1" applyFill="1" applyAlignment="1">
      <alignment horizontal="right" vertical="center"/>
    </xf>
    <xf numFmtId="0" fontId="60" fillId="2" borderId="0" xfId="0" applyFont="1" applyFill="1" applyAlignment="1">
      <alignment vertical="center"/>
    </xf>
    <xf numFmtId="0" fontId="1" fillId="2" borderId="0" xfId="0" applyFont="1" applyFill="1" applyAlignment="1">
      <alignment vertical="center"/>
    </xf>
    <xf numFmtId="0" fontId="30" fillId="2" borderId="0" xfId="0" applyFont="1" applyFill="1" applyAlignment="1">
      <alignment horizontal="distributed" vertical="center" justifyLastLine="1"/>
    </xf>
    <xf numFmtId="0" fontId="8" fillId="2" borderId="10" xfId="0" applyFont="1" applyFill="1" applyBorder="1" applyAlignment="1">
      <alignment vertical="center" wrapText="1"/>
    </xf>
    <xf numFmtId="0" fontId="9" fillId="2" borderId="10" xfId="0" applyFont="1" applyFill="1" applyBorder="1" applyAlignment="1">
      <alignment horizontal="right" vertical="top"/>
    </xf>
    <xf numFmtId="0" fontId="9" fillId="2" borderId="22" xfId="0" applyFont="1" applyFill="1" applyBorder="1" applyAlignment="1">
      <alignment horizontal="left"/>
    </xf>
    <xf numFmtId="0" fontId="8" fillId="2" borderId="22" xfId="0" applyFont="1" applyFill="1" applyBorder="1" applyAlignment="1">
      <alignment vertical="center"/>
    </xf>
    <xf numFmtId="0" fontId="8" fillId="2" borderId="26" xfId="0" applyFont="1" applyFill="1" applyBorder="1" applyAlignment="1">
      <alignment horizontal="center" vertical="center"/>
    </xf>
    <xf numFmtId="0" fontId="8" fillId="2" borderId="18" xfId="0" applyFont="1" applyFill="1" applyBorder="1" applyAlignment="1">
      <alignment horizontal="center" vertical="center"/>
    </xf>
    <xf numFmtId="0" fontId="30" fillId="2" borderId="0" xfId="0" applyFont="1" applyFill="1" applyAlignment="1">
      <alignment vertical="center"/>
    </xf>
    <xf numFmtId="0" fontId="8" fillId="2" borderId="5" xfId="39" applyFont="1" applyFill="1" applyBorder="1" applyAlignment="1">
      <alignment vertical="center"/>
    </xf>
    <xf numFmtId="49" fontId="8" fillId="2" borderId="5" xfId="39" applyNumberFormat="1" applyFont="1" applyFill="1" applyBorder="1" applyAlignment="1">
      <alignment vertical="center"/>
    </xf>
    <xf numFmtId="49" fontId="8" fillId="2" borderId="7" xfId="0" applyNumberFormat="1" applyFont="1" applyFill="1" applyBorder="1" applyAlignment="1">
      <alignment horizontal="right" vertical="center"/>
    </xf>
    <xf numFmtId="49" fontId="8" fillId="2" borderId="5" xfId="0" applyNumberFormat="1" applyFont="1" applyFill="1" applyBorder="1" applyAlignment="1">
      <alignment horizontal="right" vertical="center"/>
    </xf>
    <xf numFmtId="49" fontId="4" fillId="2" borderId="5" xfId="0" applyNumberFormat="1" applyFont="1" applyFill="1" applyBorder="1" applyAlignment="1">
      <alignment horizontal="right" vertical="center"/>
    </xf>
    <xf numFmtId="49" fontId="8" fillId="2" borderId="11" xfId="0" applyNumberFormat="1" applyFont="1" applyFill="1" applyBorder="1" applyAlignment="1">
      <alignment horizontal="right" vertical="center"/>
    </xf>
    <xf numFmtId="49" fontId="8" fillId="2" borderId="0" xfId="0" applyNumberFormat="1" applyFont="1" applyFill="1" applyBorder="1" applyAlignment="1">
      <alignment horizontal="right" vertical="center"/>
    </xf>
    <xf numFmtId="49" fontId="4" fillId="2" borderId="0" xfId="0" applyNumberFormat="1" applyFont="1" applyFill="1" applyBorder="1" applyAlignment="1">
      <alignment horizontal="right" vertical="center"/>
    </xf>
    <xf numFmtId="0" fontId="30" fillId="2" borderId="0" xfId="0" applyFont="1" applyFill="1" applyBorder="1" applyAlignment="1">
      <alignment vertical="center"/>
    </xf>
    <xf numFmtId="49" fontId="8" fillId="2" borderId="9" xfId="0" applyNumberFormat="1" applyFont="1" applyFill="1" applyBorder="1" applyAlignment="1">
      <alignment horizontal="right" vertical="center"/>
    </xf>
    <xf numFmtId="49" fontId="8" fillId="2" borderId="1"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7" xfId="0" applyNumberFormat="1" applyFont="1" applyFill="1" applyBorder="1" applyAlignment="1">
      <alignment horizontal="right" vertical="center"/>
    </xf>
    <xf numFmtId="49" fontId="4" fillId="2" borderId="11" xfId="0" applyNumberFormat="1" applyFont="1" applyFill="1" applyBorder="1" applyAlignment="1">
      <alignment horizontal="right" vertical="center"/>
    </xf>
    <xf numFmtId="49" fontId="4" fillId="2" borderId="9" xfId="0" applyNumberFormat="1" applyFont="1" applyFill="1" applyBorder="1" applyAlignment="1">
      <alignment horizontal="right" vertical="center"/>
    </xf>
    <xf numFmtId="0" fontId="1" fillId="2" borderId="1" xfId="0" applyFont="1" applyFill="1" applyBorder="1" applyAlignment="1">
      <alignment vertical="center"/>
    </xf>
    <xf numFmtId="0" fontId="1" fillId="2" borderId="1" xfId="0" applyFont="1" applyFill="1" applyBorder="1" applyAlignment="1">
      <alignment horizontal="right" vertical="center"/>
    </xf>
    <xf numFmtId="0" fontId="8" fillId="2" borderId="44" xfId="0" applyFont="1" applyFill="1" applyBorder="1" applyAlignment="1">
      <alignment horizontal="distributed" vertical="center" justifyLastLine="1"/>
    </xf>
    <xf numFmtId="0" fontId="12" fillId="2" borderId="24"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0" fontId="8" fillId="2" borderId="21" xfId="0" applyFont="1" applyFill="1" applyBorder="1" applyAlignment="1">
      <alignment horizontal="distributed" vertical="center" justifyLastLine="1"/>
    </xf>
    <xf numFmtId="0" fontId="8" fillId="2" borderId="22" xfId="0" applyFont="1" applyFill="1" applyBorder="1" applyAlignment="1">
      <alignment horizontal="distributed" vertical="center" justifyLastLine="1"/>
    </xf>
    <xf numFmtId="0" fontId="8" fillId="2" borderId="32"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8" fillId="2" borderId="19" xfId="0" applyFont="1" applyFill="1" applyBorder="1" applyAlignment="1">
      <alignment horizontal="distributed" vertical="center" justifyLastLine="1"/>
    </xf>
    <xf numFmtId="0" fontId="9" fillId="2" borderId="0" xfId="0" applyFont="1" applyFill="1" applyBorder="1" applyAlignment="1">
      <alignment horizontal="right" vertical="center"/>
    </xf>
    <xf numFmtId="49" fontId="9" fillId="2" borderId="23" xfId="0" applyNumberFormat="1" applyFont="1" applyFill="1" applyBorder="1" applyAlignment="1">
      <alignment horizontal="left" vertical="center"/>
    </xf>
    <xf numFmtId="183" fontId="8" fillId="2" borderId="0" xfId="0" applyNumberFormat="1" applyFont="1" applyFill="1" applyBorder="1" applyAlignment="1">
      <alignment horizontal="right" vertical="center"/>
    </xf>
    <xf numFmtId="183" fontId="4" fillId="2" borderId="0" xfId="0" applyNumberFormat="1" applyFont="1" applyFill="1" applyBorder="1" applyAlignment="1">
      <alignment horizontal="right" vertical="center"/>
    </xf>
    <xf numFmtId="180" fontId="4" fillId="2" borderId="0" xfId="0" quotePrefix="1" applyNumberFormat="1" applyFont="1" applyFill="1" applyBorder="1" applyAlignment="1">
      <alignment horizontal="right" vertical="center"/>
    </xf>
    <xf numFmtId="183" fontId="30" fillId="2" borderId="0" xfId="0" applyNumberFormat="1" applyFont="1" applyFill="1" applyAlignment="1">
      <alignment vertical="center"/>
    </xf>
    <xf numFmtId="0" fontId="9" fillId="2" borderId="0" xfId="0" applyFont="1" applyFill="1" applyBorder="1" applyAlignment="1">
      <alignment vertical="center"/>
    </xf>
    <xf numFmtId="49" fontId="9" fillId="2" borderId="23" xfId="0" applyNumberFormat="1" applyFont="1" applyFill="1" applyBorder="1" applyAlignment="1">
      <alignment vertical="center"/>
    </xf>
    <xf numFmtId="0" fontId="9" fillId="2" borderId="1" xfId="0" applyFont="1" applyFill="1" applyBorder="1" applyAlignment="1">
      <alignment horizontal="right" vertical="center"/>
    </xf>
    <xf numFmtId="49" fontId="9" fillId="2" borderId="8" xfId="0" applyNumberFormat="1" applyFont="1" applyFill="1" applyBorder="1" applyAlignment="1">
      <alignment vertical="center"/>
    </xf>
    <xf numFmtId="183" fontId="8" fillId="2" borderId="9" xfId="0" applyNumberFormat="1" applyFont="1" applyFill="1" applyBorder="1" applyAlignment="1">
      <alignment horizontal="right" vertical="center"/>
    </xf>
    <xf numFmtId="183" fontId="8" fillId="2" borderId="1" xfId="0" applyNumberFormat="1" applyFont="1" applyFill="1" applyBorder="1" applyAlignment="1">
      <alignment horizontal="right" vertical="center"/>
    </xf>
    <xf numFmtId="183" fontId="4" fillId="2" borderId="1" xfId="0" applyNumberFormat="1" applyFont="1" applyFill="1" applyBorder="1" applyAlignment="1">
      <alignment horizontal="right" vertical="center"/>
    </xf>
    <xf numFmtId="180" fontId="4" fillId="2" borderId="1" xfId="0" quotePrefix="1" applyNumberFormat="1" applyFont="1" applyFill="1" applyBorder="1" applyAlignment="1">
      <alignment horizontal="right" vertical="center"/>
    </xf>
    <xf numFmtId="0" fontId="8" fillId="2" borderId="27" xfId="0" applyFont="1" applyFill="1" applyBorder="1" applyAlignment="1">
      <alignment horizontal="distributed" vertical="center" justifyLastLine="1"/>
    </xf>
    <xf numFmtId="180" fontId="4" fillId="2" borderId="0" xfId="0" applyNumberFormat="1" applyFont="1" applyFill="1" applyBorder="1" applyAlignment="1">
      <alignment horizontal="right" vertical="center"/>
    </xf>
    <xf numFmtId="183" fontId="4" fillId="2" borderId="0" xfId="0" quotePrefix="1" applyNumberFormat="1" applyFont="1" applyFill="1" applyBorder="1" applyAlignment="1">
      <alignment horizontal="right" vertical="center"/>
    </xf>
    <xf numFmtId="180" fontId="4" fillId="2" borderId="1" xfId="0" applyNumberFormat="1" applyFont="1" applyFill="1" applyBorder="1" applyAlignment="1">
      <alignment horizontal="right" vertical="center"/>
    </xf>
    <xf numFmtId="183" fontId="4" fillId="2" borderId="1" xfId="0" quotePrefix="1" applyNumberFormat="1" applyFont="1" applyFill="1" applyBorder="1" applyAlignment="1">
      <alignment horizontal="right" vertical="center"/>
    </xf>
    <xf numFmtId="0" fontId="1" fillId="2" borderId="0" xfId="0" applyFont="1" applyFill="1" applyBorder="1" applyAlignment="1">
      <alignment vertical="center"/>
    </xf>
    <xf numFmtId="183" fontId="1" fillId="2" borderId="0" xfId="0" applyNumberFormat="1" applyFont="1" applyFill="1" applyAlignment="1">
      <alignment vertical="center"/>
    </xf>
    <xf numFmtId="0" fontId="1" fillId="2" borderId="0" xfId="0" applyFont="1" applyFill="1" applyBorder="1" applyAlignment="1">
      <alignment horizontal="right" vertical="center"/>
    </xf>
    <xf numFmtId="0" fontId="7" fillId="2" borderId="0" xfId="40" applyFont="1" applyFill="1" applyAlignment="1">
      <alignment vertical="center"/>
    </xf>
    <xf numFmtId="0" fontId="60" fillId="2" borderId="0" xfId="40" applyFont="1" applyFill="1" applyAlignment="1">
      <alignment vertical="center"/>
    </xf>
    <xf numFmtId="0" fontId="1" fillId="2" borderId="1" xfId="40" applyFont="1" applyFill="1" applyBorder="1" applyAlignment="1">
      <alignment vertical="center"/>
    </xf>
    <xf numFmtId="0" fontId="1" fillId="2" borderId="1" xfId="40" applyFont="1" applyFill="1" applyBorder="1" applyAlignment="1">
      <alignment horizontal="right" vertical="center"/>
    </xf>
    <xf numFmtId="0" fontId="1" fillId="2" borderId="0" xfId="40" applyFont="1" applyFill="1" applyAlignment="1">
      <alignment vertical="center"/>
    </xf>
    <xf numFmtId="0" fontId="30" fillId="2" borderId="0" xfId="40" applyFont="1" applyFill="1" applyAlignment="1">
      <alignment horizontal="distributed" vertical="center"/>
    </xf>
    <xf numFmtId="0" fontId="30" fillId="2" borderId="0" xfId="40" applyFont="1" applyFill="1" applyAlignment="1">
      <alignment vertical="center"/>
    </xf>
    <xf numFmtId="0" fontId="58" fillId="2" borderId="11" xfId="0" applyFont="1" applyFill="1" applyBorder="1" applyAlignment="1" applyProtection="1">
      <alignment horizontal="center" vertical="center" textRotation="255"/>
      <protection locked="0"/>
    </xf>
    <xf numFmtId="0" fontId="58" fillId="2" borderId="0" xfId="0" applyFont="1" applyFill="1" applyBorder="1" applyAlignment="1" applyProtection="1">
      <alignment horizontal="center" vertical="center"/>
      <protection locked="0"/>
    </xf>
    <xf numFmtId="0" fontId="63" fillId="2" borderId="0" xfId="0" applyFont="1" applyFill="1" applyBorder="1" applyAlignment="1" applyProtection="1">
      <alignment horizontal="distributed" vertical="center"/>
      <protection locked="0"/>
    </xf>
    <xf numFmtId="0" fontId="63" fillId="2" borderId="0" xfId="0" applyFont="1" applyFill="1" applyBorder="1" applyAlignment="1" applyProtection="1">
      <alignment horizontal="distributed" vertical="center" wrapText="1"/>
      <protection locked="0"/>
    </xf>
    <xf numFmtId="0" fontId="64" fillId="2" borderId="0" xfId="0" applyFont="1" applyFill="1" applyBorder="1" applyAlignment="1" applyProtection="1">
      <protection locked="0"/>
    </xf>
    <xf numFmtId="0" fontId="65" fillId="2" borderId="0"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distributed" vertical="center"/>
      <protection locked="0"/>
    </xf>
    <xf numFmtId="0" fontId="58" fillId="2" borderId="0" xfId="0" applyFont="1" applyFill="1" applyBorder="1" applyAlignment="1" applyProtection="1">
      <alignment horizontal="distributed" vertical="center"/>
      <protection locked="0"/>
    </xf>
    <xf numFmtId="0" fontId="8" fillId="2" borderId="0" xfId="40" applyFont="1" applyFill="1" applyBorder="1" applyAlignment="1">
      <alignment horizontal="right" vertical="center"/>
    </xf>
    <xf numFmtId="0" fontId="8" fillId="2" borderId="0" xfId="40" applyFont="1" applyFill="1" applyBorder="1" applyAlignment="1">
      <alignment horizontal="left" vertical="center"/>
    </xf>
    <xf numFmtId="41" fontId="21" fillId="2" borderId="11" xfId="0" applyNumberFormat="1" applyFont="1" applyFill="1" applyBorder="1" applyAlignment="1" applyProtection="1">
      <alignment horizontal="right" vertical="center"/>
    </xf>
    <xf numFmtId="41" fontId="8" fillId="2" borderId="0" xfId="0" applyNumberFormat="1" applyFont="1" applyFill="1" applyAlignment="1" applyProtection="1">
      <alignment horizontal="right" vertical="center"/>
    </xf>
    <xf numFmtId="41" fontId="4" fillId="2" borderId="0" xfId="0" applyNumberFormat="1" applyFont="1" applyFill="1" applyAlignment="1" applyProtection="1">
      <alignment horizontal="right" vertical="center"/>
    </xf>
    <xf numFmtId="41" fontId="8" fillId="2" borderId="0" xfId="0" applyNumberFormat="1" applyFont="1" applyFill="1" applyBorder="1" applyAlignment="1" applyProtection="1">
      <alignment horizontal="right" vertical="center"/>
    </xf>
    <xf numFmtId="201" fontId="4" fillId="2" borderId="0" xfId="0" applyNumberFormat="1" applyFont="1" applyFill="1" applyAlignment="1" applyProtection="1">
      <alignment horizontal="right" vertical="center"/>
    </xf>
    <xf numFmtId="0" fontId="8" fillId="2" borderId="0" xfId="40" applyFont="1" applyFill="1" applyBorder="1" applyAlignment="1">
      <alignment vertical="center"/>
    </xf>
    <xf numFmtId="181" fontId="43" fillId="2" borderId="11" xfId="40" applyNumberFormat="1" applyFont="1" applyFill="1" applyBorder="1" applyAlignment="1">
      <alignment horizontal="right" vertical="center"/>
    </xf>
    <xf numFmtId="181" fontId="4" fillId="2" borderId="0" xfId="40" applyNumberFormat="1" applyFont="1" applyFill="1" applyBorder="1" applyAlignment="1">
      <alignment horizontal="right" vertical="center"/>
    </xf>
    <xf numFmtId="181" fontId="4" fillId="2" borderId="0" xfId="40" quotePrefix="1" applyNumberFormat="1" applyFont="1" applyFill="1" applyBorder="1" applyAlignment="1">
      <alignment horizontal="right" vertical="center"/>
    </xf>
    <xf numFmtId="181" fontId="8" fillId="2" borderId="0" xfId="40" quotePrefix="1" applyNumberFormat="1" applyFont="1" applyFill="1" applyBorder="1" applyAlignment="1">
      <alignment horizontal="right" vertical="center"/>
    </xf>
    <xf numFmtId="181" fontId="8" fillId="2" borderId="0" xfId="40" applyNumberFormat="1" applyFont="1" applyFill="1" applyBorder="1" applyAlignment="1">
      <alignment horizontal="right" vertical="center"/>
    </xf>
    <xf numFmtId="179" fontId="8" fillId="2" borderId="0" xfId="40" applyNumberFormat="1" applyFont="1" applyFill="1" applyBorder="1" applyAlignment="1">
      <alignment horizontal="right" vertical="center"/>
    </xf>
    <xf numFmtId="49" fontId="4" fillId="2" borderId="0" xfId="40" applyNumberFormat="1" applyFont="1" applyFill="1" applyBorder="1" applyAlignment="1">
      <alignment vertical="center"/>
    </xf>
    <xf numFmtId="0" fontId="4" fillId="2" borderId="0" xfId="40" applyFont="1" applyFill="1" applyAlignment="1">
      <alignment vertical="center"/>
    </xf>
    <xf numFmtId="0" fontId="43" fillId="2" borderId="11" xfId="40" applyFont="1" applyFill="1" applyBorder="1" applyAlignment="1">
      <alignment vertical="center"/>
    </xf>
    <xf numFmtId="0" fontId="8" fillId="2" borderId="0" xfId="40" applyFont="1" applyFill="1" applyAlignment="1">
      <alignment vertical="center"/>
    </xf>
    <xf numFmtId="41" fontId="21" fillId="2" borderId="11" xfId="0" applyNumberFormat="1" applyFont="1" applyFill="1" applyBorder="1" applyAlignment="1" applyProtection="1">
      <alignment vertical="center"/>
    </xf>
    <xf numFmtId="41" fontId="8" fillId="2" borderId="0" xfId="0" applyNumberFormat="1" applyFont="1" applyFill="1" applyAlignment="1" applyProtection="1">
      <alignment vertical="center"/>
    </xf>
    <xf numFmtId="41" fontId="4" fillId="2" borderId="0" xfId="0" applyNumberFormat="1" applyFont="1" applyFill="1" applyAlignment="1" applyProtection="1">
      <alignment vertical="center"/>
    </xf>
    <xf numFmtId="41" fontId="8" fillId="2" borderId="0" xfId="0" applyNumberFormat="1" applyFont="1" applyFill="1" applyBorder="1" applyAlignment="1" applyProtection="1">
      <alignment vertical="center"/>
    </xf>
    <xf numFmtId="201" fontId="4" fillId="2" borderId="0" xfId="0" applyNumberFormat="1" applyFont="1" applyFill="1" applyAlignment="1" applyProtection="1">
      <alignment vertical="center"/>
    </xf>
    <xf numFmtId="41" fontId="4" fillId="2" borderId="0" xfId="0" applyNumberFormat="1" applyFont="1" applyFill="1" applyBorder="1" applyAlignment="1" applyProtection="1">
      <alignment vertical="center"/>
    </xf>
    <xf numFmtId="41" fontId="4" fillId="2" borderId="0" xfId="0" applyNumberFormat="1" applyFont="1" applyFill="1" applyBorder="1" applyAlignment="1" applyProtection="1">
      <alignment horizontal="right" vertical="center"/>
    </xf>
    <xf numFmtId="201" fontId="4" fillId="2" borderId="0" xfId="0" applyNumberFormat="1" applyFont="1" applyFill="1" applyBorder="1" applyAlignment="1" applyProtection="1">
      <alignment vertical="center"/>
    </xf>
    <xf numFmtId="0" fontId="8" fillId="2" borderId="23" xfId="40" applyFont="1" applyFill="1" applyBorder="1" applyAlignment="1">
      <alignment horizontal="left" vertical="center"/>
    </xf>
    <xf numFmtId="183" fontId="21" fillId="2" borderId="11" xfId="40" applyNumberFormat="1" applyFont="1" applyFill="1" applyBorder="1" applyAlignment="1">
      <alignment vertical="center"/>
    </xf>
    <xf numFmtId="183" fontId="8" fillId="2" borderId="0" xfId="40" applyNumberFormat="1" applyFont="1" applyFill="1" applyBorder="1" applyAlignment="1">
      <alignment vertical="center"/>
    </xf>
    <xf numFmtId="183" fontId="4" fillId="2" borderId="0" xfId="40" applyNumberFormat="1" applyFont="1" applyFill="1" applyBorder="1" applyAlignment="1">
      <alignment vertical="center"/>
    </xf>
    <xf numFmtId="201" fontId="4" fillId="2" borderId="0" xfId="0" applyNumberFormat="1" applyFont="1" applyFill="1" applyBorder="1" applyAlignment="1" applyProtection="1">
      <alignment horizontal="right" vertical="center"/>
    </xf>
    <xf numFmtId="0" fontId="8" fillId="2" borderId="1" xfId="40" applyFont="1" applyFill="1" applyBorder="1" applyAlignment="1">
      <alignment horizontal="right" vertical="center"/>
    </xf>
    <xf numFmtId="0" fontId="8" fillId="2" borderId="8" xfId="40" applyFont="1" applyFill="1" applyBorder="1" applyAlignment="1">
      <alignment horizontal="left" vertical="center"/>
    </xf>
    <xf numFmtId="183" fontId="21" fillId="2" borderId="1" xfId="40" applyNumberFormat="1" applyFont="1" applyFill="1" applyBorder="1" applyAlignment="1">
      <alignment vertical="center"/>
    </xf>
    <xf numFmtId="183" fontId="8" fillId="2" borderId="1" xfId="40" applyNumberFormat="1" applyFont="1" applyFill="1" applyBorder="1" applyAlignment="1">
      <alignment vertical="center"/>
    </xf>
    <xf numFmtId="183" fontId="4" fillId="2" borderId="1" xfId="40" applyNumberFormat="1" applyFont="1" applyFill="1" applyBorder="1" applyAlignment="1">
      <alignment vertical="center"/>
    </xf>
    <xf numFmtId="41" fontId="4" fillId="2" borderId="1" xfId="0" applyNumberFormat="1" applyFont="1" applyFill="1" applyBorder="1" applyAlignment="1" applyProtection="1">
      <alignment vertical="center"/>
    </xf>
    <xf numFmtId="41" fontId="4" fillId="2" borderId="1" xfId="0" applyNumberFormat="1" applyFont="1" applyFill="1" applyBorder="1" applyAlignment="1" applyProtection="1">
      <alignment horizontal="right" vertical="center"/>
    </xf>
    <xf numFmtId="41" fontId="8" fillId="2" borderId="1" xfId="0" applyNumberFormat="1" applyFont="1" applyFill="1" applyBorder="1" applyAlignment="1" applyProtection="1">
      <alignment horizontal="right" vertical="center"/>
    </xf>
    <xf numFmtId="201" fontId="4" fillId="2" borderId="1" xfId="0" applyNumberFormat="1" applyFont="1" applyFill="1" applyBorder="1" applyAlignment="1" applyProtection="1">
      <alignment vertical="center"/>
    </xf>
    <xf numFmtId="201" fontId="4" fillId="2" borderId="1" xfId="0" applyNumberFormat="1" applyFont="1" applyFill="1" applyBorder="1" applyAlignment="1" applyProtection="1">
      <alignment horizontal="right" vertical="center"/>
    </xf>
    <xf numFmtId="0" fontId="4" fillId="2" borderId="0" xfId="40" applyFont="1" applyFill="1" applyAlignment="1">
      <alignment horizontal="right" vertical="center"/>
    </xf>
    <xf numFmtId="0" fontId="1" fillId="2" borderId="0" xfId="40" applyFont="1" applyFill="1" applyBorder="1" applyAlignment="1">
      <alignment vertical="center"/>
    </xf>
    <xf numFmtId="0" fontId="1" fillId="2" borderId="0" xfId="40" applyFont="1" applyFill="1" applyBorder="1" applyAlignment="1">
      <alignment horizontal="right" vertical="center"/>
    </xf>
    <xf numFmtId="0" fontId="12" fillId="2" borderId="114" xfId="0" applyFont="1" applyFill="1" applyBorder="1" applyAlignment="1" applyProtection="1">
      <alignment vertical="center" wrapText="1"/>
      <protection locked="0"/>
    </xf>
    <xf numFmtId="0" fontId="12" fillId="2" borderId="130" xfId="0" applyFont="1" applyFill="1" applyBorder="1" applyAlignment="1" applyProtection="1">
      <alignment horizontal="center" vertical="center" wrapText="1"/>
      <protection locked="0"/>
    </xf>
    <xf numFmtId="0" fontId="12" fillId="2" borderId="131" xfId="0" applyFont="1" applyFill="1" applyBorder="1" applyAlignment="1" applyProtection="1">
      <alignment horizontal="center" vertical="center" wrapText="1"/>
      <protection locked="0"/>
    </xf>
    <xf numFmtId="0" fontId="12" fillId="2" borderId="135" xfId="0" applyFont="1" applyFill="1" applyBorder="1" applyAlignment="1" applyProtection="1">
      <alignment horizontal="distributed" vertical="center"/>
      <protection locked="0"/>
    </xf>
    <xf numFmtId="0" fontId="12" fillId="2" borderId="135" xfId="0" applyFont="1" applyFill="1" applyBorder="1" applyAlignment="1" applyProtection="1">
      <alignment horizontal="distributed" vertical="center" wrapText="1"/>
      <protection locked="0"/>
    </xf>
    <xf numFmtId="0" fontId="12" fillId="2" borderId="136" xfId="0" applyFont="1" applyFill="1" applyBorder="1" applyAlignment="1" applyProtection="1">
      <alignment horizontal="distributed" vertical="center" wrapText="1"/>
      <protection locked="0"/>
    </xf>
    <xf numFmtId="0" fontId="12" fillId="2" borderId="137" xfId="0" applyFont="1" applyFill="1" applyBorder="1" applyAlignment="1" applyProtection="1">
      <alignment horizontal="distributed" vertical="center"/>
      <protection locked="0"/>
    </xf>
    <xf numFmtId="0" fontId="12" fillId="2" borderId="138" xfId="0" applyFont="1" applyFill="1" applyBorder="1" applyAlignment="1" applyProtection="1">
      <alignment horizontal="distributed" vertical="center"/>
      <protection locked="0"/>
    </xf>
    <xf numFmtId="0" fontId="12" fillId="2" borderId="122" xfId="0" applyFont="1" applyFill="1" applyBorder="1" applyAlignment="1" applyProtection="1">
      <alignment horizontal="center" vertical="center" wrapText="1"/>
      <protection locked="0"/>
    </xf>
    <xf numFmtId="0" fontId="12" fillId="2" borderId="139" xfId="0" applyFont="1" applyFill="1" applyBorder="1" applyAlignment="1" applyProtection="1">
      <alignment horizontal="center" vertical="center" wrapText="1"/>
      <protection locked="0"/>
    </xf>
    <xf numFmtId="0" fontId="33" fillId="2" borderId="135" xfId="0" applyFont="1" applyFill="1" applyBorder="1" applyAlignment="1" applyProtection="1">
      <alignment vertical="center" wrapText="1"/>
      <protection locked="0"/>
    </xf>
    <xf numFmtId="0" fontId="33" fillId="2" borderId="135"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textRotation="255"/>
      <protection locked="0"/>
    </xf>
    <xf numFmtId="0" fontId="65" fillId="2" borderId="0" xfId="0" applyFont="1" applyFill="1" applyBorder="1" applyAlignment="1" applyProtection="1">
      <alignment horizontal="distributed" vertical="center"/>
      <protection locked="0"/>
    </xf>
    <xf numFmtId="0" fontId="65" fillId="2" borderId="0" xfId="0" applyFont="1" applyFill="1" applyBorder="1" applyAlignment="1" applyProtection="1">
      <alignment horizontal="distributed" vertical="center" wrapText="1"/>
      <protection locked="0"/>
    </xf>
    <xf numFmtId="0" fontId="67" fillId="2" borderId="0" xfId="0" applyFont="1" applyFill="1" applyBorder="1" applyAlignment="1" applyProtection="1">
      <alignment horizontal="distributed" vertical="center" wrapText="1"/>
      <protection locked="0"/>
    </xf>
    <xf numFmtId="0" fontId="12" fillId="2" borderId="0" xfId="0"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wrapText="1"/>
      <protection locked="0"/>
    </xf>
    <xf numFmtId="41" fontId="4" fillId="2" borderId="0" xfId="0" applyNumberFormat="1" applyFont="1" applyFill="1" applyAlignment="1" applyProtection="1">
      <alignment vertical="center"/>
      <protection locked="0"/>
    </xf>
    <xf numFmtId="41" fontId="4" fillId="2" borderId="0" xfId="0" applyNumberFormat="1" applyFont="1" applyFill="1" applyAlignment="1" applyProtection="1">
      <alignment horizontal="right" vertical="center"/>
      <protection locked="0"/>
    </xf>
    <xf numFmtId="41" fontId="8" fillId="2" borderId="0" xfId="0" applyNumberFormat="1" applyFont="1" applyFill="1" applyAlignment="1" applyProtection="1">
      <alignment vertical="center"/>
      <protection locked="0"/>
    </xf>
    <xf numFmtId="41" fontId="8" fillId="2" borderId="0" xfId="0" applyNumberFormat="1" applyFont="1" applyFill="1" applyAlignment="1" applyProtection="1">
      <alignment horizontal="right" vertical="center"/>
      <protection locked="0"/>
    </xf>
    <xf numFmtId="0" fontId="30" fillId="2" borderId="0" xfId="40" applyFont="1" applyFill="1" applyAlignment="1">
      <alignment horizontal="right" vertical="center"/>
    </xf>
    <xf numFmtId="0" fontId="30" fillId="2" borderId="0" xfId="40" applyFont="1" applyFill="1" applyBorder="1" applyAlignment="1">
      <alignment vertical="center"/>
    </xf>
    <xf numFmtId="41" fontId="8" fillId="2" borderId="11" xfId="0" applyNumberFormat="1" applyFont="1" applyFill="1" applyBorder="1" applyAlignment="1" applyProtection="1">
      <alignment horizontal="right" vertical="center"/>
    </xf>
    <xf numFmtId="41" fontId="21" fillId="2" borderId="1" xfId="0" applyNumberFormat="1" applyFont="1" applyFill="1" applyBorder="1" applyAlignment="1" applyProtection="1">
      <alignment horizontal="right" vertical="center"/>
    </xf>
    <xf numFmtId="0" fontId="7" fillId="2" borderId="0" xfId="41" applyFont="1" applyFill="1" applyAlignment="1">
      <alignment vertical="center"/>
    </xf>
    <xf numFmtId="0" fontId="8" fillId="2" borderId="0" xfId="41" applyFont="1" applyFill="1" applyAlignment="1">
      <alignment vertical="center"/>
    </xf>
    <xf numFmtId="0" fontId="1" fillId="2" borderId="0" xfId="41" applyFont="1" applyFill="1" applyAlignment="1">
      <alignment vertical="center"/>
    </xf>
    <xf numFmtId="0" fontId="1" fillId="2" borderId="1" xfId="41" applyFont="1" applyFill="1" applyBorder="1" applyAlignment="1">
      <alignment horizontal="right" vertical="center"/>
    </xf>
    <xf numFmtId="0" fontId="8" fillId="2" borderId="2" xfId="41" applyFont="1" applyFill="1" applyBorder="1" applyAlignment="1">
      <alignment horizontal="center" vertical="center" justifyLastLine="1"/>
    </xf>
    <xf numFmtId="0" fontId="8" fillId="2" borderId="3" xfId="41" applyFont="1" applyFill="1" applyBorder="1" applyAlignment="1">
      <alignment horizontal="center" vertical="center" justifyLastLine="1"/>
    </xf>
    <xf numFmtId="0" fontId="30" fillId="2" borderId="0" xfId="41" applyFont="1" applyFill="1" applyAlignment="1">
      <alignment vertical="center"/>
    </xf>
    <xf numFmtId="0" fontId="8" fillId="2" borderId="0" xfId="41" applyFont="1" applyFill="1" applyBorder="1" applyAlignment="1">
      <alignment horizontal="center" vertical="center"/>
    </xf>
    <xf numFmtId="38" fontId="8" fillId="2" borderId="11" xfId="1" applyNumberFormat="1" applyFont="1" applyFill="1" applyBorder="1" applyAlignment="1">
      <alignment horizontal="center" vertical="center"/>
    </xf>
    <xf numFmtId="38" fontId="4" fillId="2" borderId="0" xfId="1" applyNumberFormat="1" applyFont="1" applyFill="1" applyBorder="1" applyAlignment="1">
      <alignment horizontal="center" vertical="center"/>
    </xf>
    <xf numFmtId="0" fontId="9" fillId="2" borderId="1" xfId="41" applyFont="1" applyFill="1" applyBorder="1" applyAlignment="1">
      <alignment horizontal="center" vertical="center"/>
    </xf>
    <xf numFmtId="38" fontId="9" fillId="2" borderId="9" xfId="1" applyNumberFormat="1" applyFont="1" applyFill="1" applyBorder="1" applyAlignment="1">
      <alignment horizontal="center" vertical="center"/>
    </xf>
    <xf numFmtId="38" fontId="1" fillId="2" borderId="1" xfId="1" applyNumberFormat="1" applyFont="1" applyFill="1" applyBorder="1" applyAlignment="1">
      <alignment horizontal="center" vertical="center"/>
    </xf>
    <xf numFmtId="0" fontId="1" fillId="2" borderId="0" xfId="41" applyFont="1" applyFill="1" applyBorder="1" applyAlignment="1">
      <alignment vertical="center"/>
    </xf>
    <xf numFmtId="0" fontId="1" fillId="2" borderId="0" xfId="41" applyFont="1" applyFill="1" applyBorder="1" applyAlignment="1">
      <alignment horizontal="right" vertical="center"/>
    </xf>
    <xf numFmtId="0" fontId="60" fillId="2" borderId="0" xfId="42" applyFont="1" applyFill="1" applyAlignment="1">
      <alignment vertical="center"/>
    </xf>
    <xf numFmtId="0" fontId="7" fillId="2" borderId="0" xfId="42" applyFont="1" applyFill="1" applyAlignment="1">
      <alignment vertical="center"/>
    </xf>
    <xf numFmtId="0" fontId="1" fillId="2" borderId="0" xfId="42" applyFont="1" applyFill="1" applyAlignment="1">
      <alignment vertical="center"/>
    </xf>
    <xf numFmtId="0" fontId="1" fillId="2" borderId="1" xfId="42" applyFont="1" applyFill="1" applyBorder="1" applyAlignment="1">
      <alignment horizontal="right" vertical="center"/>
    </xf>
    <xf numFmtId="0" fontId="9" fillId="2" borderId="3" xfId="42" applyFont="1" applyFill="1" applyBorder="1" applyAlignment="1">
      <alignment horizontal="center" vertical="center"/>
    </xf>
    <xf numFmtId="0" fontId="30" fillId="2" borderId="0" xfId="42" applyFont="1" applyFill="1" applyAlignment="1">
      <alignment vertical="center"/>
    </xf>
    <xf numFmtId="182" fontId="21" fillId="2" borderId="0" xfId="42" applyNumberFormat="1" applyFont="1" applyFill="1" applyBorder="1" applyAlignment="1">
      <alignment horizontal="center" vertical="center"/>
    </xf>
    <xf numFmtId="182" fontId="11" fillId="2" borderId="11" xfId="42" applyNumberFormat="1" applyFont="1" applyFill="1" applyBorder="1" applyAlignment="1">
      <alignment vertical="center"/>
    </xf>
    <xf numFmtId="182" fontId="11" fillId="2" borderId="0" xfId="42" applyNumberFormat="1" applyFont="1" applyFill="1" applyBorder="1" applyAlignment="1">
      <alignment vertical="center"/>
    </xf>
    <xf numFmtId="182" fontId="30" fillId="2" borderId="0" xfId="42" applyNumberFormat="1" applyFont="1" applyFill="1" applyAlignment="1">
      <alignment vertical="center"/>
    </xf>
    <xf numFmtId="0" fontId="33" fillId="2" borderId="0" xfId="42" applyFont="1" applyFill="1" applyBorder="1" applyAlignment="1">
      <alignment horizontal="center" vertical="center"/>
    </xf>
    <xf numFmtId="187" fontId="18" fillId="2" borderId="11" xfId="42" applyNumberFormat="1" applyFont="1" applyFill="1" applyBorder="1" applyAlignment="1">
      <alignment vertical="center"/>
    </xf>
    <xf numFmtId="187" fontId="18" fillId="2" borderId="0" xfId="42" applyNumberFormat="1" applyFont="1" applyFill="1" applyBorder="1" applyAlignment="1">
      <alignment vertical="center"/>
    </xf>
    <xf numFmtId="181" fontId="30" fillId="2" borderId="0" xfId="42" applyNumberFormat="1" applyFont="1" applyFill="1" applyBorder="1" applyAlignment="1">
      <alignment vertical="center"/>
    </xf>
    <xf numFmtId="0" fontId="30" fillId="2" borderId="0" xfId="42" applyFont="1" applyFill="1" applyBorder="1" applyAlignment="1">
      <alignment vertical="center"/>
    </xf>
    <xf numFmtId="182" fontId="30" fillId="2" borderId="0" xfId="42" applyNumberFormat="1" applyFont="1" applyFill="1" applyBorder="1" applyAlignment="1">
      <alignment vertical="center"/>
    </xf>
    <xf numFmtId="187" fontId="18" fillId="2" borderId="9" xfId="42" applyNumberFormat="1" applyFont="1" applyFill="1" applyBorder="1" applyAlignment="1">
      <alignment vertical="center"/>
    </xf>
    <xf numFmtId="187" fontId="18" fillId="2" borderId="1" xfId="42" applyNumberFormat="1" applyFont="1" applyFill="1" applyBorder="1" applyAlignment="1">
      <alignment vertical="center"/>
    </xf>
    <xf numFmtId="0" fontId="1" fillId="2" borderId="10" xfId="41" applyFont="1" applyFill="1" applyBorder="1" applyAlignment="1">
      <alignment vertical="top"/>
    </xf>
    <xf numFmtId="0" fontId="1" fillId="2" borderId="10" xfId="42" applyFont="1" applyFill="1" applyBorder="1" applyAlignment="1">
      <alignment horizontal="right" vertical="center"/>
    </xf>
    <xf numFmtId="0" fontId="7" fillId="2" borderId="0" xfId="43" applyFont="1" applyFill="1" applyAlignment="1">
      <alignment vertical="center"/>
    </xf>
    <xf numFmtId="0" fontId="60" fillId="2" borderId="0" xfId="43" applyFont="1" applyFill="1" applyAlignment="1">
      <alignment vertical="center"/>
    </xf>
    <xf numFmtId="0" fontId="1" fillId="2" borderId="0" xfId="43" applyFont="1" applyFill="1" applyAlignment="1">
      <alignment vertical="center"/>
    </xf>
    <xf numFmtId="0" fontId="1" fillId="2" borderId="1" xfId="43" applyFont="1" applyFill="1" applyBorder="1" applyAlignment="1">
      <alignment vertical="center"/>
    </xf>
    <xf numFmtId="0" fontId="1" fillId="2" borderId="1" xfId="43" applyFont="1" applyFill="1" applyBorder="1" applyAlignment="1">
      <alignment horizontal="right" vertical="center"/>
    </xf>
    <xf numFmtId="0" fontId="8" fillId="2" borderId="21" xfId="43" applyFont="1" applyFill="1" applyBorder="1" applyAlignment="1">
      <alignment horizontal="center" vertical="center"/>
    </xf>
    <xf numFmtId="0" fontId="8" fillId="2" borderId="4" xfId="43" applyFont="1" applyFill="1" applyBorder="1" applyAlignment="1">
      <alignment horizontal="center" vertical="center"/>
    </xf>
    <xf numFmtId="0" fontId="8" fillId="2" borderId="3" xfId="43" applyFont="1" applyFill="1" applyBorder="1" applyAlignment="1">
      <alignment horizontal="center" vertical="center" wrapText="1"/>
    </xf>
    <xf numFmtId="0" fontId="30" fillId="2" borderId="0" xfId="43" applyFont="1" applyFill="1" applyAlignment="1">
      <alignment vertical="center"/>
    </xf>
    <xf numFmtId="0" fontId="21" fillId="2" borderId="6" xfId="43" applyFont="1" applyFill="1" applyBorder="1" applyAlignment="1">
      <alignment horizontal="center" vertical="center"/>
    </xf>
    <xf numFmtId="38" fontId="21" fillId="2" borderId="0" xfId="1" applyFont="1" applyFill="1" applyBorder="1" applyAlignment="1">
      <alignment horizontal="right" vertical="center"/>
    </xf>
    <xf numFmtId="0" fontId="12" fillId="2" borderId="23" xfId="43" applyFont="1" applyFill="1" applyBorder="1" applyAlignment="1">
      <alignment horizontal="center" vertical="center" shrinkToFit="1"/>
    </xf>
    <xf numFmtId="0" fontId="21" fillId="2" borderId="23" xfId="43" applyFont="1" applyFill="1" applyBorder="1" applyAlignment="1">
      <alignment horizontal="center" vertical="center"/>
    </xf>
    <xf numFmtId="38" fontId="4" fillId="2" borderId="0" xfId="1" applyFont="1" applyFill="1" applyAlignment="1">
      <alignment vertical="center"/>
    </xf>
    <xf numFmtId="38" fontId="21" fillId="2" borderId="0" xfId="1" applyFont="1" applyFill="1" applyAlignment="1">
      <alignment vertical="center"/>
    </xf>
    <xf numFmtId="0" fontId="12" fillId="2" borderId="8" xfId="43" applyFont="1" applyFill="1" applyBorder="1" applyAlignment="1">
      <alignment horizontal="center" vertical="center" shrinkToFit="1"/>
    </xf>
    <xf numFmtId="0" fontId="1" fillId="2" borderId="10" xfId="43" applyFont="1" applyFill="1" applyBorder="1" applyAlignment="1">
      <alignment vertical="center"/>
    </xf>
    <xf numFmtId="0" fontId="4" fillId="2" borderId="0" xfId="43" applyFont="1" applyFill="1" applyAlignment="1">
      <alignment vertical="center"/>
    </xf>
    <xf numFmtId="0" fontId="1" fillId="2" borderId="10" xfId="43" applyFont="1" applyFill="1" applyBorder="1" applyAlignment="1">
      <alignment horizontal="right" vertical="center"/>
    </xf>
    <xf numFmtId="0" fontId="1" fillId="2" borderId="0" xfId="43" applyFont="1" applyFill="1" applyBorder="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0" fontId="8" fillId="2" borderId="21"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3" xfId="0" applyFont="1" applyFill="1" applyBorder="1" applyAlignment="1">
      <alignment horizontal="center" vertical="center" justifyLastLine="1"/>
    </xf>
    <xf numFmtId="0" fontId="8" fillId="2" borderId="0" xfId="0" applyFont="1" applyFill="1" applyAlignment="1">
      <alignment vertical="center"/>
    </xf>
    <xf numFmtId="49" fontId="8" fillId="2" borderId="0" xfId="0" applyNumberFormat="1" applyFont="1" applyFill="1" applyBorder="1" applyAlignment="1">
      <alignment horizontal="center" vertical="center"/>
    </xf>
    <xf numFmtId="182" fontId="8" fillId="2" borderId="11" xfId="0" applyNumberFormat="1" applyFont="1" applyFill="1" applyBorder="1" applyAlignment="1">
      <alignment vertical="center"/>
    </xf>
    <xf numFmtId="182" fontId="4" fillId="2" borderId="0" xfId="0" applyNumberFormat="1" applyFont="1" applyFill="1" applyBorder="1" applyAlignment="1">
      <alignment vertical="center"/>
    </xf>
    <xf numFmtId="182" fontId="4" fillId="2" borderId="0" xfId="1" applyNumberFormat="1" applyFont="1" applyFill="1" applyBorder="1" applyAlignment="1">
      <alignment vertical="center"/>
    </xf>
    <xf numFmtId="180" fontId="4" fillId="2" borderId="0" xfId="0" applyNumberFormat="1" applyFont="1" applyFill="1" applyBorder="1" applyAlignment="1">
      <alignment vertical="center"/>
    </xf>
    <xf numFmtId="49" fontId="8" fillId="2" borderId="8" xfId="0" applyNumberFormat="1" applyFont="1" applyFill="1" applyBorder="1" applyAlignment="1">
      <alignment horizontal="center" vertical="center"/>
    </xf>
    <xf numFmtId="182" fontId="8" fillId="2" borderId="9" xfId="0" applyNumberFormat="1" applyFont="1" applyFill="1" applyBorder="1" applyAlignment="1">
      <alignment vertical="center"/>
    </xf>
    <xf numFmtId="182" fontId="4" fillId="2" borderId="1" xfId="1" applyNumberFormat="1" applyFont="1" applyFill="1" applyBorder="1" applyAlignment="1">
      <alignment vertical="center"/>
    </xf>
    <xf numFmtId="180" fontId="4" fillId="2" borderId="1" xfId="0" applyNumberFormat="1" applyFont="1" applyFill="1" applyBorder="1" applyAlignment="1">
      <alignment vertical="center"/>
    </xf>
    <xf numFmtId="0" fontId="7" fillId="2" borderId="0" xfId="44" applyFont="1" applyFill="1" applyAlignment="1">
      <alignment vertical="center"/>
    </xf>
    <xf numFmtId="0" fontId="13" fillId="2" borderId="6" xfId="0" applyFont="1" applyFill="1" applyBorder="1" applyAlignment="1">
      <alignment horizontal="center" vertical="center" justifyLastLine="1"/>
    </xf>
    <xf numFmtId="181" fontId="9" fillId="2" borderId="0" xfId="0" applyNumberFormat="1" applyFont="1" applyFill="1" applyAlignment="1">
      <alignment vertical="center"/>
    </xf>
    <xf numFmtId="0" fontId="13" fillId="2" borderId="23" xfId="0" applyFont="1" applyFill="1" applyBorder="1" applyAlignment="1">
      <alignment vertical="center" shrinkToFit="1"/>
    </xf>
    <xf numFmtId="181" fontId="1" fillId="2" borderId="0" xfId="1" applyNumberFormat="1" applyFont="1" applyFill="1" applyAlignment="1">
      <alignment vertical="center"/>
    </xf>
    <xf numFmtId="182" fontId="1" fillId="2" borderId="0" xfId="1" applyNumberFormat="1" applyFont="1" applyFill="1" applyAlignment="1">
      <alignment vertical="center"/>
    </xf>
    <xf numFmtId="181" fontId="1" fillId="2" borderId="0" xfId="0" applyNumberFormat="1" applyFont="1" applyFill="1" applyAlignment="1">
      <alignment vertical="center"/>
    </xf>
    <xf numFmtId="182" fontId="1" fillId="2" borderId="0" xfId="0" applyNumberFormat="1" applyFont="1" applyFill="1" applyAlignment="1">
      <alignment vertical="center"/>
    </xf>
    <xf numFmtId="182" fontId="1" fillId="2" borderId="0" xfId="1" applyNumberFormat="1" applyFont="1" applyFill="1" applyAlignment="1">
      <alignment horizontal="right" vertical="center"/>
    </xf>
    <xf numFmtId="0" fontId="13" fillId="2" borderId="8" xfId="0" applyFont="1" applyFill="1" applyBorder="1" applyAlignment="1">
      <alignment vertical="center" shrinkToFit="1"/>
    </xf>
    <xf numFmtId="181" fontId="1" fillId="2" borderId="1" xfId="1" applyNumberFormat="1" applyFont="1" applyFill="1" applyBorder="1" applyAlignment="1">
      <alignment vertical="center"/>
    </xf>
    <xf numFmtId="182" fontId="1" fillId="2" borderId="1" xfId="1" applyNumberFormat="1" applyFont="1" applyFill="1" applyBorder="1" applyAlignment="1">
      <alignment vertical="center"/>
    </xf>
    <xf numFmtId="181" fontId="1" fillId="2" borderId="1" xfId="0" applyNumberFormat="1" applyFont="1" applyFill="1" applyBorder="1" applyAlignment="1">
      <alignment vertical="center"/>
    </xf>
    <xf numFmtId="182" fontId="1" fillId="2" borderId="1" xfId="0" applyNumberFormat="1" applyFont="1" applyFill="1" applyBorder="1" applyAlignment="1">
      <alignment vertical="center"/>
    </xf>
    <xf numFmtId="0" fontId="9" fillId="2" borderId="10" xfId="0" applyFont="1" applyFill="1" applyBorder="1" applyAlignment="1">
      <alignment vertical="center"/>
    </xf>
    <xf numFmtId="38" fontId="8" fillId="2" borderId="0" xfId="1" applyFont="1" applyFill="1" applyAlignment="1">
      <alignment vertical="center"/>
    </xf>
    <xf numFmtId="0" fontId="9" fillId="2" borderId="10" xfId="0" applyFont="1" applyFill="1" applyBorder="1" applyAlignment="1">
      <alignment horizontal="right" vertical="center"/>
    </xf>
    <xf numFmtId="0" fontId="7" fillId="2" borderId="0" xfId="45" applyFont="1" applyFill="1" applyAlignment="1">
      <alignment vertical="center"/>
    </xf>
    <xf numFmtId="0" fontId="7" fillId="2" borderId="0" xfId="44" applyFont="1" applyFill="1" applyAlignment="1">
      <alignment horizontal="left" vertical="center"/>
    </xf>
    <xf numFmtId="0" fontId="60" fillId="2" borderId="0" xfId="44" applyFont="1" applyFill="1" applyAlignment="1">
      <alignment vertical="center"/>
    </xf>
    <xf numFmtId="181" fontId="9" fillId="2" borderId="0" xfId="0" applyNumberFormat="1" applyFont="1" applyFill="1" applyBorder="1" applyAlignment="1">
      <alignment vertical="center"/>
    </xf>
    <xf numFmtId="182" fontId="1" fillId="2" borderId="0" xfId="0" applyNumberFormat="1" applyFont="1" applyFill="1" applyBorder="1" applyAlignment="1">
      <alignment vertical="center"/>
    </xf>
    <xf numFmtId="181" fontId="1" fillId="2" borderId="0" xfId="0" applyNumberFormat="1" applyFont="1" applyFill="1" applyBorder="1" applyAlignment="1">
      <alignment vertical="center"/>
    </xf>
    <xf numFmtId="0" fontId="1" fillId="2" borderId="10" xfId="0" applyFont="1" applyFill="1" applyBorder="1" applyAlignment="1">
      <alignment vertical="center"/>
    </xf>
    <xf numFmtId="182" fontId="8" fillId="2" borderId="0" xfId="0" applyNumberFormat="1" applyFont="1" applyFill="1" applyAlignment="1">
      <alignment vertical="center"/>
    </xf>
    <xf numFmtId="181" fontId="8" fillId="2" borderId="0" xfId="0" applyNumberFormat="1" applyFont="1" applyFill="1" applyAlignment="1">
      <alignment vertical="center"/>
    </xf>
    <xf numFmtId="38" fontId="60" fillId="2" borderId="0" xfId="1" applyFont="1" applyFill="1" applyAlignment="1">
      <alignment vertical="center"/>
    </xf>
    <xf numFmtId="38" fontId="9" fillId="2" borderId="0" xfId="1" applyFont="1" applyFill="1" applyAlignment="1">
      <alignment vertical="center"/>
    </xf>
    <xf numFmtId="0" fontId="8" fillId="2" borderId="10" xfId="0" applyFont="1" applyFill="1" applyBorder="1" applyAlignment="1">
      <alignment horizontal="distributed" vertical="center" justifyLastLine="1"/>
    </xf>
    <xf numFmtId="0" fontId="8" fillId="2" borderId="141" xfId="0" applyFont="1" applyFill="1" applyBorder="1" applyAlignment="1">
      <alignment horizontal="distributed" vertical="center" justifyLastLine="1"/>
    </xf>
    <xf numFmtId="0" fontId="66" fillId="2" borderId="26" xfId="0" applyFont="1" applyFill="1" applyBorder="1" applyAlignment="1">
      <alignment horizontal="center" vertical="center"/>
    </xf>
    <xf numFmtId="182" fontId="8" fillId="2" borderId="0" xfId="1" applyNumberFormat="1" applyFont="1" applyFill="1" applyAlignment="1">
      <alignment vertical="center"/>
    </xf>
    <xf numFmtId="182" fontId="8" fillId="2" borderId="0" xfId="0" applyNumberFormat="1" applyFont="1" applyFill="1">
      <alignment vertical="center"/>
    </xf>
    <xf numFmtId="182" fontId="8" fillId="2" borderId="0" xfId="0" applyNumberFormat="1" applyFont="1" applyFill="1" applyAlignment="1">
      <alignment horizontal="right" vertical="center"/>
    </xf>
    <xf numFmtId="182" fontId="4" fillId="2" borderId="0" xfId="1" applyNumberFormat="1" applyFont="1" applyFill="1" applyAlignment="1">
      <alignment vertical="center"/>
    </xf>
    <xf numFmtId="182" fontId="4" fillId="2" borderId="0" xfId="0" applyNumberFormat="1" applyFont="1" applyFill="1">
      <alignment vertical="center"/>
    </xf>
    <xf numFmtId="182" fontId="4" fillId="2" borderId="1" xfId="1" quotePrefix="1" applyNumberFormat="1" applyFont="1" applyFill="1" applyBorder="1" applyAlignment="1">
      <alignment horizontal="right" vertical="center" indent="1"/>
    </xf>
    <xf numFmtId="182" fontId="4" fillId="2" borderId="1" xfId="0" applyNumberFormat="1" applyFont="1" applyFill="1" applyBorder="1">
      <alignment vertical="center"/>
    </xf>
    <xf numFmtId="182" fontId="4" fillId="2" borderId="1" xfId="1" applyNumberFormat="1" applyFont="1" applyFill="1" applyBorder="1" applyAlignment="1">
      <alignment horizontal="right" vertical="center" indent="1"/>
    </xf>
    <xf numFmtId="38" fontId="1" fillId="2" borderId="0" xfId="1" applyFont="1" applyFill="1" applyAlignment="1">
      <alignment vertical="center"/>
    </xf>
    <xf numFmtId="38" fontId="7" fillId="2" borderId="0" xfId="1" applyFont="1" applyFill="1" applyAlignment="1">
      <alignment horizontal="left" vertical="center"/>
    </xf>
    <xf numFmtId="0" fontId="9" fillId="2" borderId="0" xfId="44" applyFont="1" applyFill="1" applyAlignment="1">
      <alignment vertical="center"/>
    </xf>
    <xf numFmtId="0" fontId="9" fillId="2" borderId="1" xfId="44" applyFont="1" applyFill="1" applyBorder="1" applyAlignment="1">
      <alignment vertical="center"/>
    </xf>
    <xf numFmtId="0" fontId="1" fillId="2" borderId="1" xfId="44" applyFont="1" applyFill="1" applyBorder="1" applyAlignment="1">
      <alignment horizontal="right" vertical="center"/>
    </xf>
    <xf numFmtId="0" fontId="8" fillId="2" borderId="4" xfId="44" applyFont="1" applyFill="1" applyBorder="1" applyAlignment="1">
      <alignment horizontal="center" vertical="center" justifyLastLine="1"/>
    </xf>
    <xf numFmtId="0" fontId="12" fillId="2" borderId="4" xfId="44" applyFont="1" applyFill="1" applyBorder="1" applyAlignment="1">
      <alignment horizontal="center" vertical="center" wrapText="1" justifyLastLine="1"/>
    </xf>
    <xf numFmtId="0" fontId="12" fillId="2" borderId="3" xfId="44" applyFont="1" applyFill="1" applyBorder="1" applyAlignment="1">
      <alignment horizontal="center" vertical="center" wrapText="1" justifyLastLine="1"/>
    </xf>
    <xf numFmtId="0" fontId="8" fillId="2" borderId="0" xfId="44" applyFont="1" applyFill="1" applyAlignment="1">
      <alignment vertical="center"/>
    </xf>
    <xf numFmtId="0" fontId="66" fillId="2" borderId="6" xfId="44" applyFont="1" applyFill="1" applyBorder="1" applyAlignment="1">
      <alignment horizontal="center" vertical="center"/>
    </xf>
    <xf numFmtId="181" fontId="8" fillId="2" borderId="11" xfId="44" applyNumberFormat="1" applyFont="1" applyFill="1" applyBorder="1" applyAlignment="1">
      <alignment vertical="center"/>
    </xf>
    <xf numFmtId="181" fontId="4" fillId="2" borderId="0" xfId="44" applyNumberFormat="1" applyFont="1" applyFill="1" applyBorder="1" applyAlignment="1">
      <alignment vertical="center"/>
    </xf>
    <xf numFmtId="0" fontId="66" fillId="2" borderId="23" xfId="44" applyFont="1" applyFill="1" applyBorder="1" applyAlignment="1">
      <alignment horizontal="center" vertical="center"/>
    </xf>
    <xf numFmtId="0" fontId="66" fillId="2" borderId="8" xfId="44" applyFont="1" applyFill="1" applyBorder="1" applyAlignment="1">
      <alignment horizontal="center" vertical="center"/>
    </xf>
    <xf numFmtId="181" fontId="8" fillId="2" borderId="9" xfId="44" applyNumberFormat="1" applyFont="1" applyFill="1" applyBorder="1" applyAlignment="1">
      <alignment vertical="center"/>
    </xf>
    <xf numFmtId="181" fontId="4" fillId="2" borderId="1" xfId="44" applyNumberFormat="1" applyFont="1" applyFill="1" applyBorder="1" applyAlignment="1">
      <alignment vertical="center"/>
    </xf>
    <xf numFmtId="0" fontId="1" fillId="2" borderId="10" xfId="44" applyFont="1" applyFill="1" applyBorder="1" applyAlignment="1">
      <alignment vertical="center"/>
    </xf>
    <xf numFmtId="0" fontId="1" fillId="2" borderId="0" xfId="44" applyFont="1" applyFill="1" applyAlignment="1">
      <alignment vertical="center"/>
    </xf>
    <xf numFmtId="0" fontId="4" fillId="2" borderId="0" xfId="44" applyFont="1" applyFill="1" applyAlignment="1">
      <alignment vertical="center"/>
    </xf>
    <xf numFmtId="0" fontId="1" fillId="2" borderId="0" xfId="44" applyFont="1" applyFill="1" applyBorder="1" applyAlignment="1">
      <alignment horizontal="right" vertical="center"/>
    </xf>
    <xf numFmtId="0" fontId="7" fillId="2" borderId="0" xfId="45" applyFont="1" applyFill="1" applyAlignment="1">
      <alignment horizontal="left" vertical="center"/>
    </xf>
    <xf numFmtId="0" fontId="60" fillId="2" borderId="0" xfId="45" applyFont="1" applyFill="1" applyAlignment="1">
      <alignment vertical="center"/>
    </xf>
    <xf numFmtId="0" fontId="9" fillId="2" borderId="0" xfId="45" applyFont="1" applyFill="1" applyAlignment="1">
      <alignment vertical="center"/>
    </xf>
    <xf numFmtId="0" fontId="9" fillId="2" borderId="1" xfId="45" applyFont="1" applyFill="1" applyBorder="1" applyAlignment="1">
      <alignment vertical="center"/>
    </xf>
    <xf numFmtId="0" fontId="1" fillId="2" borderId="1" xfId="45" applyFont="1" applyFill="1" applyBorder="1" applyAlignment="1">
      <alignment horizontal="right" vertical="center"/>
    </xf>
    <xf numFmtId="0" fontId="9" fillId="2" borderId="4" xfId="45" applyFont="1" applyFill="1" applyBorder="1" applyAlignment="1">
      <alignment horizontal="center" vertical="center" justifyLastLine="1"/>
    </xf>
    <xf numFmtId="0" fontId="9" fillId="2" borderId="4" xfId="45" applyFont="1" applyFill="1" applyBorder="1" applyAlignment="1">
      <alignment horizontal="center" vertical="center" wrapText="1" justifyLastLine="1"/>
    </xf>
    <xf numFmtId="0" fontId="9" fillId="2" borderId="3" xfId="45" applyFont="1" applyFill="1" applyBorder="1" applyAlignment="1">
      <alignment horizontal="center" vertical="center" wrapText="1" justifyLastLine="1"/>
    </xf>
    <xf numFmtId="0" fontId="8" fillId="2" borderId="0" xfId="45" applyFont="1" applyFill="1" applyAlignment="1">
      <alignment vertical="center"/>
    </xf>
    <xf numFmtId="181" fontId="4" fillId="2" borderId="11" xfId="45" applyNumberFormat="1" applyFont="1" applyFill="1" applyBorder="1" applyAlignment="1">
      <alignment vertical="center"/>
    </xf>
    <xf numFmtId="181" fontId="4" fillId="2" borderId="0" xfId="45" applyNumberFormat="1" applyFont="1" applyFill="1" applyBorder="1" applyAlignment="1">
      <alignment vertical="center"/>
    </xf>
    <xf numFmtId="181" fontId="4" fillId="2" borderId="9" xfId="45" applyNumberFormat="1" applyFont="1" applyFill="1" applyBorder="1" applyAlignment="1">
      <alignment vertical="center"/>
    </xf>
    <xf numFmtId="181" fontId="4" fillId="2" borderId="1" xfId="45" applyNumberFormat="1" applyFont="1" applyFill="1" applyBorder="1" applyAlignment="1">
      <alignment vertical="center"/>
    </xf>
    <xf numFmtId="0" fontId="8" fillId="2" borderId="10" xfId="0" applyFont="1" applyFill="1" applyBorder="1" applyAlignment="1">
      <alignment vertical="center"/>
    </xf>
    <xf numFmtId="0" fontId="1" fillId="2" borderId="10" xfId="45" applyFont="1" applyFill="1" applyBorder="1" applyAlignment="1">
      <alignment horizontal="right" vertical="center"/>
    </xf>
    <xf numFmtId="0" fontId="7" fillId="2" borderId="0" xfId="46" applyFont="1" applyFill="1" applyAlignment="1">
      <alignment vertical="center"/>
    </xf>
    <xf numFmtId="0" fontId="60" fillId="0" borderId="0" xfId="46" applyFont="1" applyAlignment="1">
      <alignment vertical="center"/>
    </xf>
    <xf numFmtId="0" fontId="9" fillId="2" borderId="0" xfId="46" applyFont="1" applyFill="1" applyAlignment="1">
      <alignment vertical="center"/>
    </xf>
    <xf numFmtId="0" fontId="9" fillId="2" borderId="1" xfId="46" applyFont="1" applyFill="1" applyBorder="1" applyAlignment="1">
      <alignment vertical="center"/>
    </xf>
    <xf numFmtId="0" fontId="1" fillId="2" borderId="1" xfId="46" applyFont="1" applyFill="1" applyBorder="1" applyAlignment="1">
      <alignment horizontal="right" vertical="center"/>
    </xf>
    <xf numFmtId="0" fontId="9" fillId="0" borderId="0" xfId="46" applyFont="1" applyAlignment="1">
      <alignment vertical="center"/>
    </xf>
    <xf numFmtId="0" fontId="8" fillId="2" borderId="4" xfId="46" applyFont="1" applyFill="1" applyBorder="1" applyAlignment="1">
      <alignment horizontal="center" vertical="center"/>
    </xf>
    <xf numFmtId="0" fontId="9" fillId="2" borderId="4" xfId="46" applyFont="1" applyFill="1" applyBorder="1" applyAlignment="1">
      <alignment horizontal="center" vertical="center"/>
    </xf>
    <xf numFmtId="0" fontId="8" fillId="2" borderId="3" xfId="46" applyFont="1" applyFill="1" applyBorder="1" applyAlignment="1">
      <alignment horizontal="center" vertical="center"/>
    </xf>
    <xf numFmtId="0" fontId="8" fillId="0" borderId="0" xfId="46" applyFont="1" applyAlignment="1">
      <alignment vertical="center"/>
    </xf>
    <xf numFmtId="0" fontId="8" fillId="2" borderId="0" xfId="46" applyFont="1" applyFill="1" applyBorder="1" applyAlignment="1">
      <alignment horizontal="right" vertical="center"/>
    </xf>
    <xf numFmtId="49" fontId="8" fillId="2" borderId="23" xfId="46" applyNumberFormat="1" applyFont="1" applyFill="1" applyBorder="1" applyAlignment="1">
      <alignment vertical="center"/>
    </xf>
    <xf numFmtId="182" fontId="8" fillId="2" borderId="0" xfId="46" applyNumberFormat="1" applyFont="1" applyFill="1" applyBorder="1" applyAlignment="1">
      <alignment horizontal="right" vertical="center"/>
    </xf>
    <xf numFmtId="182" fontId="4" fillId="2" borderId="0" xfId="46" applyNumberFormat="1" applyFont="1" applyFill="1" applyBorder="1" applyAlignment="1">
      <alignment horizontal="right" vertical="center"/>
    </xf>
    <xf numFmtId="0" fontId="8" fillId="2" borderId="23" xfId="46" applyFont="1" applyFill="1" applyBorder="1" applyAlignment="1">
      <alignment horizontal="left" vertical="center"/>
    </xf>
    <xf numFmtId="0" fontId="8" fillId="2" borderId="0" xfId="46" applyFont="1" applyFill="1" applyAlignment="1">
      <alignment vertical="center"/>
    </xf>
    <xf numFmtId="0" fontId="8" fillId="2" borderId="1" xfId="46" applyFont="1" applyFill="1" applyBorder="1" applyAlignment="1">
      <alignment horizontal="right" vertical="center"/>
    </xf>
    <xf numFmtId="49" fontId="8" fillId="2" borderId="8" xfId="46" applyNumberFormat="1" applyFont="1" applyFill="1" applyBorder="1" applyAlignment="1">
      <alignment vertical="center"/>
    </xf>
    <xf numFmtId="182" fontId="4" fillId="2" borderId="1" xfId="46" applyNumberFormat="1" applyFont="1" applyFill="1" applyBorder="1" applyAlignment="1">
      <alignment horizontal="right" vertical="center"/>
    </xf>
    <xf numFmtId="182" fontId="4" fillId="2" borderId="1" xfId="46" applyNumberFormat="1" applyFont="1" applyFill="1" applyBorder="1" applyAlignment="1">
      <alignment vertical="center"/>
    </xf>
    <xf numFmtId="0" fontId="9" fillId="2" borderId="10" xfId="46" applyFont="1" applyFill="1" applyBorder="1" applyAlignment="1">
      <alignment vertical="center" wrapText="1"/>
    </xf>
    <xf numFmtId="0" fontId="1" fillId="2" borderId="10" xfId="46" applyFont="1" applyFill="1" applyBorder="1" applyAlignment="1">
      <alignment horizontal="right" vertical="center"/>
    </xf>
    <xf numFmtId="0" fontId="9" fillId="2" borderId="0" xfId="46" applyFont="1" applyFill="1" applyBorder="1" applyAlignment="1">
      <alignment vertical="center" wrapText="1"/>
    </xf>
    <xf numFmtId="0" fontId="9" fillId="2" borderId="0" xfId="46" applyFont="1" applyFill="1" applyBorder="1" applyAlignment="1">
      <alignment horizontal="right" vertical="center"/>
    </xf>
    <xf numFmtId="0" fontId="7" fillId="2" borderId="0" xfId="47" applyFont="1" applyFill="1" applyAlignment="1">
      <alignment vertical="center"/>
    </xf>
    <xf numFmtId="0" fontId="60" fillId="0" borderId="0" xfId="47" applyFont="1" applyAlignment="1">
      <alignment vertical="center"/>
    </xf>
    <xf numFmtId="0" fontId="9" fillId="2" borderId="0" xfId="47" applyFont="1" applyFill="1" applyAlignment="1">
      <alignment vertical="center"/>
    </xf>
    <xf numFmtId="0" fontId="9" fillId="0" borderId="0" xfId="47" applyFont="1" applyAlignment="1">
      <alignment vertical="center"/>
    </xf>
    <xf numFmtId="0" fontId="8" fillId="2" borderId="0" xfId="47" applyFont="1" applyFill="1" applyAlignment="1">
      <alignment vertical="center"/>
    </xf>
    <xf numFmtId="0" fontId="8" fillId="0" borderId="0" xfId="47" applyFont="1" applyAlignment="1">
      <alignment vertical="center"/>
    </xf>
    <xf numFmtId="0" fontId="8" fillId="2" borderId="26" xfId="47" applyFont="1" applyFill="1" applyBorder="1" applyAlignment="1">
      <alignment horizontal="center" vertical="center" justifyLastLine="1"/>
    </xf>
    <xf numFmtId="0" fontId="8" fillId="2" borderId="18" xfId="47" applyFont="1" applyFill="1" applyBorder="1" applyAlignment="1">
      <alignment horizontal="center" vertical="center" justifyLastLine="1"/>
    </xf>
    <xf numFmtId="0" fontId="8" fillId="2" borderId="0" xfId="47" applyFont="1" applyFill="1" applyBorder="1" applyAlignment="1">
      <alignment horizontal="right" vertical="center"/>
    </xf>
    <xf numFmtId="182" fontId="8" fillId="2" borderId="0" xfId="47" applyNumberFormat="1" applyFont="1" applyFill="1" applyBorder="1" applyAlignment="1">
      <alignment vertical="center"/>
    </xf>
    <xf numFmtId="182" fontId="4" fillId="2" borderId="0" xfId="47" applyNumberFormat="1" applyFont="1" applyFill="1" applyBorder="1" applyAlignment="1">
      <alignment vertical="center"/>
    </xf>
    <xf numFmtId="182" fontId="8" fillId="2" borderId="0" xfId="47" applyNumberFormat="1" applyFont="1" applyFill="1" applyBorder="1" applyAlignment="1">
      <alignment horizontal="right" vertical="center"/>
    </xf>
    <xf numFmtId="0" fontId="8" fillId="0" borderId="0" xfId="47" applyFont="1" applyFill="1" applyAlignment="1">
      <alignment vertical="center"/>
    </xf>
    <xf numFmtId="0" fontId="9" fillId="2" borderId="1" xfId="47" applyFont="1" applyFill="1" applyBorder="1" applyAlignment="1">
      <alignment horizontal="right" vertical="center" wrapText="1"/>
    </xf>
    <xf numFmtId="182" fontId="8" fillId="2" borderId="1" xfId="47" applyNumberFormat="1" applyFont="1" applyFill="1" applyBorder="1" applyAlignment="1">
      <alignment vertical="center"/>
    </xf>
    <xf numFmtId="182" fontId="4" fillId="2" borderId="1" xfId="47" applyNumberFormat="1" applyFont="1" applyFill="1" applyBorder="1" applyAlignment="1">
      <alignment vertical="center"/>
    </xf>
    <xf numFmtId="0" fontId="9" fillId="2" borderId="0" xfId="47" applyFont="1" applyFill="1" applyAlignment="1">
      <alignment horizontal="right" vertical="center"/>
    </xf>
    <xf numFmtId="0" fontId="9" fillId="0" borderId="0" xfId="47" applyFont="1" applyFill="1" applyAlignment="1">
      <alignment horizontal="right" vertical="center"/>
    </xf>
    <xf numFmtId="0" fontId="1" fillId="2" borderId="0" xfId="47" applyFont="1" applyFill="1" applyBorder="1" applyAlignment="1">
      <alignment vertical="center"/>
    </xf>
    <xf numFmtId="0" fontId="1" fillId="2" borderId="0" xfId="47" applyFont="1" applyFill="1" applyBorder="1" applyAlignment="1">
      <alignment vertical="center" wrapText="1"/>
    </xf>
    <xf numFmtId="0" fontId="1" fillId="2" borderId="0" xfId="47" applyFont="1" applyFill="1" applyBorder="1" applyAlignment="1">
      <alignment horizontal="right" vertical="center"/>
    </xf>
    <xf numFmtId="0" fontId="1" fillId="2" borderId="0" xfId="47" applyFont="1" applyFill="1" applyAlignment="1">
      <alignment vertical="center"/>
    </xf>
    <xf numFmtId="0" fontId="1" fillId="0" borderId="0" xfId="47" applyFont="1" applyAlignment="1">
      <alignment vertical="center"/>
    </xf>
    <xf numFmtId="0" fontId="7" fillId="2" borderId="0" xfId="48" applyFont="1" applyFill="1" applyAlignment="1">
      <alignment vertical="center"/>
    </xf>
    <xf numFmtId="0" fontId="60" fillId="2" borderId="0" xfId="48" applyFont="1" applyFill="1" applyAlignment="1">
      <alignment vertical="center"/>
    </xf>
    <xf numFmtId="0" fontId="1" fillId="2" borderId="0" xfId="48" applyFont="1" applyFill="1" applyAlignment="1">
      <alignment vertical="center"/>
    </xf>
    <xf numFmtId="0" fontId="0" fillId="2" borderId="0" xfId="0" applyFill="1" applyBorder="1" applyAlignment="1">
      <alignment horizontal="right" vertical="center"/>
    </xf>
    <xf numFmtId="0" fontId="30" fillId="2" borderId="0" xfId="48" applyFont="1" applyFill="1" applyAlignment="1">
      <alignment vertical="center"/>
    </xf>
    <xf numFmtId="0" fontId="8" fillId="2" borderId="29" xfId="48" applyFont="1" applyFill="1" applyBorder="1" applyAlignment="1">
      <alignment horizontal="center" vertical="center" justifyLastLine="1"/>
    </xf>
    <xf numFmtId="0" fontId="8" fillId="2" borderId="0" xfId="48" applyFont="1" applyFill="1" applyBorder="1" applyAlignment="1">
      <alignment horizontal="right" vertical="center"/>
    </xf>
    <xf numFmtId="182" fontId="8" fillId="2" borderId="11" xfId="48" applyNumberFormat="1" applyFont="1" applyFill="1" applyBorder="1" applyAlignment="1">
      <alignment horizontal="right" vertical="center"/>
    </xf>
    <xf numFmtId="182" fontId="4" fillId="2" borderId="0" xfId="48" applyNumberFormat="1" applyFont="1" applyFill="1" applyBorder="1" applyAlignment="1">
      <alignment horizontal="right" vertical="center"/>
    </xf>
    <xf numFmtId="0" fontId="8" fillId="2" borderId="0" xfId="48" applyFont="1" applyFill="1" applyBorder="1" applyAlignment="1">
      <alignment vertical="center"/>
    </xf>
    <xf numFmtId="181" fontId="30" fillId="2" borderId="0" xfId="48" applyNumberFormat="1" applyFont="1" applyFill="1" applyAlignment="1">
      <alignment vertical="center"/>
    </xf>
    <xf numFmtId="182" fontId="4" fillId="2" borderId="0" xfId="47" applyNumberFormat="1" applyFont="1" applyFill="1" applyBorder="1" applyAlignment="1">
      <alignment horizontal="right" vertical="center"/>
    </xf>
    <xf numFmtId="182" fontId="8" fillId="2" borderId="9" xfId="47" applyNumberFormat="1" applyFont="1" applyFill="1" applyBorder="1" applyAlignment="1">
      <alignment horizontal="right" vertical="center"/>
    </xf>
    <xf numFmtId="182" fontId="4" fillId="2" borderId="1" xfId="47" applyNumberFormat="1" applyFont="1" applyFill="1" applyBorder="1" applyAlignment="1">
      <alignment horizontal="right" vertical="center"/>
    </xf>
    <xf numFmtId="0" fontId="31" fillId="2" borderId="10" xfId="48" applyFont="1" applyFill="1" applyBorder="1" applyAlignment="1">
      <alignment vertical="center"/>
    </xf>
    <xf numFmtId="0" fontId="31" fillId="2" borderId="10" xfId="0" applyFont="1" applyFill="1" applyBorder="1" applyAlignment="1">
      <alignment vertical="center"/>
    </xf>
    <xf numFmtId="0" fontId="31" fillId="2" borderId="0" xfId="0" applyFont="1" applyFill="1" applyBorder="1" applyAlignment="1">
      <alignment vertical="center"/>
    </xf>
    <xf numFmtId="0" fontId="31" fillId="2" borderId="0" xfId="0" applyFont="1" applyFill="1" applyBorder="1" applyAlignment="1">
      <alignment horizontal="right" vertical="center"/>
    </xf>
    <xf numFmtId="0" fontId="8" fillId="2" borderId="0" xfId="48" applyFont="1" applyFill="1" applyAlignment="1">
      <alignment vertical="center"/>
    </xf>
    <xf numFmtId="0" fontId="31" fillId="2" borderId="0" xfId="48" applyFont="1" applyFill="1" applyBorder="1" applyAlignment="1">
      <alignment vertical="center"/>
    </xf>
    <xf numFmtId="0" fontId="7" fillId="2" borderId="0" xfId="49" applyFont="1" applyFill="1" applyAlignment="1">
      <alignment vertical="center"/>
    </xf>
    <xf numFmtId="0" fontId="60" fillId="2" borderId="0" xfId="49" applyFont="1" applyFill="1" applyAlignment="1">
      <alignment vertical="center"/>
    </xf>
    <xf numFmtId="0" fontId="1" fillId="2" borderId="0" xfId="49" applyFont="1" applyFill="1" applyAlignment="1">
      <alignment vertical="center"/>
    </xf>
    <xf numFmtId="0" fontId="6" fillId="2" borderId="1" xfId="0" applyFont="1" applyFill="1" applyBorder="1" applyAlignment="1">
      <alignment vertical="center"/>
    </xf>
    <xf numFmtId="0" fontId="0" fillId="2" borderId="1" xfId="0" applyFont="1" applyFill="1" applyBorder="1" applyAlignment="1">
      <alignment horizontal="right" vertical="center"/>
    </xf>
    <xf numFmtId="0" fontId="30" fillId="2" borderId="0" xfId="49" applyFont="1" applyFill="1" applyAlignment="1">
      <alignment vertical="center"/>
    </xf>
    <xf numFmtId="182" fontId="8" fillId="2" borderId="0" xfId="48" applyNumberFormat="1" applyFont="1" applyFill="1" applyBorder="1" applyAlignment="1">
      <alignment horizontal="right" vertical="center"/>
    </xf>
    <xf numFmtId="0" fontId="6" fillId="2" borderId="0" xfId="49" applyFont="1" applyFill="1" applyAlignment="1">
      <alignment vertical="center"/>
    </xf>
    <xf numFmtId="181" fontId="30" fillId="2" borderId="0" xfId="49" applyNumberFormat="1" applyFont="1" applyFill="1" applyAlignment="1">
      <alignment vertical="center"/>
    </xf>
    <xf numFmtId="0" fontId="31" fillId="2" borderId="10" xfId="49" applyFont="1" applyFill="1" applyBorder="1" applyAlignment="1">
      <alignment vertical="center"/>
    </xf>
    <xf numFmtId="0" fontId="31" fillId="2" borderId="10" xfId="0" applyFont="1" applyFill="1" applyBorder="1" applyAlignment="1">
      <alignment horizontal="right" vertical="center"/>
    </xf>
    <xf numFmtId="0" fontId="9" fillId="2" borderId="0" xfId="49" applyFont="1" applyFill="1" applyAlignment="1">
      <alignment vertical="center"/>
    </xf>
    <xf numFmtId="0" fontId="31" fillId="2" borderId="0" xfId="48" applyFont="1" applyFill="1" applyAlignment="1">
      <alignment vertical="center"/>
    </xf>
    <xf numFmtId="0" fontId="8" fillId="2" borderId="1" xfId="0" applyFont="1" applyFill="1" applyBorder="1" applyAlignment="1">
      <alignment vertical="center"/>
    </xf>
    <xf numFmtId="0" fontId="1" fillId="2" borderId="1" xfId="49" applyFont="1" applyFill="1" applyBorder="1" applyAlignment="1">
      <alignment horizontal="right" vertical="center"/>
    </xf>
    <xf numFmtId="0" fontId="8" fillId="2" borderId="26" xfId="0" applyFont="1" applyFill="1" applyBorder="1" applyAlignment="1">
      <alignment horizontal="distributed" vertical="center" justifyLastLine="1"/>
    </xf>
    <xf numFmtId="182" fontId="8" fillId="2" borderId="0" xfId="0" applyNumberFormat="1" applyFont="1" applyFill="1" applyBorder="1" applyAlignment="1">
      <alignment horizontal="right" vertical="center"/>
    </xf>
    <xf numFmtId="181" fontId="4" fillId="2" borderId="0" xfId="0" applyNumberFormat="1" applyFont="1" applyFill="1" applyBorder="1" applyAlignment="1">
      <alignment horizontal="right" vertical="center"/>
    </xf>
    <xf numFmtId="182" fontId="4" fillId="2" borderId="0" xfId="0" applyNumberFormat="1" applyFont="1" applyFill="1" applyBorder="1" applyAlignment="1">
      <alignment horizontal="right" vertical="center"/>
    </xf>
    <xf numFmtId="181" fontId="4" fillId="2" borderId="1" xfId="0" applyNumberFormat="1" applyFont="1" applyFill="1" applyBorder="1" applyAlignment="1">
      <alignment horizontal="right" vertical="center"/>
    </xf>
    <xf numFmtId="0" fontId="4" fillId="2" borderId="10" xfId="0" applyFont="1" applyFill="1" applyBorder="1" applyAlignment="1">
      <alignment vertical="center"/>
    </xf>
    <xf numFmtId="202" fontId="8" fillId="2" borderId="0" xfId="0" applyNumberFormat="1" applyFont="1" applyFill="1" applyBorder="1" applyAlignment="1">
      <alignment vertical="center"/>
    </xf>
    <xf numFmtId="0" fontId="8" fillId="2" borderId="0" xfId="0" applyFont="1" applyFill="1" applyBorder="1" applyAlignment="1">
      <alignment vertical="center"/>
    </xf>
    <xf numFmtId="202" fontId="13" fillId="2" borderId="0" xfId="0" applyNumberFormat="1" applyFont="1" applyFill="1" applyBorder="1" applyAlignment="1">
      <alignment vertical="center"/>
    </xf>
    <xf numFmtId="0" fontId="8" fillId="2" borderId="0" xfId="0" applyFont="1" applyFill="1" applyBorder="1">
      <alignment vertical="center"/>
    </xf>
    <xf numFmtId="0" fontId="60" fillId="2" borderId="0" xfId="0" applyFont="1" applyFill="1">
      <alignment vertical="center"/>
    </xf>
    <xf numFmtId="0" fontId="9" fillId="2" borderId="0" xfId="0" applyFont="1" applyFill="1">
      <alignment vertical="center"/>
    </xf>
    <xf numFmtId="182" fontId="4" fillId="2" borderId="9" xfId="0" applyNumberFormat="1" applyFont="1" applyFill="1" applyBorder="1" applyAlignment="1">
      <alignment horizontal="right" vertical="center"/>
    </xf>
    <xf numFmtId="181" fontId="1" fillId="2" borderId="0" xfId="0" applyNumberFormat="1" applyFont="1" applyFill="1" applyBorder="1" applyAlignment="1">
      <alignment horizontal="right" vertical="center"/>
    </xf>
    <xf numFmtId="0" fontId="7" fillId="2" borderId="0" xfId="50" applyFont="1" applyFill="1" applyAlignment="1">
      <alignment vertical="center"/>
    </xf>
    <xf numFmtId="0" fontId="60" fillId="2" borderId="0" xfId="50" applyFont="1" applyFill="1" applyAlignment="1">
      <alignment vertical="center"/>
    </xf>
    <xf numFmtId="0" fontId="1" fillId="2" borderId="0" xfId="50" applyFont="1" applyFill="1" applyAlignment="1">
      <alignment vertical="center"/>
    </xf>
    <xf numFmtId="0" fontId="1" fillId="2" borderId="0" xfId="50" applyFont="1" applyFill="1" applyAlignment="1">
      <alignment horizontal="right" vertical="center"/>
    </xf>
    <xf numFmtId="0" fontId="9" fillId="2" borderId="0" xfId="50" applyFont="1" applyFill="1" applyAlignment="1">
      <alignment vertical="center"/>
    </xf>
    <xf numFmtId="0" fontId="8" fillId="2" borderId="0" xfId="50" applyFont="1" applyFill="1" applyAlignment="1">
      <alignment vertical="center"/>
    </xf>
    <xf numFmtId="0" fontId="6" fillId="2" borderId="26" xfId="50" applyFont="1" applyFill="1" applyBorder="1" applyAlignment="1">
      <alignment horizontal="distributed" vertical="center"/>
    </xf>
    <xf numFmtId="0" fontId="8" fillId="2" borderId="18" xfId="50" applyFont="1" applyFill="1" applyBorder="1" applyAlignment="1">
      <alignment horizontal="distributed" vertical="center" indent="2"/>
    </xf>
    <xf numFmtId="0" fontId="8" fillId="2" borderId="6" xfId="0" applyFont="1" applyFill="1" applyBorder="1" applyAlignment="1">
      <alignment horizontal="center" vertical="center"/>
    </xf>
    <xf numFmtId="181" fontId="8" fillId="2" borderId="11" xfId="50" applyNumberFormat="1" applyFont="1" applyFill="1" applyBorder="1" applyAlignment="1">
      <alignment horizontal="right" vertical="center"/>
    </xf>
    <xf numFmtId="181" fontId="4" fillId="2" borderId="0" xfId="50" applyNumberFormat="1" applyFont="1" applyFill="1" applyBorder="1" applyAlignment="1">
      <alignment horizontal="right" vertical="center"/>
    </xf>
    <xf numFmtId="0" fontId="8" fillId="2" borderId="23" xfId="0" applyFont="1" applyFill="1" applyBorder="1" applyAlignment="1">
      <alignment horizontal="center" vertical="center"/>
    </xf>
    <xf numFmtId="181" fontId="4" fillId="2" borderId="9" xfId="50" applyNumberFormat="1" applyFont="1" applyFill="1" applyBorder="1" applyAlignment="1">
      <alignment horizontal="right" vertical="center"/>
    </xf>
    <xf numFmtId="181" fontId="4" fillId="2" borderId="1" xfId="50" applyNumberFormat="1" applyFont="1" applyFill="1" applyBorder="1" applyAlignment="1">
      <alignment horizontal="right" vertical="center"/>
    </xf>
    <xf numFmtId="181" fontId="4" fillId="2" borderId="1" xfId="50" quotePrefix="1" applyNumberFormat="1" applyFont="1" applyFill="1" applyBorder="1" applyAlignment="1">
      <alignment horizontal="right" vertical="center"/>
    </xf>
    <xf numFmtId="0" fontId="1" fillId="2" borderId="0" xfId="51" applyFont="1" applyFill="1" applyBorder="1" applyAlignment="1">
      <alignment horizontal="right" vertical="top"/>
    </xf>
    <xf numFmtId="0" fontId="7" fillId="2" borderId="0" xfId="51" applyFont="1" applyFill="1" applyAlignment="1">
      <alignment vertical="center"/>
    </xf>
    <xf numFmtId="0" fontId="60" fillId="2" borderId="0" xfId="51" applyFont="1" applyFill="1" applyAlignment="1">
      <alignment vertical="center"/>
    </xf>
    <xf numFmtId="0" fontId="1" fillId="2" borderId="0" xfId="51" applyFont="1" applyFill="1" applyAlignment="1">
      <alignment vertical="center"/>
    </xf>
    <xf numFmtId="0" fontId="1" fillId="2" borderId="0" xfId="51" applyFont="1" applyFill="1" applyBorder="1" applyAlignment="1">
      <alignment horizontal="right" vertical="center"/>
    </xf>
    <xf numFmtId="0" fontId="7" fillId="2" borderId="0" xfId="51" applyFont="1" applyFill="1" applyAlignment="1">
      <alignment horizontal="left" vertical="center"/>
    </xf>
    <xf numFmtId="0" fontId="9" fillId="2" borderId="0" xfId="51" applyFont="1" applyFill="1" applyAlignment="1">
      <alignment vertical="center"/>
    </xf>
    <xf numFmtId="0" fontId="8" fillId="2" borderId="4" xfId="51" applyFont="1" applyFill="1" applyBorder="1" applyAlignment="1">
      <alignment horizontal="center" vertical="center" justifyLastLine="1"/>
    </xf>
    <xf numFmtId="0" fontId="8" fillId="2" borderId="3" xfId="51" applyFont="1" applyFill="1" applyBorder="1" applyAlignment="1">
      <alignment horizontal="center" vertical="center" justifyLastLine="1"/>
    </xf>
    <xf numFmtId="0" fontId="8" fillId="2" borderId="0" xfId="51" applyFont="1" applyFill="1" applyAlignment="1">
      <alignment vertical="center"/>
    </xf>
    <xf numFmtId="187" fontId="8" fillId="2" borderId="0" xfId="51" applyNumberFormat="1" applyFont="1" applyFill="1" applyBorder="1" applyAlignment="1">
      <alignment vertical="center"/>
    </xf>
    <xf numFmtId="182" fontId="4" fillId="2" borderId="0" xfId="51" applyNumberFormat="1" applyFont="1" applyFill="1" applyBorder="1" applyAlignment="1">
      <alignment horizontal="right" vertical="center"/>
    </xf>
    <xf numFmtId="0" fontId="8" fillId="2" borderId="0" xfId="51" applyFont="1" applyFill="1" applyBorder="1" applyAlignment="1">
      <alignment vertical="center"/>
    </xf>
    <xf numFmtId="187" fontId="4" fillId="2" borderId="0" xfId="51" applyNumberFormat="1" applyFont="1" applyFill="1" applyBorder="1" applyAlignment="1">
      <alignment vertical="center"/>
    </xf>
    <xf numFmtId="181" fontId="4" fillId="2" borderId="0" xfId="51" applyNumberFormat="1" applyFont="1" applyFill="1" applyBorder="1" applyAlignment="1">
      <alignment horizontal="right" vertical="center"/>
    </xf>
    <xf numFmtId="0" fontId="1" fillId="2" borderId="0" xfId="51" applyFont="1" applyFill="1" applyBorder="1" applyAlignment="1">
      <alignment vertical="center"/>
    </xf>
    <xf numFmtId="181" fontId="1" fillId="2" borderId="0" xfId="51" applyNumberFormat="1" applyFont="1" applyFill="1" applyBorder="1" applyAlignment="1">
      <alignment vertical="center"/>
    </xf>
    <xf numFmtId="0" fontId="9" fillId="2" borderId="0" xfId="51" applyFont="1" applyFill="1" applyBorder="1" applyAlignment="1">
      <alignment vertical="center"/>
    </xf>
    <xf numFmtId="0" fontId="7" fillId="2" borderId="0" xfId="52" applyFont="1" applyFill="1" applyAlignment="1">
      <alignment vertical="center"/>
    </xf>
    <xf numFmtId="0" fontId="60" fillId="2" borderId="0" xfId="52" applyFont="1" applyFill="1"/>
    <xf numFmtId="0" fontId="9" fillId="2" borderId="0" xfId="52" applyFont="1" applyFill="1"/>
    <xf numFmtId="0" fontId="8" fillId="2" borderId="1" xfId="0" applyFont="1" applyFill="1" applyBorder="1" applyAlignment="1"/>
    <xf numFmtId="0" fontId="1" fillId="2" borderId="1" xfId="52" applyFont="1" applyFill="1" applyBorder="1" applyAlignment="1">
      <alignment horizontal="right"/>
    </xf>
    <xf numFmtId="0" fontId="8" fillId="2" borderId="3" xfId="52" applyFont="1" applyFill="1" applyBorder="1" applyAlignment="1">
      <alignment horizontal="center" vertical="center"/>
    </xf>
    <xf numFmtId="0" fontId="8" fillId="2" borderId="0" xfId="52" applyFont="1" applyFill="1" applyAlignment="1">
      <alignment vertical="center"/>
    </xf>
    <xf numFmtId="182" fontId="8" fillId="2" borderId="11" xfId="52" applyNumberFormat="1" applyFont="1" applyFill="1" applyBorder="1" applyAlignment="1">
      <alignment vertical="center"/>
    </xf>
    <xf numFmtId="182" fontId="4" fillId="2" borderId="0" xfId="52" applyNumberFormat="1" applyFont="1" applyFill="1" applyBorder="1" applyAlignment="1">
      <alignment vertical="center"/>
    </xf>
    <xf numFmtId="182" fontId="4" fillId="2" borderId="9" xfId="52" applyNumberFormat="1" applyFont="1" applyFill="1" applyBorder="1" applyAlignment="1">
      <alignment vertical="center"/>
    </xf>
    <xf numFmtId="182" fontId="4" fillId="2" borderId="1" xfId="52" applyNumberFormat="1" applyFont="1" applyFill="1" applyBorder="1" applyAlignment="1">
      <alignment horizontal="right" vertical="center"/>
    </xf>
    <xf numFmtId="0" fontId="4" fillId="2" borderId="0" xfId="51" applyFont="1" applyFill="1" applyAlignment="1">
      <alignment vertical="center"/>
    </xf>
    <xf numFmtId="182" fontId="8" fillId="2" borderId="0" xfId="51" applyNumberFormat="1" applyFont="1" applyFill="1" applyAlignment="1">
      <alignment vertical="center"/>
    </xf>
    <xf numFmtId="0" fontId="1" fillId="2" borderId="10" xfId="52" applyFont="1" applyFill="1" applyBorder="1" applyAlignment="1">
      <alignment horizontal="right"/>
    </xf>
    <xf numFmtId="182" fontId="8" fillId="2" borderId="9" xfId="52" applyNumberFormat="1" applyFont="1" applyFill="1" applyBorder="1" applyAlignment="1">
      <alignment vertical="center"/>
    </xf>
    <xf numFmtId="0" fontId="1" fillId="2" borderId="0" xfId="52" applyFont="1" applyFill="1" applyBorder="1" applyAlignment="1">
      <alignment horizontal="right"/>
    </xf>
    <xf numFmtId="0" fontId="8" fillId="2" borderId="0" xfId="53" applyFont="1" applyFill="1" applyAlignment="1">
      <alignment vertical="center"/>
    </xf>
    <xf numFmtId="181" fontId="8" fillId="2" borderId="0" xfId="53" applyNumberFormat="1" applyFont="1" applyFill="1" applyAlignment="1">
      <alignment vertical="center"/>
    </xf>
    <xf numFmtId="0" fontId="8" fillId="2" borderId="0" xfId="53" applyFont="1" applyFill="1" applyBorder="1" applyAlignment="1">
      <alignment vertical="center"/>
    </xf>
    <xf numFmtId="181" fontId="8" fillId="2" borderId="0" xfId="53" applyNumberFormat="1" applyFont="1" applyFill="1" applyBorder="1" applyAlignment="1">
      <alignment vertical="center"/>
    </xf>
    <xf numFmtId="0" fontId="7" fillId="2" borderId="0" xfId="54" applyFont="1" applyFill="1" applyAlignment="1">
      <alignment vertical="center"/>
    </xf>
    <xf numFmtId="0" fontId="7" fillId="2" borderId="0" xfId="54" applyFont="1" applyFill="1" applyAlignment="1">
      <alignment horizontal="left" vertical="center"/>
    </xf>
    <xf numFmtId="0" fontId="60" fillId="2" borderId="0" xfId="54" applyFont="1" applyFill="1" applyAlignment="1">
      <alignment vertical="center"/>
    </xf>
    <xf numFmtId="0" fontId="1" fillId="2" borderId="0" xfId="54" applyFont="1" applyFill="1" applyAlignment="1">
      <alignment vertical="center"/>
    </xf>
    <xf numFmtId="0" fontId="1" fillId="2" borderId="1" xfId="54" applyFont="1" applyFill="1" applyBorder="1" applyAlignment="1">
      <alignment vertical="center"/>
    </xf>
    <xf numFmtId="0" fontId="1" fillId="2" borderId="1" xfId="54" applyFont="1" applyFill="1" applyBorder="1" applyAlignment="1">
      <alignment horizontal="right" vertical="center"/>
    </xf>
    <xf numFmtId="0" fontId="1" fillId="2" borderId="0" xfId="54" applyFont="1" applyFill="1" applyAlignment="1">
      <alignment horizontal="right" vertical="center"/>
    </xf>
    <xf numFmtId="0" fontId="30" fillId="2" borderId="0" xfId="54" applyFont="1" applyFill="1" applyAlignment="1">
      <alignment vertical="center"/>
    </xf>
    <xf numFmtId="0" fontId="9" fillId="2" borderId="26" xfId="55" applyFont="1" applyFill="1" applyBorder="1" applyAlignment="1">
      <alignment horizontal="center" vertical="center"/>
    </xf>
    <xf numFmtId="0" fontId="9" fillId="2" borderId="18" xfId="54" applyFont="1" applyFill="1" applyBorder="1" applyAlignment="1">
      <alignment horizontal="center" vertical="center" justifyLastLine="1"/>
    </xf>
    <xf numFmtId="182" fontId="5" fillId="2" borderId="0" xfId="54" applyNumberFormat="1" applyFont="1" applyFill="1" applyAlignment="1">
      <alignment vertical="center"/>
    </xf>
    <xf numFmtId="0" fontId="8" fillId="2" borderId="26" xfId="54" applyFont="1" applyFill="1" applyBorder="1" applyAlignment="1">
      <alignment horizontal="distributed" vertical="center" justifyLastLine="1"/>
    </xf>
    <xf numFmtId="182" fontId="9" fillId="2" borderId="0" xfId="54" applyNumberFormat="1" applyFont="1" applyFill="1" applyBorder="1" applyAlignment="1">
      <alignment vertical="center"/>
    </xf>
    <xf numFmtId="0" fontId="8" fillId="2" borderId="26" xfId="54" applyFont="1" applyFill="1" applyBorder="1" applyAlignment="1">
      <alignment horizontal="distributed" vertical="center" wrapText="1" justifyLastLine="1"/>
    </xf>
    <xf numFmtId="182" fontId="1" fillId="2" borderId="0" xfId="54" applyNumberFormat="1" applyFont="1" applyFill="1" applyBorder="1" applyAlignment="1">
      <alignment vertical="center"/>
    </xf>
    <xf numFmtId="182" fontId="1" fillId="2" borderId="0" xfId="54" applyNumberFormat="1" applyFont="1" applyFill="1" applyBorder="1" applyAlignment="1">
      <alignment horizontal="right" vertical="center"/>
    </xf>
    <xf numFmtId="182" fontId="9" fillId="2" borderId="0" xfId="54" quotePrefix="1" applyNumberFormat="1" applyFont="1" applyFill="1" applyBorder="1" applyAlignment="1">
      <alignment horizontal="right" vertical="center"/>
    </xf>
    <xf numFmtId="182" fontId="9" fillId="2" borderId="0" xfId="1" applyNumberFormat="1" applyFont="1" applyFill="1" applyBorder="1" applyAlignment="1">
      <alignment vertical="center"/>
    </xf>
    <xf numFmtId="0" fontId="8" fillId="2" borderId="53" xfId="54" applyFont="1" applyFill="1" applyBorder="1" applyAlignment="1">
      <alignment horizontal="distributed" vertical="center" justifyLastLine="1"/>
    </xf>
    <xf numFmtId="182" fontId="1" fillId="2" borderId="1" xfId="54" applyNumberFormat="1" applyFont="1" applyFill="1" applyBorder="1" applyAlignment="1">
      <alignment vertical="center"/>
    </xf>
    <xf numFmtId="0" fontId="1" fillId="2" borderId="0" xfId="54" applyFont="1" applyFill="1" applyAlignment="1">
      <alignment vertical="top"/>
    </xf>
    <xf numFmtId="0" fontId="1" fillId="2" borderId="10" xfId="54" applyFont="1" applyFill="1" applyBorder="1" applyAlignment="1">
      <alignment horizontal="right" vertical="center"/>
    </xf>
    <xf numFmtId="182" fontId="68" fillId="2" borderId="0" xfId="54" quotePrefix="1" applyNumberFormat="1" applyFont="1" applyFill="1" applyBorder="1" applyAlignment="1">
      <alignment horizontal="right" vertical="center"/>
    </xf>
    <xf numFmtId="0" fontId="7" fillId="2" borderId="0" xfId="55" applyFont="1" applyFill="1" applyAlignment="1">
      <alignment vertical="center"/>
    </xf>
    <xf numFmtId="0" fontId="7" fillId="2" borderId="0" xfId="55" applyFont="1" applyFill="1" applyAlignment="1">
      <alignment horizontal="left" vertical="center"/>
    </xf>
    <xf numFmtId="0" fontId="60" fillId="2" borderId="0" xfId="55" applyFont="1" applyFill="1" applyAlignment="1">
      <alignment vertical="center"/>
    </xf>
    <xf numFmtId="0" fontId="1" fillId="2" borderId="0" xfId="55" applyFont="1" applyFill="1" applyAlignment="1">
      <alignment vertical="center"/>
    </xf>
    <xf numFmtId="0" fontId="1" fillId="2" borderId="1" xfId="55" applyFont="1" applyFill="1" applyBorder="1" applyAlignment="1">
      <alignment vertical="center"/>
    </xf>
    <xf numFmtId="0" fontId="1" fillId="2" borderId="1" xfId="55" applyFont="1" applyFill="1" applyBorder="1" applyAlignment="1">
      <alignment horizontal="right" vertical="center"/>
    </xf>
    <xf numFmtId="0" fontId="30" fillId="2" borderId="0" xfId="55" applyFont="1" applyFill="1" applyAlignment="1">
      <alignment vertical="center"/>
    </xf>
    <xf numFmtId="0" fontId="12" fillId="2" borderId="26" xfId="55" applyFont="1" applyFill="1" applyBorder="1" applyAlignment="1">
      <alignment vertical="center"/>
    </xf>
    <xf numFmtId="0" fontId="12" fillId="2" borderId="18" xfId="55" applyFont="1" applyFill="1" applyBorder="1" applyAlignment="1">
      <alignment vertical="center"/>
    </xf>
    <xf numFmtId="0" fontId="8" fillId="2" borderId="26" xfId="55" applyFont="1" applyFill="1" applyBorder="1" applyAlignment="1">
      <alignment horizontal="distributed" vertical="center" justifyLastLine="1"/>
    </xf>
    <xf numFmtId="0" fontId="8" fillId="2" borderId="26" xfId="55" applyFont="1" applyFill="1" applyBorder="1" applyAlignment="1">
      <alignment horizontal="distributed" vertical="center" wrapText="1" justifyLastLine="1"/>
    </xf>
    <xf numFmtId="182" fontId="1" fillId="2" borderId="0" xfId="54" quotePrefix="1" applyNumberFormat="1" applyFont="1" applyFill="1" applyBorder="1" applyAlignment="1">
      <alignment horizontal="right" vertical="center"/>
    </xf>
    <xf numFmtId="0" fontId="8" fillId="2" borderId="53" xfId="55" applyFont="1" applyFill="1" applyBorder="1" applyAlignment="1">
      <alignment horizontal="distributed" vertical="center" justifyLastLine="1"/>
    </xf>
    <xf numFmtId="0" fontId="1" fillId="2" borderId="10" xfId="55" applyFont="1" applyFill="1" applyBorder="1" applyAlignment="1">
      <alignment horizontal="right" vertical="center"/>
    </xf>
    <xf numFmtId="0" fontId="7" fillId="2" borderId="0" xfId="56" applyFont="1" applyFill="1" applyAlignment="1">
      <alignment vertical="center"/>
    </xf>
    <xf numFmtId="0" fontId="60" fillId="2" borderId="0" xfId="56" applyFont="1" applyFill="1" applyAlignment="1">
      <alignment vertical="center"/>
    </xf>
    <xf numFmtId="0" fontId="7" fillId="2" borderId="0" xfId="56" applyFont="1" applyFill="1" applyAlignment="1">
      <alignment horizontal="left" vertical="center"/>
    </xf>
    <xf numFmtId="0" fontId="1" fillId="2" borderId="0" xfId="56" applyFont="1" applyFill="1" applyAlignment="1">
      <alignment vertical="center"/>
    </xf>
    <xf numFmtId="0" fontId="9" fillId="2" borderId="0" xfId="56" applyFont="1" applyFill="1" applyBorder="1" applyAlignment="1">
      <alignment horizontal="distributed" vertical="center" justifyLastLine="1"/>
    </xf>
    <xf numFmtId="0" fontId="9" fillId="2" borderId="0" xfId="56" applyFont="1" applyFill="1" applyAlignment="1">
      <alignment horizontal="distributed" vertical="center" justifyLastLine="1"/>
    </xf>
    <xf numFmtId="0" fontId="9" fillId="2" borderId="27" xfId="56" applyFont="1" applyFill="1" applyBorder="1" applyAlignment="1">
      <alignment horizontal="distributed" vertical="center" justifyLastLine="1"/>
    </xf>
    <xf numFmtId="0" fontId="9" fillId="2" borderId="26" xfId="56" applyFont="1" applyFill="1" applyBorder="1" applyAlignment="1">
      <alignment horizontal="distributed" vertical="center" justifyLastLine="1"/>
    </xf>
    <xf numFmtId="0" fontId="9" fillId="2" borderId="28" xfId="56" applyFont="1" applyFill="1" applyBorder="1" applyAlignment="1">
      <alignment horizontal="distributed" vertical="center" justifyLastLine="1"/>
    </xf>
    <xf numFmtId="0" fontId="9" fillId="2" borderId="18" xfId="56" applyFont="1" applyFill="1" applyBorder="1" applyAlignment="1">
      <alignment horizontal="distributed" vertical="center" justifyLastLine="1"/>
    </xf>
    <xf numFmtId="38" fontId="8" fillId="2" borderId="11" xfId="56" applyNumberFormat="1" applyFont="1" applyFill="1" applyBorder="1" applyAlignment="1">
      <alignment vertical="center"/>
    </xf>
    <xf numFmtId="38" fontId="4" fillId="2" borderId="0" xfId="56" applyNumberFormat="1" applyFont="1" applyFill="1" applyBorder="1" applyAlignment="1">
      <alignment horizontal="right" vertical="center"/>
    </xf>
    <xf numFmtId="38" fontId="4" fillId="2" borderId="0" xfId="56" applyNumberFormat="1" applyFont="1" applyFill="1" applyBorder="1" applyAlignment="1">
      <alignment vertical="center"/>
    </xf>
    <xf numFmtId="38" fontId="8" fillId="2" borderId="0" xfId="56" applyNumberFormat="1" applyFont="1" applyFill="1" applyBorder="1" applyAlignment="1">
      <alignment vertical="center"/>
    </xf>
    <xf numFmtId="0" fontId="9" fillId="2" borderId="0" xfId="56" applyFont="1" applyFill="1" applyBorder="1" applyAlignment="1">
      <alignment vertical="center"/>
    </xf>
    <xf numFmtId="0" fontId="9" fillId="2" borderId="0" xfId="56" applyFont="1" applyFill="1" applyAlignment="1">
      <alignment vertical="center"/>
    </xf>
    <xf numFmtId="181" fontId="9" fillId="2" borderId="0" xfId="56" applyNumberFormat="1" applyFont="1" applyFill="1" applyBorder="1" applyAlignment="1">
      <alignment horizontal="right" vertical="center"/>
    </xf>
    <xf numFmtId="38" fontId="8" fillId="2" borderId="9" xfId="56" applyNumberFormat="1" applyFont="1" applyFill="1" applyBorder="1" applyAlignment="1">
      <alignment vertical="center" wrapText="1"/>
    </xf>
    <xf numFmtId="38" fontId="4" fillId="2" borderId="1" xfId="56" applyNumberFormat="1" applyFont="1" applyFill="1" applyBorder="1" applyAlignment="1">
      <alignment vertical="center" wrapText="1"/>
    </xf>
    <xf numFmtId="38" fontId="8" fillId="2" borderId="1" xfId="56" applyNumberFormat="1" applyFont="1" applyFill="1" applyBorder="1" applyAlignment="1">
      <alignment vertical="center"/>
    </xf>
    <xf numFmtId="38" fontId="4" fillId="2" borderId="1" xfId="56" applyNumberFormat="1" applyFont="1" applyFill="1" applyBorder="1" applyAlignment="1">
      <alignment vertical="center"/>
    </xf>
    <xf numFmtId="0" fontId="31" fillId="2" borderId="0" xfId="56" applyFont="1" applyFill="1" applyBorder="1" applyAlignment="1">
      <alignment vertical="center"/>
    </xf>
    <xf numFmtId="0" fontId="31" fillId="2" borderId="0" xfId="56" applyFont="1" applyFill="1" applyAlignment="1">
      <alignment vertical="center"/>
    </xf>
    <xf numFmtId="181" fontId="31" fillId="2" borderId="1" xfId="56" applyNumberFormat="1" applyFont="1" applyFill="1" applyBorder="1" applyAlignment="1">
      <alignment vertical="center"/>
    </xf>
    <xf numFmtId="181" fontId="31" fillId="2" borderId="1" xfId="56" applyNumberFormat="1" applyFont="1" applyFill="1" applyBorder="1" applyAlignment="1">
      <alignment horizontal="right" vertical="center"/>
    </xf>
    <xf numFmtId="38" fontId="9" fillId="2" borderId="0" xfId="56" applyNumberFormat="1" applyFont="1" applyFill="1" applyBorder="1" applyAlignment="1">
      <alignment horizontal="right" vertical="center"/>
    </xf>
    <xf numFmtId="38" fontId="8" fillId="2" borderId="0" xfId="56" applyNumberFormat="1" applyFont="1" applyFill="1" applyBorder="1" applyAlignment="1">
      <alignment horizontal="right" vertical="center"/>
    </xf>
    <xf numFmtId="38" fontId="8" fillId="2" borderId="9" xfId="56" applyNumberFormat="1" applyFont="1" applyFill="1" applyBorder="1" applyAlignment="1">
      <alignment vertical="center"/>
    </xf>
    <xf numFmtId="38" fontId="8" fillId="2" borderId="1" xfId="56" applyNumberFormat="1" applyFont="1" applyFill="1" applyBorder="1" applyAlignment="1">
      <alignment horizontal="right" vertical="center"/>
    </xf>
    <xf numFmtId="0" fontId="1" fillId="2" borderId="0" xfId="56" applyFont="1" applyFill="1" applyBorder="1" applyAlignment="1">
      <alignment horizontal="right" vertical="center"/>
    </xf>
    <xf numFmtId="180" fontId="7" fillId="2" borderId="0" xfId="57" applyNumberFormat="1" applyFont="1" applyFill="1" applyAlignment="1">
      <alignment vertical="center"/>
    </xf>
    <xf numFmtId="0" fontId="60" fillId="2" borderId="0" xfId="57" applyFont="1" applyFill="1" applyAlignment="1">
      <alignment vertical="center"/>
    </xf>
    <xf numFmtId="180" fontId="19" fillId="2" borderId="0" xfId="57" applyNumberFormat="1" applyFont="1" applyFill="1" applyBorder="1" applyAlignment="1">
      <alignment horizontal="left" vertical="center"/>
    </xf>
    <xf numFmtId="0" fontId="19" fillId="2" borderId="0" xfId="57" applyFont="1" applyFill="1" applyBorder="1" applyAlignment="1">
      <alignment horizontal="left" vertical="center"/>
    </xf>
    <xf numFmtId="0" fontId="19" fillId="2" borderId="0" xfId="57" applyFont="1" applyFill="1" applyBorder="1" applyAlignment="1">
      <alignment horizontal="left" vertical="center" shrinkToFit="1"/>
    </xf>
    <xf numFmtId="0" fontId="19" fillId="2" borderId="0" xfId="57" applyFont="1" applyFill="1" applyAlignment="1">
      <alignment horizontal="left" vertical="center"/>
    </xf>
    <xf numFmtId="0" fontId="1" fillId="2" borderId="0" xfId="57" applyFont="1" applyFill="1" applyAlignment="1">
      <alignment vertical="center"/>
    </xf>
    <xf numFmtId="0" fontId="69" fillId="2" borderId="0" xfId="57" applyFont="1" applyFill="1" applyBorder="1" applyAlignment="1">
      <alignment horizontal="right" vertical="center" wrapText="1"/>
    </xf>
    <xf numFmtId="0" fontId="69" fillId="2" borderId="0" xfId="57" applyFont="1" applyFill="1" applyBorder="1" applyAlignment="1">
      <alignment vertical="center" wrapText="1"/>
    </xf>
    <xf numFmtId="0" fontId="69" fillId="2" borderId="0" xfId="57" applyFont="1" applyFill="1" applyAlignment="1">
      <alignment wrapText="1"/>
    </xf>
    <xf numFmtId="180" fontId="48" fillId="2" borderId="26" xfId="57" applyNumberFormat="1" applyFont="1" applyFill="1" applyBorder="1" applyAlignment="1">
      <alignment horizontal="center" vertical="center" wrapText="1"/>
    </xf>
    <xf numFmtId="0" fontId="48" fillId="2" borderId="26" xfId="57" applyFont="1" applyFill="1" applyBorder="1" applyAlignment="1">
      <alignment horizontal="center" vertical="center" wrapText="1"/>
    </xf>
    <xf numFmtId="0" fontId="48" fillId="2" borderId="26" xfId="57" applyFont="1" applyFill="1" applyBorder="1" applyAlignment="1">
      <alignment horizontal="center" vertical="center" wrapText="1" shrinkToFit="1"/>
    </xf>
    <xf numFmtId="180" fontId="48" fillId="2" borderId="26" xfId="0" applyNumberFormat="1" applyFont="1" applyFill="1" applyBorder="1" applyAlignment="1">
      <alignment vertical="center"/>
    </xf>
    <xf numFmtId="0" fontId="48" fillId="2" borderId="26" xfId="57" applyFont="1" applyFill="1" applyBorder="1" applyAlignment="1">
      <alignment vertical="center" wrapText="1"/>
    </xf>
    <xf numFmtId="0" fontId="48" fillId="2" borderId="26" xfId="57" applyFont="1" applyFill="1" applyBorder="1" applyAlignment="1">
      <alignment vertical="center" wrapText="1" shrinkToFit="1"/>
    </xf>
    <xf numFmtId="0" fontId="48" fillId="2" borderId="26" xfId="57" applyFont="1" applyFill="1" applyBorder="1" applyAlignment="1">
      <alignment horizontal="right" vertical="center" wrapText="1"/>
    </xf>
    <xf numFmtId="180" fontId="48" fillId="2" borderId="0" xfId="57" applyNumberFormat="1" applyFont="1" applyFill="1" applyBorder="1" applyAlignment="1">
      <alignment horizontal="right" vertical="center" wrapText="1"/>
    </xf>
    <xf numFmtId="0" fontId="48" fillId="2" borderId="0" xfId="57" applyFont="1" applyFill="1" applyBorder="1" applyAlignment="1">
      <alignment horizontal="right" vertical="center" wrapText="1"/>
    </xf>
    <xf numFmtId="0" fontId="48" fillId="2" borderId="0" xfId="57" applyFont="1" applyFill="1" applyBorder="1" applyAlignment="1">
      <alignment vertical="center" wrapText="1"/>
    </xf>
    <xf numFmtId="0" fontId="48" fillId="2" borderId="0" xfId="57" applyFont="1" applyFill="1" applyBorder="1" applyAlignment="1">
      <alignment vertical="center" wrapText="1" shrinkToFit="1"/>
    </xf>
    <xf numFmtId="180" fontId="48" fillId="2" borderId="5" xfId="57" applyNumberFormat="1" applyFont="1" applyFill="1" applyBorder="1" applyAlignment="1">
      <alignment vertical="center" wrapText="1"/>
    </xf>
    <xf numFmtId="0" fontId="48" fillId="2" borderId="5" xfId="57" applyFont="1" applyFill="1" applyBorder="1" applyAlignment="1">
      <alignment vertical="center" wrapText="1"/>
    </xf>
    <xf numFmtId="0" fontId="48" fillId="2" borderId="5" xfId="57" applyFont="1" applyFill="1" applyBorder="1" applyAlignment="1">
      <alignment vertical="center" wrapText="1" shrinkToFit="1"/>
    </xf>
    <xf numFmtId="0" fontId="48" fillId="2" borderId="142" xfId="57" applyFont="1" applyFill="1" applyBorder="1" applyAlignment="1">
      <alignment horizontal="right" vertical="center" wrapText="1"/>
    </xf>
    <xf numFmtId="0" fontId="69" fillId="2" borderId="22" xfId="57" applyFont="1" applyFill="1" applyBorder="1" applyAlignment="1">
      <alignment horizontal="right" vertical="center" wrapText="1"/>
    </xf>
    <xf numFmtId="0" fontId="69" fillId="2" borderId="22" xfId="57" applyFont="1" applyFill="1" applyBorder="1" applyAlignment="1">
      <alignment vertical="center" wrapText="1"/>
    </xf>
    <xf numFmtId="180" fontId="48" fillId="2" borderId="5" xfId="57" applyNumberFormat="1" applyFont="1" applyFill="1" applyBorder="1" applyAlignment="1">
      <alignment horizontal="right" vertical="center" wrapText="1"/>
    </xf>
    <xf numFmtId="0" fontId="48" fillId="2" borderId="26" xfId="0" applyFont="1" applyFill="1" applyBorder="1" applyAlignment="1">
      <alignment vertical="center" wrapText="1"/>
    </xf>
    <xf numFmtId="0" fontId="48" fillId="2" borderId="26" xfId="0" applyFont="1" applyFill="1" applyBorder="1" applyAlignment="1">
      <alignment horizontal="right" vertical="center" wrapText="1"/>
    </xf>
    <xf numFmtId="0" fontId="48" fillId="2" borderId="26" xfId="0" applyFont="1" applyFill="1" applyBorder="1" applyAlignment="1">
      <alignment vertical="center" wrapText="1" shrinkToFit="1"/>
    </xf>
    <xf numFmtId="0" fontId="71" fillId="2" borderId="0" xfId="0" applyFont="1" applyFill="1" applyAlignment="1">
      <alignment vertical="center"/>
    </xf>
    <xf numFmtId="0" fontId="48" fillId="2" borderId="0" xfId="0" applyFont="1" applyFill="1" applyAlignment="1">
      <alignment vertical="center" wrapText="1"/>
    </xf>
    <xf numFmtId="180" fontId="48" fillId="2" borderId="0" xfId="0" applyNumberFormat="1" applyFont="1" applyFill="1" applyBorder="1" applyAlignment="1">
      <alignment vertical="center"/>
    </xf>
    <xf numFmtId="0" fontId="48" fillId="2" borderId="0" xfId="0" applyFont="1" applyFill="1" applyBorder="1" applyAlignment="1">
      <alignment vertical="center" wrapText="1"/>
    </xf>
    <xf numFmtId="0" fontId="48" fillId="2" borderId="0" xfId="0" applyFont="1" applyFill="1" applyBorder="1" applyAlignment="1">
      <alignment horizontal="right" vertical="center" wrapText="1"/>
    </xf>
    <xf numFmtId="0" fontId="48" fillId="2" borderId="0" xfId="0" applyFont="1" applyFill="1" applyBorder="1" applyAlignment="1">
      <alignment vertical="center" wrapText="1" shrinkToFit="1"/>
    </xf>
    <xf numFmtId="14" fontId="48" fillId="2" borderId="26" xfId="0" applyNumberFormat="1" applyFont="1" applyFill="1" applyBorder="1" applyAlignment="1">
      <alignment vertical="center" wrapText="1" shrinkToFit="1"/>
    </xf>
    <xf numFmtId="180" fontId="48" fillId="2" borderId="26" xfId="0" applyNumberFormat="1" applyFont="1" applyFill="1" applyBorder="1" applyAlignment="1">
      <alignment vertical="center" shrinkToFit="1"/>
    </xf>
    <xf numFmtId="0" fontId="48" fillId="2" borderId="18" xfId="0" applyFont="1" applyFill="1" applyBorder="1" applyAlignment="1">
      <alignment vertical="center" wrapText="1"/>
    </xf>
    <xf numFmtId="0" fontId="48" fillId="2" borderId="26" xfId="58" applyFont="1" applyFill="1" applyBorder="1" applyAlignment="1">
      <alignment vertical="center" wrapText="1" shrinkToFit="1"/>
    </xf>
    <xf numFmtId="0" fontId="48" fillId="2" borderId="26" xfId="0" applyFont="1" applyFill="1" applyBorder="1" applyAlignment="1">
      <alignment horizontal="right" vertical="center" wrapText="1" shrinkToFit="1"/>
    </xf>
    <xf numFmtId="0" fontId="69" fillId="2" borderId="0" xfId="57" applyFont="1" applyFill="1"/>
    <xf numFmtId="0" fontId="48" fillId="2" borderId="26" xfId="0" applyFont="1" applyFill="1" applyBorder="1" applyAlignment="1">
      <alignment horizontal="center" vertical="center" shrinkToFit="1"/>
    </xf>
    <xf numFmtId="0" fontId="48" fillId="2" borderId="26" xfId="0" applyFont="1" applyFill="1" applyBorder="1" applyAlignment="1">
      <alignment vertical="center"/>
    </xf>
    <xf numFmtId="0" fontId="48" fillId="2" borderId="26" xfId="0" applyFont="1" applyFill="1" applyBorder="1" applyAlignment="1">
      <alignment horizontal="right" vertical="center" shrinkToFit="1"/>
    </xf>
    <xf numFmtId="0" fontId="48" fillId="2" borderId="0" xfId="0" applyFont="1" applyFill="1" applyBorder="1" applyAlignment="1">
      <alignment horizontal="center" vertical="center"/>
    </xf>
    <xf numFmtId="0" fontId="48" fillId="2" borderId="0" xfId="0" applyFont="1" applyFill="1" applyBorder="1" applyAlignment="1">
      <alignment vertical="center"/>
    </xf>
    <xf numFmtId="0" fontId="48" fillId="2" borderId="0" xfId="0" applyFont="1" applyFill="1" applyBorder="1" applyAlignment="1">
      <alignment vertical="center" shrinkToFit="1"/>
    </xf>
    <xf numFmtId="0" fontId="48" fillId="2" borderId="0" xfId="0" applyFont="1" applyFill="1" applyBorder="1" applyAlignment="1">
      <alignment horizontal="right" vertical="center" shrinkToFit="1"/>
    </xf>
    <xf numFmtId="0" fontId="69" fillId="2" borderId="0" xfId="57" applyFont="1" applyFill="1" applyBorder="1" applyAlignment="1">
      <alignment wrapText="1"/>
    </xf>
    <xf numFmtId="180" fontId="48" fillId="2" borderId="0" xfId="57" applyNumberFormat="1" applyFont="1" applyFill="1" applyBorder="1" applyAlignment="1">
      <alignment vertical="center" wrapText="1"/>
    </xf>
    <xf numFmtId="0" fontId="48" fillId="2" borderId="0" xfId="57" applyFont="1" applyFill="1" applyBorder="1" applyAlignment="1">
      <alignment horizontal="left" vertical="center" wrapText="1"/>
    </xf>
    <xf numFmtId="0" fontId="69" fillId="2" borderId="0" xfId="57" applyFont="1" applyFill="1" applyAlignment="1">
      <alignment horizontal="right" vertical="center" wrapText="1"/>
    </xf>
    <xf numFmtId="0" fontId="69" fillId="2" borderId="0" xfId="57" applyFont="1" applyFill="1" applyAlignment="1">
      <alignment vertical="center" wrapText="1"/>
    </xf>
    <xf numFmtId="58" fontId="48" fillId="2" borderId="26" xfId="57" applyNumberFormat="1" applyFont="1" applyFill="1" applyBorder="1" applyAlignment="1">
      <alignment horizontal="left" vertical="center" wrapText="1"/>
    </xf>
    <xf numFmtId="58" fontId="48" fillId="2" borderId="26" xfId="0" applyNumberFormat="1" applyFont="1" applyFill="1" applyBorder="1" applyAlignment="1">
      <alignment horizontal="left" vertical="center" wrapText="1"/>
    </xf>
    <xf numFmtId="0" fontId="48" fillId="2" borderId="0" xfId="57" applyFont="1" applyFill="1" applyAlignment="1">
      <alignment wrapText="1"/>
    </xf>
    <xf numFmtId="180" fontId="48" fillId="2" borderId="0" xfId="57" applyNumberFormat="1" applyFont="1" applyFill="1" applyAlignment="1">
      <alignment wrapText="1"/>
    </xf>
    <xf numFmtId="0" fontId="48" fillId="2" borderId="0" xfId="57" applyFont="1" applyFill="1" applyAlignment="1">
      <alignment wrapText="1" shrinkToFit="1"/>
    </xf>
    <xf numFmtId="0" fontId="48" fillId="2" borderId="5" xfId="57" applyFont="1" applyFill="1" applyBorder="1" applyAlignment="1">
      <alignment vertical="center"/>
    </xf>
    <xf numFmtId="0" fontId="48" fillId="2" borderId="5" xfId="57" applyFont="1" applyFill="1" applyBorder="1" applyAlignment="1">
      <alignment horizontal="right" vertical="center"/>
    </xf>
    <xf numFmtId="0" fontId="47" fillId="2" borderId="0" xfId="57" applyFont="1" applyFill="1"/>
    <xf numFmtId="180" fontId="8" fillId="2" borderId="0" xfId="57" applyNumberFormat="1" applyFont="1" applyFill="1"/>
    <xf numFmtId="0" fontId="8" fillId="2" borderId="0" xfId="57" applyFont="1" applyFill="1"/>
    <xf numFmtId="0" fontId="8" fillId="2" borderId="0" xfId="57" applyFont="1" applyFill="1" applyAlignment="1">
      <alignment shrinkToFit="1"/>
    </xf>
    <xf numFmtId="0" fontId="7" fillId="2" borderId="0" xfId="59" applyFont="1" applyFill="1" applyAlignment="1">
      <alignment vertical="center"/>
    </xf>
    <xf numFmtId="0" fontId="6" fillId="2" borderId="0" xfId="59" applyFont="1" applyFill="1" applyAlignment="1">
      <alignment vertical="center"/>
    </xf>
    <xf numFmtId="0" fontId="1" fillId="2" borderId="1" xfId="59" applyFont="1" applyFill="1" applyBorder="1" applyAlignment="1"/>
    <xf numFmtId="0" fontId="1" fillId="2" borderId="1" xfId="59" applyFont="1" applyFill="1" applyBorder="1" applyAlignment="1">
      <alignment horizontal="right"/>
    </xf>
    <xf numFmtId="0" fontId="8" fillId="2" borderId="21" xfId="59" applyFont="1" applyFill="1" applyBorder="1" applyAlignment="1">
      <alignment horizontal="distributed" vertical="center" justifyLastLine="1"/>
    </xf>
    <xf numFmtId="203" fontId="8" fillId="2" borderId="4" xfId="59" applyNumberFormat="1" applyFont="1" applyFill="1" applyBorder="1" applyAlignment="1">
      <alignment horizontal="distributed" vertical="center" justifyLastLine="1"/>
    </xf>
    <xf numFmtId="0" fontId="8" fillId="2" borderId="4" xfId="59" applyFont="1" applyFill="1" applyBorder="1" applyAlignment="1">
      <alignment horizontal="distributed" vertical="center" justifyLastLine="1"/>
    </xf>
    <xf numFmtId="0" fontId="8" fillId="2" borderId="3" xfId="59" applyFont="1" applyFill="1" applyBorder="1" applyAlignment="1">
      <alignment horizontal="distributed" vertical="center" justifyLastLine="1"/>
    </xf>
    <xf numFmtId="0" fontId="13" fillId="2" borderId="0" xfId="59" applyFont="1" applyFill="1" applyAlignment="1">
      <alignment vertical="center"/>
    </xf>
    <xf numFmtId="0" fontId="47" fillId="2" borderId="5" xfId="59" applyFont="1" applyFill="1" applyBorder="1" applyAlignment="1">
      <alignment vertical="center"/>
    </xf>
    <xf numFmtId="0" fontId="47" fillId="2" borderId="6" xfId="59" applyFont="1" applyFill="1" applyBorder="1" applyAlignment="1">
      <alignment vertical="center"/>
    </xf>
    <xf numFmtId="203" fontId="69" fillId="2" borderId="7" xfId="59" applyNumberFormat="1" applyFont="1" applyFill="1" applyBorder="1" applyAlignment="1">
      <alignment horizontal="distributed" vertical="center" justifyLastLine="1"/>
    </xf>
    <xf numFmtId="203" fontId="69" fillId="2" borderId="5" xfId="59" applyNumberFormat="1" applyFont="1" applyFill="1" applyBorder="1" applyAlignment="1">
      <alignment vertical="center"/>
    </xf>
    <xf numFmtId="203" fontId="69" fillId="2" borderId="5" xfId="59" applyNumberFormat="1" applyFont="1" applyFill="1" applyBorder="1" applyAlignment="1">
      <alignment horizontal="right" vertical="center"/>
    </xf>
    <xf numFmtId="0" fontId="47" fillId="2" borderId="0" xfId="59" applyFont="1" applyFill="1" applyBorder="1" applyAlignment="1">
      <alignment vertical="center"/>
    </xf>
    <xf numFmtId="0" fontId="47" fillId="2" borderId="0" xfId="59" applyFont="1" applyFill="1" applyBorder="1" applyAlignment="1">
      <alignment horizontal="distributed" vertical="center"/>
    </xf>
    <xf numFmtId="0" fontId="47" fillId="2" borderId="23" xfId="59" applyFont="1" applyFill="1" applyBorder="1" applyAlignment="1">
      <alignment vertical="center"/>
    </xf>
    <xf numFmtId="203" fontId="69" fillId="2" borderId="11" xfId="59" applyNumberFormat="1" applyFont="1" applyFill="1" applyBorder="1" applyAlignment="1">
      <alignment horizontal="distributed" vertical="center" justifyLastLine="1"/>
    </xf>
    <xf numFmtId="183" fontId="69" fillId="2" borderId="0" xfId="59" applyNumberFormat="1" applyFont="1" applyFill="1" applyBorder="1" applyAlignment="1">
      <alignment vertical="center"/>
    </xf>
    <xf numFmtId="187" fontId="69" fillId="2" borderId="0" xfId="59" applyNumberFormat="1" applyFont="1" applyFill="1" applyBorder="1" applyAlignment="1">
      <alignment horizontal="right" vertical="center"/>
    </xf>
    <xf numFmtId="187" fontId="69" fillId="2" borderId="0" xfId="59" applyNumberFormat="1" applyFont="1" applyFill="1" applyBorder="1" applyAlignment="1">
      <alignment vertical="center"/>
    </xf>
    <xf numFmtId="0" fontId="47" fillId="2" borderId="22" xfId="59" applyFont="1" applyFill="1" applyBorder="1" applyAlignment="1">
      <alignment vertical="center"/>
    </xf>
    <xf numFmtId="0" fontId="47" fillId="2" borderId="22" xfId="59" applyFont="1" applyFill="1" applyBorder="1" applyAlignment="1">
      <alignment horizontal="distributed" vertical="center"/>
    </xf>
    <xf numFmtId="0" fontId="47" fillId="2" borderId="17" xfId="59" applyFont="1" applyFill="1" applyBorder="1" applyAlignment="1">
      <alignment vertical="center"/>
    </xf>
    <xf numFmtId="203" fontId="69" fillId="2" borderId="19" xfId="59" applyNumberFormat="1" applyFont="1" applyFill="1" applyBorder="1" applyAlignment="1">
      <alignment horizontal="distributed" vertical="center" justifyLastLine="1"/>
    </xf>
    <xf numFmtId="183" fontId="69" fillId="2" borderId="22" xfId="59" applyNumberFormat="1" applyFont="1" applyFill="1" applyBorder="1" applyAlignment="1">
      <alignment vertical="center"/>
    </xf>
    <xf numFmtId="187" fontId="69" fillId="2" borderId="22" xfId="59" applyNumberFormat="1" applyFont="1" applyFill="1" applyBorder="1" applyAlignment="1">
      <alignment horizontal="right" vertical="center"/>
    </xf>
    <xf numFmtId="183" fontId="69" fillId="2" borderId="5" xfId="59" applyNumberFormat="1" applyFont="1" applyFill="1" applyBorder="1" applyAlignment="1">
      <alignment vertical="center"/>
    </xf>
    <xf numFmtId="187" fontId="69" fillId="2" borderId="5" xfId="59" applyNumberFormat="1" applyFont="1" applyFill="1" applyBorder="1" applyAlignment="1">
      <alignment vertical="center"/>
    </xf>
    <xf numFmtId="187" fontId="69" fillId="2" borderId="22" xfId="59" applyNumberFormat="1" applyFont="1" applyFill="1" applyBorder="1" applyAlignment="1">
      <alignment vertical="center"/>
    </xf>
    <xf numFmtId="0" fontId="8" fillId="2" borderId="5" xfId="59" applyFont="1" applyFill="1" applyBorder="1" applyAlignment="1">
      <alignment vertical="center"/>
    </xf>
    <xf numFmtId="0" fontId="8" fillId="2" borderId="6" xfId="59" applyFont="1" applyFill="1" applyBorder="1" applyAlignment="1">
      <alignment vertical="center"/>
    </xf>
    <xf numFmtId="203" fontId="4" fillId="2" borderId="7" xfId="59" applyNumberFormat="1" applyFont="1" applyFill="1" applyBorder="1" applyAlignment="1">
      <alignment horizontal="distributed" vertical="center" justifyLastLine="1"/>
    </xf>
    <xf numFmtId="183" fontId="4" fillId="2" borderId="5" xfId="59" applyNumberFormat="1" applyFont="1" applyFill="1" applyBorder="1" applyAlignment="1">
      <alignment vertical="center"/>
    </xf>
    <xf numFmtId="203" fontId="4" fillId="2" borderId="5" xfId="59" applyNumberFormat="1" applyFont="1" applyFill="1" applyBorder="1" applyAlignment="1">
      <alignment horizontal="right" vertical="center"/>
    </xf>
    <xf numFmtId="0" fontId="8" fillId="2" borderId="0" xfId="59" applyFont="1" applyFill="1" applyBorder="1" applyAlignment="1">
      <alignment vertical="center"/>
    </xf>
    <xf numFmtId="0" fontId="8" fillId="2" borderId="0" xfId="59" applyFont="1" applyFill="1" applyBorder="1" applyAlignment="1">
      <alignment horizontal="distributed" vertical="center"/>
    </xf>
    <xf numFmtId="0" fontId="8" fillId="2" borderId="0" xfId="59" applyFont="1" applyFill="1" applyBorder="1" applyAlignment="1">
      <alignment horizontal="distributed" vertical="center" wrapText="1"/>
    </xf>
    <xf numFmtId="0" fontId="8" fillId="2" borderId="23" xfId="59" applyFont="1" applyFill="1" applyBorder="1" applyAlignment="1">
      <alignment vertical="center"/>
    </xf>
    <xf numFmtId="203" fontId="4" fillId="2" borderId="11" xfId="59" applyNumberFormat="1" applyFont="1" applyFill="1" applyBorder="1" applyAlignment="1">
      <alignment horizontal="distributed" vertical="center" wrapText="1" justifyLastLine="1"/>
    </xf>
    <xf numFmtId="183" fontId="4" fillId="2" borderId="0" xfId="59" applyNumberFormat="1" applyFont="1" applyFill="1" applyBorder="1" applyAlignment="1">
      <alignment vertical="center"/>
    </xf>
    <xf numFmtId="203" fontId="4" fillId="2" borderId="0" xfId="59" applyNumberFormat="1" applyFont="1" applyFill="1" applyBorder="1" applyAlignment="1">
      <alignment horizontal="right" vertical="center"/>
    </xf>
    <xf numFmtId="203" fontId="4" fillId="2" borderId="11" xfId="59" applyNumberFormat="1" applyFont="1" applyFill="1" applyBorder="1" applyAlignment="1">
      <alignment horizontal="distributed" vertical="center" wrapText="1" indent="1"/>
    </xf>
    <xf numFmtId="203" fontId="4" fillId="2" borderId="11" xfId="59" applyNumberFormat="1" applyFont="1" applyFill="1" applyBorder="1" applyAlignment="1">
      <alignment horizontal="distributed" vertical="center" justifyLastLine="1"/>
    </xf>
    <xf numFmtId="0" fontId="6" fillId="2" borderId="0" xfId="59" applyFont="1" applyFill="1" applyBorder="1" applyAlignment="1">
      <alignment vertical="center"/>
    </xf>
    <xf numFmtId="0" fontId="13" fillId="2" borderId="0" xfId="59" applyFont="1" applyFill="1" applyBorder="1" applyAlignment="1">
      <alignment vertical="center"/>
    </xf>
    <xf numFmtId="0" fontId="8" fillId="2" borderId="1" xfId="59" applyFont="1" applyFill="1" applyBorder="1" applyAlignment="1">
      <alignment vertical="center"/>
    </xf>
    <xf numFmtId="0" fontId="8" fillId="2" borderId="1" xfId="59" applyFont="1" applyFill="1" applyBorder="1" applyAlignment="1">
      <alignment horizontal="distributed" vertical="center"/>
    </xf>
    <xf numFmtId="0" fontId="8" fillId="2" borderId="8" xfId="59" applyFont="1" applyFill="1" applyBorder="1" applyAlignment="1">
      <alignment vertical="center"/>
    </xf>
    <xf numFmtId="203" fontId="4" fillId="2" borderId="9" xfId="59" applyNumberFormat="1" applyFont="1" applyFill="1" applyBorder="1" applyAlignment="1">
      <alignment horizontal="distributed" vertical="center" justifyLastLine="1"/>
    </xf>
    <xf numFmtId="183" fontId="4" fillId="2" borderId="1" xfId="59" quotePrefix="1" applyNumberFormat="1" applyFont="1" applyFill="1" applyBorder="1" applyAlignment="1">
      <alignment horizontal="right" vertical="center"/>
    </xf>
    <xf numFmtId="203" fontId="4" fillId="2" borderId="1" xfId="59" quotePrefix="1" applyNumberFormat="1" applyFont="1" applyFill="1" applyBorder="1" applyAlignment="1">
      <alignment horizontal="right" vertical="center"/>
    </xf>
    <xf numFmtId="203" fontId="4" fillId="2" borderId="0" xfId="59" applyNumberFormat="1" applyFont="1" applyFill="1" applyBorder="1" applyAlignment="1">
      <alignment horizontal="distributed" vertical="center" justifyLastLine="1"/>
    </xf>
    <xf numFmtId="183" fontId="4" fillId="2" borderId="0" xfId="59" quotePrefix="1" applyNumberFormat="1" applyFont="1" applyFill="1" applyBorder="1" applyAlignment="1">
      <alignment horizontal="right" vertical="center"/>
    </xf>
    <xf numFmtId="203" fontId="4" fillId="2" borderId="0" xfId="59" quotePrefix="1" applyNumberFormat="1" applyFont="1" applyFill="1" applyBorder="1" applyAlignment="1">
      <alignment horizontal="right" vertical="center"/>
    </xf>
    <xf numFmtId="203" fontId="4" fillId="2" borderId="1" xfId="59" applyNumberFormat="1" applyFont="1" applyFill="1" applyBorder="1" applyAlignment="1">
      <alignment horizontal="distributed" vertical="center" justifyLastLine="1"/>
    </xf>
    <xf numFmtId="203" fontId="8" fillId="2" borderId="3" xfId="59" applyNumberFormat="1" applyFont="1" applyFill="1" applyBorder="1" applyAlignment="1">
      <alignment horizontal="distributed" vertical="center" justifyLastLine="1"/>
    </xf>
    <xf numFmtId="0" fontId="8" fillId="2" borderId="2" xfId="59" applyFont="1" applyFill="1" applyBorder="1" applyAlignment="1">
      <alignment horizontal="distributed" vertical="center" justifyLastLine="1"/>
    </xf>
    <xf numFmtId="0" fontId="8" fillId="2" borderId="6" xfId="59" applyFont="1" applyFill="1" applyBorder="1" applyAlignment="1">
      <alignment horizontal="distributed" vertical="center"/>
    </xf>
    <xf numFmtId="182" fontId="4" fillId="2" borderId="0" xfId="59" applyNumberFormat="1" applyFont="1" applyFill="1" applyBorder="1" applyAlignment="1">
      <alignment vertical="center"/>
    </xf>
    <xf numFmtId="0" fontId="6" fillId="2" borderId="23" xfId="59" applyFont="1" applyFill="1" applyBorder="1" applyAlignment="1">
      <alignment vertical="center"/>
    </xf>
    <xf numFmtId="182" fontId="4" fillId="2" borderId="0" xfId="59" applyNumberFormat="1" applyFont="1" applyFill="1" applyBorder="1" applyAlignment="1">
      <alignment horizontal="right" vertical="center" wrapText="1"/>
    </xf>
    <xf numFmtId="203" fontId="4" fillId="2" borderId="0" xfId="59" applyNumberFormat="1" applyFont="1" applyFill="1" applyBorder="1" applyAlignment="1">
      <alignment horizontal="right" vertical="center" wrapText="1"/>
    </xf>
    <xf numFmtId="203" fontId="4" fillId="2" borderId="11" xfId="59" applyNumberFormat="1" applyFont="1" applyFill="1" applyBorder="1" applyAlignment="1">
      <alignment horizontal="distributed" vertical="center" wrapText="1"/>
    </xf>
    <xf numFmtId="203" fontId="4" fillId="2" borderId="0" xfId="59" quotePrefix="1" applyNumberFormat="1" applyFont="1" applyFill="1" applyBorder="1" applyAlignment="1">
      <alignment horizontal="right" vertical="center" wrapText="1"/>
    </xf>
    <xf numFmtId="0" fontId="23" fillId="2" borderId="0" xfId="59" applyFont="1" applyFill="1" applyBorder="1" applyAlignment="1">
      <alignment horizontal="distributed" vertical="center"/>
    </xf>
    <xf numFmtId="0" fontId="23" fillId="2" borderId="0" xfId="59" applyFont="1" applyFill="1" applyBorder="1" applyAlignment="1">
      <alignment horizontal="distributed" vertical="center" wrapText="1"/>
    </xf>
    <xf numFmtId="0" fontId="14" fillId="2" borderId="23" xfId="59" applyFont="1" applyFill="1" applyBorder="1" applyAlignment="1">
      <alignment vertical="center"/>
    </xf>
    <xf numFmtId="203" fontId="26" fillId="2" borderId="11" xfId="59" applyNumberFormat="1" applyFont="1" applyFill="1" applyBorder="1" applyAlignment="1">
      <alignment horizontal="distributed" vertical="center" wrapText="1" indent="1"/>
    </xf>
    <xf numFmtId="182" fontId="26" fillId="2" borderId="0" xfId="59" applyNumberFormat="1" applyFont="1" applyFill="1" applyBorder="1" applyAlignment="1">
      <alignment horizontal="right" vertical="center" wrapText="1"/>
    </xf>
    <xf numFmtId="203" fontId="26" fillId="2" borderId="0" xfId="59" quotePrefix="1" applyNumberFormat="1" applyFont="1" applyFill="1" applyBorder="1" applyAlignment="1">
      <alignment horizontal="right" vertical="center" wrapText="1"/>
    </xf>
    <xf numFmtId="0" fontId="25" fillId="2" borderId="23" xfId="59" applyFont="1" applyFill="1" applyBorder="1" applyAlignment="1">
      <alignment vertical="center"/>
    </xf>
    <xf numFmtId="203" fontId="26" fillId="2" borderId="0" xfId="59" applyNumberFormat="1" applyFont="1" applyFill="1" applyBorder="1" applyAlignment="1">
      <alignment horizontal="right" vertical="center" wrapText="1"/>
    </xf>
    <xf numFmtId="203" fontId="26" fillId="2" borderId="11" xfId="59" applyNumberFormat="1" applyFont="1" applyFill="1" applyBorder="1" applyAlignment="1">
      <alignment horizontal="distributed" vertical="center" wrapText="1" justifyLastLine="1"/>
    </xf>
    <xf numFmtId="0" fontId="23" fillId="2" borderId="1" xfId="59" applyFont="1" applyFill="1" applyBorder="1" applyAlignment="1">
      <alignment vertical="center"/>
    </xf>
    <xf numFmtId="0" fontId="23" fillId="2" borderId="1" xfId="59" applyFont="1" applyFill="1" applyBorder="1" applyAlignment="1">
      <alignment horizontal="distributed" vertical="center"/>
    </xf>
    <xf numFmtId="0" fontId="14" fillId="2" borderId="1" xfId="59" applyFont="1" applyFill="1" applyBorder="1" applyAlignment="1">
      <alignment vertical="center"/>
    </xf>
    <xf numFmtId="203" fontId="26" fillId="2" borderId="9" xfId="59" applyNumberFormat="1" applyFont="1" applyFill="1" applyBorder="1" applyAlignment="1">
      <alignment horizontal="distributed" vertical="center" justifyLastLine="1"/>
    </xf>
    <xf numFmtId="182" fontId="26" fillId="2" borderId="1" xfId="59" applyNumberFormat="1" applyFont="1" applyFill="1" applyBorder="1" applyAlignment="1">
      <alignment horizontal="right" vertical="center" wrapText="1"/>
    </xf>
    <xf numFmtId="203" fontId="26" fillId="2" borderId="1" xfId="59" applyNumberFormat="1" applyFont="1" applyFill="1" applyBorder="1" applyAlignment="1">
      <alignment horizontal="right" vertical="center" wrapText="1"/>
    </xf>
    <xf numFmtId="203" fontId="26" fillId="2" borderId="0" xfId="59" applyNumberFormat="1" applyFont="1" applyFill="1" applyBorder="1" applyAlignment="1">
      <alignment horizontal="distributed" vertical="center" justifyLastLine="1"/>
    </xf>
    <xf numFmtId="182" fontId="26" fillId="2" borderId="0" xfId="59" applyNumberFormat="1" applyFont="1" applyFill="1" applyBorder="1" applyAlignment="1">
      <alignment vertical="center" wrapText="1"/>
    </xf>
    <xf numFmtId="203" fontId="26" fillId="2" borderId="0" xfId="59" applyNumberFormat="1" applyFont="1" applyFill="1" applyBorder="1" applyAlignment="1">
      <alignment vertical="center" wrapText="1"/>
    </xf>
    <xf numFmtId="0" fontId="23" fillId="2" borderId="23" xfId="59" applyFont="1" applyFill="1" applyBorder="1" applyAlignment="1">
      <alignment horizontal="distributed" vertical="center"/>
    </xf>
    <xf numFmtId="203" fontId="26" fillId="2" borderId="0" xfId="59" applyNumberFormat="1" applyFont="1" applyFill="1" applyBorder="1" applyAlignment="1">
      <alignment horizontal="distributed" vertical="center" wrapText="1" justifyLastLine="1"/>
    </xf>
    <xf numFmtId="0" fontId="23" fillId="2" borderId="0" xfId="59" applyFont="1" applyFill="1" applyBorder="1" applyAlignment="1">
      <alignment vertical="center"/>
    </xf>
    <xf numFmtId="0" fontId="14" fillId="2" borderId="8" xfId="59" applyFont="1" applyFill="1" applyBorder="1" applyAlignment="1">
      <alignment vertical="center"/>
    </xf>
    <xf numFmtId="203" fontId="26" fillId="2" borderId="1" xfId="59" applyNumberFormat="1" applyFont="1" applyFill="1" applyBorder="1" applyAlignment="1">
      <alignment horizontal="distributed" vertical="center" wrapText="1" justifyLastLine="1"/>
    </xf>
    <xf numFmtId="0" fontId="38" fillId="2" borderId="0" xfId="59" applyFont="1" applyFill="1" applyBorder="1" applyAlignment="1">
      <alignment horizontal="distributed" vertical="center"/>
    </xf>
    <xf numFmtId="0" fontId="38" fillId="2" borderId="0" xfId="59" applyFont="1" applyFill="1" applyBorder="1" applyAlignment="1">
      <alignment vertical="center"/>
    </xf>
    <xf numFmtId="203" fontId="38" fillId="2" borderId="0" xfId="59" applyNumberFormat="1" applyFont="1" applyFill="1" applyBorder="1" applyAlignment="1">
      <alignment horizontal="distributed" vertical="center" justifyLastLine="1"/>
    </xf>
    <xf numFmtId="203" fontId="38" fillId="2" borderId="0" xfId="59" applyNumberFormat="1" applyFont="1" applyFill="1" applyBorder="1" applyAlignment="1">
      <alignment vertical="center"/>
    </xf>
    <xf numFmtId="203" fontId="18" fillId="2" borderId="0" xfId="59" applyNumberFormat="1" applyFont="1" applyFill="1" applyBorder="1" applyAlignment="1">
      <alignment horizontal="right" vertical="center"/>
    </xf>
    <xf numFmtId="0" fontId="1" fillId="2" borderId="0" xfId="59" applyFont="1" applyFill="1" applyBorder="1" applyAlignment="1">
      <alignment vertical="center"/>
    </xf>
    <xf numFmtId="203" fontId="4" fillId="2" borderId="0" xfId="59" applyNumberFormat="1" applyFont="1" applyFill="1" applyBorder="1" applyAlignment="1">
      <alignment horizontal="distributed" vertical="center" wrapText="1" indent="1"/>
    </xf>
    <xf numFmtId="203" fontId="4" fillId="2" borderId="0" xfId="59" applyNumberFormat="1" applyFont="1" applyFill="1" applyBorder="1" applyAlignment="1">
      <alignment horizontal="distributed" vertical="center" wrapText="1" justifyLastLine="1"/>
    </xf>
    <xf numFmtId="203" fontId="4" fillId="2" borderId="0" xfId="59" applyNumberFormat="1" applyFont="1" applyFill="1" applyBorder="1" applyAlignment="1">
      <alignment vertical="center"/>
    </xf>
    <xf numFmtId="203" fontId="13" fillId="2" borderId="0" xfId="59" applyNumberFormat="1" applyFont="1" applyFill="1" applyBorder="1" applyAlignment="1">
      <alignment horizontal="distributed" vertical="center" justifyLastLine="1"/>
    </xf>
    <xf numFmtId="203" fontId="13" fillId="2" borderId="0" xfId="59" applyNumberFormat="1" applyFont="1" applyFill="1" applyBorder="1" applyAlignment="1">
      <alignment vertical="center"/>
    </xf>
    <xf numFmtId="0" fontId="13" fillId="2" borderId="0" xfId="59" applyFont="1" applyFill="1" applyBorder="1" applyAlignment="1">
      <alignment horizontal="distributed" vertical="center"/>
    </xf>
    <xf numFmtId="38" fontId="13" fillId="2" borderId="0" xfId="59" applyNumberFormat="1" applyFont="1" applyFill="1" applyBorder="1" applyAlignment="1">
      <alignment horizontal="right" vertical="center"/>
    </xf>
    <xf numFmtId="0" fontId="7" fillId="2" borderId="0" xfId="60" applyFont="1" applyFill="1" applyAlignment="1">
      <alignment vertical="center"/>
    </xf>
    <xf numFmtId="0" fontId="8" fillId="2" borderId="0" xfId="60" applyFont="1" applyFill="1" applyAlignment="1">
      <alignment vertical="center"/>
    </xf>
    <xf numFmtId="0" fontId="9" fillId="2" borderId="0" xfId="60" applyFont="1" applyFill="1" applyAlignment="1">
      <alignment vertical="center"/>
    </xf>
    <xf numFmtId="0" fontId="1" fillId="2" borderId="1" xfId="60" applyFont="1" applyFill="1" applyBorder="1" applyAlignment="1">
      <alignment horizontal="right" vertical="center"/>
    </xf>
    <xf numFmtId="0" fontId="8" fillId="2" borderId="3" xfId="60" applyFont="1" applyFill="1" applyBorder="1" applyAlignment="1">
      <alignment horizontal="distributed" vertical="center" justifyLastLine="1"/>
    </xf>
    <xf numFmtId="187" fontId="8" fillId="2" borderId="0" xfId="60" applyNumberFormat="1" applyFont="1" applyFill="1" applyBorder="1" applyAlignment="1">
      <alignment horizontal="right" vertical="center"/>
    </xf>
    <xf numFmtId="0" fontId="8" fillId="2" borderId="0" xfId="60" applyFont="1" applyFill="1" applyBorder="1" applyAlignment="1">
      <alignment vertical="center"/>
    </xf>
    <xf numFmtId="0" fontId="8" fillId="2" borderId="23" xfId="60" applyFont="1" applyFill="1" applyBorder="1" applyAlignment="1">
      <alignment vertical="center"/>
    </xf>
    <xf numFmtId="187" fontId="4" fillId="2" borderId="0" xfId="60" applyNumberFormat="1" applyFont="1" applyFill="1" applyAlignment="1">
      <alignment horizontal="right" vertical="center"/>
    </xf>
    <xf numFmtId="187" fontId="18" fillId="2" borderId="0" xfId="60" applyNumberFormat="1" applyFont="1" applyFill="1" applyAlignment="1">
      <alignment horizontal="right" vertical="center"/>
    </xf>
    <xf numFmtId="0" fontId="8" fillId="2" borderId="1" xfId="60" applyFont="1" applyFill="1" applyBorder="1" applyAlignment="1">
      <alignment vertical="center"/>
    </xf>
    <xf numFmtId="0" fontId="8" fillId="2" borderId="8" xfId="60" applyFont="1" applyFill="1" applyBorder="1" applyAlignment="1">
      <alignment vertical="center"/>
    </xf>
    <xf numFmtId="187" fontId="4" fillId="2" borderId="1" xfId="60" applyNumberFormat="1" applyFont="1" applyFill="1" applyBorder="1" applyAlignment="1">
      <alignment horizontal="right" vertical="center"/>
    </xf>
    <xf numFmtId="187" fontId="18" fillId="2" borderId="0" xfId="60" applyNumberFormat="1" applyFont="1" applyFill="1" applyBorder="1" applyAlignment="1">
      <alignment horizontal="right" vertical="center"/>
    </xf>
    <xf numFmtId="0" fontId="1" fillId="2" borderId="10" xfId="60" applyFont="1" applyFill="1" applyBorder="1" applyAlignment="1">
      <alignment vertical="center"/>
    </xf>
    <xf numFmtId="0" fontId="8" fillId="2" borderId="10" xfId="60" applyFont="1" applyFill="1" applyBorder="1" applyAlignment="1">
      <alignment vertical="center"/>
    </xf>
    <xf numFmtId="0" fontId="8" fillId="2" borderId="10" xfId="59" applyFont="1" applyFill="1" applyBorder="1" applyAlignment="1">
      <alignment vertical="center"/>
    </xf>
    <xf numFmtId="0" fontId="1" fillId="2" borderId="10" xfId="60" applyFont="1" applyFill="1" applyBorder="1" applyAlignment="1">
      <alignment horizontal="right" vertical="center"/>
    </xf>
    <xf numFmtId="38" fontId="8" fillId="2" borderId="0" xfId="60" applyNumberFormat="1" applyFont="1" applyFill="1" applyAlignment="1">
      <alignment vertical="center"/>
    </xf>
    <xf numFmtId="0" fontId="8" fillId="2" borderId="0" xfId="59" applyFont="1" applyFill="1" applyAlignment="1">
      <alignment vertical="center"/>
    </xf>
    <xf numFmtId="0" fontId="1" fillId="2" borderId="0" xfId="60" applyFont="1" applyFill="1" applyAlignment="1">
      <alignment horizontal="right" vertical="center"/>
    </xf>
    <xf numFmtId="182" fontId="8" fillId="2" borderId="0" xfId="60" applyNumberFormat="1" applyFont="1" applyFill="1" applyBorder="1" applyAlignment="1">
      <alignment horizontal="right" vertical="center"/>
    </xf>
    <xf numFmtId="182" fontId="4" fillId="2" borderId="0" xfId="60" applyNumberFormat="1" applyFont="1" applyFill="1" applyBorder="1" applyAlignment="1">
      <alignment horizontal="right" vertical="center"/>
    </xf>
    <xf numFmtId="182" fontId="4" fillId="2" borderId="1" xfId="60" applyNumberFormat="1" applyFont="1" applyFill="1" applyBorder="1" applyAlignment="1">
      <alignment horizontal="right" vertical="center"/>
    </xf>
    <xf numFmtId="0" fontId="9" fillId="2" borderId="0" xfId="60" applyFont="1" applyFill="1" applyBorder="1" applyAlignment="1">
      <alignment vertical="center"/>
    </xf>
    <xf numFmtId="0" fontId="4" fillId="2" borderId="10" xfId="59" applyFont="1" applyFill="1" applyBorder="1" applyAlignment="1">
      <alignment vertical="center"/>
    </xf>
    <xf numFmtId="182" fontId="8" fillId="2" borderId="0" xfId="60" applyNumberFormat="1" applyFont="1" applyFill="1" applyAlignment="1">
      <alignment horizontal="right" vertical="center" wrapText="1"/>
    </xf>
    <xf numFmtId="182" fontId="4" fillId="2" borderId="0" xfId="60" applyNumberFormat="1" applyFont="1" applyFill="1" applyAlignment="1">
      <alignment horizontal="right" vertical="center" wrapText="1"/>
    </xf>
    <xf numFmtId="0" fontId="8" fillId="2" borderId="8" xfId="60" applyFont="1" applyFill="1" applyBorder="1" applyAlignment="1">
      <alignment vertical="center" wrapText="1"/>
    </xf>
    <xf numFmtId="0" fontId="9" fillId="2" borderId="10" xfId="60" applyFont="1" applyFill="1" applyBorder="1" applyAlignment="1">
      <alignment vertical="center"/>
    </xf>
    <xf numFmtId="0" fontId="1" fillId="2" borderId="1" xfId="61" applyFont="1" applyFill="1" applyBorder="1" applyAlignment="1">
      <alignment horizontal="right" vertical="center"/>
    </xf>
    <xf numFmtId="0" fontId="8" fillId="2" borderId="3" xfId="61" applyFont="1" applyFill="1" applyBorder="1" applyAlignment="1">
      <alignment horizontal="center" vertical="center"/>
    </xf>
    <xf numFmtId="182" fontId="8" fillId="2" borderId="1" xfId="60" applyNumberFormat="1" applyFont="1" applyFill="1" applyBorder="1" applyAlignment="1">
      <alignment vertical="center"/>
    </xf>
    <xf numFmtId="0" fontId="31" fillId="2" borderId="10" xfId="60" applyFont="1" applyFill="1" applyBorder="1" applyAlignment="1">
      <alignment vertical="center"/>
    </xf>
    <xf numFmtId="0" fontId="7" fillId="2" borderId="0" xfId="61" applyFont="1" applyFill="1" applyAlignment="1">
      <alignment vertical="center"/>
    </xf>
    <xf numFmtId="0" fontId="8" fillId="2" borderId="0" xfId="61" applyFont="1" applyFill="1" applyAlignment="1">
      <alignment vertical="center"/>
    </xf>
    <xf numFmtId="0" fontId="8" fillId="2" borderId="25" xfId="61" applyFont="1" applyFill="1" applyBorder="1" applyAlignment="1">
      <alignment horizontal="center" vertical="center"/>
    </xf>
    <xf numFmtId="182" fontId="4" fillId="2" borderId="0" xfId="61" applyNumberFormat="1" applyFont="1" applyFill="1" applyBorder="1" applyAlignment="1">
      <alignment horizontal="right" vertical="center"/>
    </xf>
    <xf numFmtId="0" fontId="8" fillId="2" borderId="29" xfId="61" applyFont="1" applyFill="1" applyBorder="1" applyAlignment="1">
      <alignment horizontal="center" vertical="center"/>
    </xf>
    <xf numFmtId="0" fontId="8" fillId="2" borderId="40" xfId="61" applyFont="1" applyFill="1" applyBorder="1" applyAlignment="1">
      <alignment horizontal="center" vertical="center"/>
    </xf>
    <xf numFmtId="182" fontId="4" fillId="2" borderId="1" xfId="61" applyNumberFormat="1" applyFont="1" applyFill="1" applyBorder="1" applyAlignment="1">
      <alignment horizontal="right" vertical="center"/>
    </xf>
    <xf numFmtId="0" fontId="1" fillId="2" borderId="10" xfId="61" applyFont="1" applyFill="1" applyBorder="1" applyAlignment="1">
      <alignment horizontal="right" vertical="center"/>
    </xf>
    <xf numFmtId="0" fontId="7" fillId="2" borderId="0" xfId="61" applyFont="1" applyFill="1" applyAlignment="1">
      <alignment vertical="center" wrapText="1"/>
    </xf>
    <xf numFmtId="0" fontId="46" fillId="2" borderId="0" xfId="61" applyFont="1" applyFill="1" applyAlignment="1">
      <alignment vertical="center" wrapText="1"/>
    </xf>
    <xf numFmtId="187" fontId="8" fillId="2" borderId="5" xfId="61" applyNumberFormat="1" applyFont="1" applyFill="1" applyBorder="1" applyAlignment="1">
      <alignment horizontal="right" vertical="center"/>
    </xf>
    <xf numFmtId="187" fontId="4" fillId="2" borderId="0" xfId="61" applyNumberFormat="1" applyFont="1" applyFill="1" applyBorder="1" applyAlignment="1">
      <alignment vertical="center"/>
    </xf>
    <xf numFmtId="187" fontId="4" fillId="2" borderId="1" xfId="61" applyNumberFormat="1" applyFont="1" applyFill="1" applyBorder="1" applyAlignment="1">
      <alignment vertical="center"/>
    </xf>
    <xf numFmtId="0" fontId="7" fillId="2" borderId="0" xfId="62" applyFont="1" applyFill="1" applyAlignment="1">
      <alignment vertical="center"/>
    </xf>
    <xf numFmtId="0" fontId="8" fillId="2" borderId="0" xfId="62" applyFont="1" applyFill="1" applyAlignment="1">
      <alignment vertical="center"/>
    </xf>
    <xf numFmtId="0" fontId="9" fillId="2" borderId="0" xfId="62" applyFont="1" applyFill="1" applyAlignment="1">
      <alignment vertical="center"/>
    </xf>
    <xf numFmtId="0" fontId="9" fillId="2" borderId="1" xfId="62" applyFont="1" applyFill="1" applyBorder="1" applyAlignment="1">
      <alignment vertical="center"/>
    </xf>
    <xf numFmtId="0" fontId="1" fillId="2" borderId="1" xfId="62" applyFont="1" applyFill="1" applyBorder="1" applyAlignment="1">
      <alignment horizontal="right" vertical="center"/>
    </xf>
    <xf numFmtId="0" fontId="8" fillId="2" borderId="3" xfId="62" applyFont="1" applyFill="1" applyBorder="1" applyAlignment="1">
      <alignment horizontal="center" vertical="center"/>
    </xf>
    <xf numFmtId="187" fontId="8" fillId="2" borderId="5" xfId="62" applyNumberFormat="1" applyFont="1" applyFill="1" applyBorder="1" applyAlignment="1">
      <alignment vertical="center"/>
    </xf>
    <xf numFmtId="0" fontId="8" fillId="2" borderId="23" xfId="62" applyFont="1" applyFill="1" applyBorder="1" applyAlignment="1">
      <alignment vertical="center"/>
    </xf>
    <xf numFmtId="187" fontId="4" fillId="2" borderId="0" xfId="62" applyNumberFormat="1" applyFont="1" applyFill="1" applyBorder="1" applyAlignment="1">
      <alignment vertical="center"/>
    </xf>
    <xf numFmtId="0" fontId="8" fillId="2" borderId="0" xfId="62" applyFont="1" applyFill="1" applyBorder="1" applyAlignment="1">
      <alignment vertical="center"/>
    </xf>
    <xf numFmtId="0" fontId="8" fillId="2" borderId="1" xfId="62" applyFont="1" applyFill="1" applyBorder="1" applyAlignment="1">
      <alignment vertical="center"/>
    </xf>
    <xf numFmtId="0" fontId="8" fillId="2" borderId="8" xfId="62" applyFont="1" applyFill="1" applyBorder="1" applyAlignment="1">
      <alignment vertical="center"/>
    </xf>
    <xf numFmtId="187" fontId="4" fillId="2" borderId="1" xfId="62" applyNumberFormat="1" applyFont="1" applyFill="1" applyBorder="1" applyAlignment="1">
      <alignment vertical="center"/>
    </xf>
    <xf numFmtId="0" fontId="1" fillId="2" borderId="10" xfId="62" applyFont="1" applyFill="1" applyBorder="1" applyAlignment="1">
      <alignment vertical="center"/>
    </xf>
    <xf numFmtId="187" fontId="4" fillId="2" borderId="5" xfId="62" applyNumberFormat="1" applyFont="1" applyFill="1" applyBorder="1" applyAlignment="1">
      <alignment horizontal="right" vertical="center"/>
    </xf>
    <xf numFmtId="187" fontId="4" fillId="2" borderId="0" xfId="62" applyNumberFormat="1" applyFont="1" applyFill="1" applyBorder="1" applyAlignment="1">
      <alignment horizontal="right" vertical="center"/>
    </xf>
    <xf numFmtId="187" fontId="4" fillId="2" borderId="1" xfId="62" applyNumberFormat="1" applyFont="1" applyFill="1" applyBorder="1" applyAlignment="1">
      <alignment horizontal="right" vertical="center"/>
    </xf>
    <xf numFmtId="0" fontId="1" fillId="2" borderId="0" xfId="62" applyFont="1" applyFill="1" applyBorder="1" applyAlignment="1">
      <alignment vertical="center"/>
    </xf>
    <xf numFmtId="0" fontId="4" fillId="2" borderId="0" xfId="59" applyFont="1" applyFill="1" applyAlignment="1">
      <alignment vertical="center"/>
    </xf>
    <xf numFmtId="0" fontId="6" fillId="2" borderId="0" xfId="62" applyFont="1" applyFill="1" applyAlignment="1">
      <alignment vertical="center"/>
    </xf>
    <xf numFmtId="0" fontId="13" fillId="2" borderId="0" xfId="62" applyFont="1" applyFill="1" applyAlignment="1">
      <alignment horizontal="right" vertical="center"/>
    </xf>
    <xf numFmtId="0" fontId="1" fillId="2" borderId="0" xfId="62" applyFont="1" applyFill="1" applyAlignment="1">
      <alignment horizontal="right" vertical="center"/>
    </xf>
    <xf numFmtId="0" fontId="4" fillId="2" borderId="0" xfId="62" applyFont="1" applyFill="1" applyAlignment="1">
      <alignment vertical="center"/>
    </xf>
    <xf numFmtId="0" fontId="9" fillId="2" borderId="1" xfId="59" applyFont="1" applyFill="1" applyBorder="1" applyAlignment="1">
      <alignment vertical="center"/>
    </xf>
    <xf numFmtId="182" fontId="1" fillId="2" borderId="5" xfId="62" applyNumberFormat="1" applyFont="1" applyFill="1" applyBorder="1" applyAlignment="1">
      <alignment horizontal="right" vertical="center"/>
    </xf>
    <xf numFmtId="182" fontId="1" fillId="2" borderId="0" xfId="62" applyNumberFormat="1" applyFont="1" applyFill="1" applyBorder="1" applyAlignment="1">
      <alignment horizontal="right" vertical="center"/>
    </xf>
    <xf numFmtId="0" fontId="8" fillId="2" borderId="0" xfId="63" applyFont="1" applyFill="1" applyAlignment="1">
      <alignment vertical="center"/>
    </xf>
    <xf numFmtId="182" fontId="1" fillId="2" borderId="1" xfId="62" applyNumberFormat="1" applyFont="1" applyFill="1" applyBorder="1" applyAlignment="1">
      <alignment horizontal="right" vertical="center"/>
    </xf>
    <xf numFmtId="0" fontId="12" fillId="2" borderId="0" xfId="62" applyFont="1" applyFill="1" applyBorder="1" applyAlignment="1">
      <alignment vertical="center"/>
    </xf>
    <xf numFmtId="0" fontId="9" fillId="2" borderId="0" xfId="62" applyFont="1" applyFill="1" applyBorder="1" applyAlignment="1">
      <alignment vertical="center"/>
    </xf>
    <xf numFmtId="0" fontId="12" fillId="2" borderId="0" xfId="62" applyFont="1" applyFill="1" applyAlignment="1">
      <alignment vertical="center"/>
    </xf>
    <xf numFmtId="182" fontId="9" fillId="2" borderId="0" xfId="62" applyNumberFormat="1" applyFont="1" applyFill="1" applyAlignment="1">
      <alignment vertical="center"/>
    </xf>
    <xf numFmtId="0" fontId="7" fillId="2" borderId="0" xfId="63" applyFont="1" applyFill="1" applyAlignment="1">
      <alignment vertical="center"/>
    </xf>
    <xf numFmtId="0" fontId="9" fillId="2" borderId="0" xfId="63" applyFont="1" applyFill="1" applyAlignment="1">
      <alignment vertical="center"/>
    </xf>
    <xf numFmtId="0" fontId="1" fillId="2" borderId="1" xfId="63" applyFont="1" applyFill="1" applyBorder="1" applyAlignment="1">
      <alignment horizontal="right" vertical="center"/>
    </xf>
    <xf numFmtId="0" fontId="8" fillId="2" borderId="5" xfId="63" applyFont="1" applyFill="1" applyBorder="1" applyAlignment="1">
      <alignment vertical="center"/>
    </xf>
    <xf numFmtId="0" fontId="8" fillId="2" borderId="6" xfId="63" applyFont="1" applyFill="1" applyBorder="1" applyAlignment="1">
      <alignment vertical="center"/>
    </xf>
    <xf numFmtId="187" fontId="4" fillId="2" borderId="5" xfId="63" applyNumberFormat="1" applyFont="1" applyFill="1" applyBorder="1" applyAlignment="1">
      <alignment horizontal="right" vertical="center"/>
    </xf>
    <xf numFmtId="0" fontId="8" fillId="2" borderId="0" xfId="63" applyFont="1" applyFill="1" applyBorder="1" applyAlignment="1">
      <alignment vertical="center"/>
    </xf>
    <xf numFmtId="0" fontId="8" fillId="2" borderId="23" xfId="63" applyFont="1" applyFill="1" applyBorder="1" applyAlignment="1">
      <alignment vertical="center"/>
    </xf>
    <xf numFmtId="187" fontId="4" fillId="2" borderId="0" xfId="63" applyNumberFormat="1" applyFont="1" applyFill="1" applyBorder="1" applyAlignment="1">
      <alignment horizontal="right" vertical="center"/>
    </xf>
    <xf numFmtId="38" fontId="4" fillId="2" borderId="0" xfId="7" applyFont="1" applyFill="1" applyAlignment="1">
      <alignment horizontal="right" vertical="center"/>
    </xf>
    <xf numFmtId="0" fontId="8" fillId="2" borderId="8" xfId="63" applyFont="1" applyFill="1" applyBorder="1" applyAlignment="1">
      <alignment vertical="center"/>
    </xf>
    <xf numFmtId="187" fontId="4" fillId="2" borderId="1" xfId="63" applyNumberFormat="1" applyFont="1" applyFill="1" applyBorder="1" applyAlignment="1">
      <alignment horizontal="right" vertical="center"/>
    </xf>
    <xf numFmtId="0" fontId="9" fillId="2" borderId="10" xfId="63" applyFont="1" applyFill="1" applyBorder="1" applyAlignment="1">
      <alignment vertical="center"/>
    </xf>
    <xf numFmtId="0" fontId="9" fillId="2" borderId="0" xfId="63" applyFont="1" applyFill="1" applyBorder="1" applyAlignment="1">
      <alignment vertical="center"/>
    </xf>
    <xf numFmtId="0" fontId="1" fillId="2" borderId="0" xfId="63" applyFont="1" applyFill="1" applyBorder="1" applyAlignment="1">
      <alignment horizontal="right" vertical="center"/>
    </xf>
    <xf numFmtId="182" fontId="4" fillId="2" borderId="0" xfId="63" quotePrefix="1" applyNumberFormat="1" applyFont="1" applyFill="1" applyBorder="1" applyAlignment="1">
      <alignment horizontal="right" vertical="center" shrinkToFit="1"/>
    </xf>
    <xf numFmtId="0" fontId="8" fillId="2" borderId="0" xfId="62" applyFont="1" applyFill="1" applyBorder="1" applyAlignment="1">
      <alignment horizontal="center" vertical="center"/>
    </xf>
    <xf numFmtId="182" fontId="4" fillId="2" borderId="0" xfId="63" applyNumberFormat="1" applyFont="1" applyFill="1" applyBorder="1" applyAlignment="1">
      <alignment vertical="center"/>
    </xf>
    <xf numFmtId="182" fontId="4" fillId="2" borderId="0" xfId="63" applyNumberFormat="1" applyFont="1" applyFill="1" applyBorder="1" applyAlignment="1">
      <alignment horizontal="right" vertical="center"/>
    </xf>
    <xf numFmtId="182" fontId="4" fillId="2" borderId="1" xfId="63" applyNumberFormat="1" applyFont="1" applyFill="1" applyBorder="1" applyAlignment="1">
      <alignment vertical="center"/>
    </xf>
    <xf numFmtId="182" fontId="4" fillId="2" borderId="1" xfId="63" applyNumberFormat="1" applyFont="1" applyFill="1" applyBorder="1" applyAlignment="1">
      <alignment horizontal="right" vertical="center"/>
    </xf>
    <xf numFmtId="0" fontId="1" fillId="2" borderId="0" xfId="63" applyFont="1" applyFill="1" applyBorder="1" applyAlignment="1">
      <alignment vertical="center"/>
    </xf>
    <xf numFmtId="0" fontId="1" fillId="2" borderId="0" xfId="60" applyFont="1" applyFill="1" applyBorder="1" applyAlignment="1">
      <alignment horizontal="right" vertical="center"/>
    </xf>
    <xf numFmtId="187" fontId="8" fillId="2" borderId="5" xfId="63" applyNumberFormat="1" applyFont="1" applyFill="1" applyBorder="1" applyAlignment="1">
      <alignment vertical="center"/>
    </xf>
    <xf numFmtId="0" fontId="8" fillId="2" borderId="23" xfId="63" applyFont="1" applyFill="1" applyBorder="1" applyAlignment="1">
      <alignment vertical="center" wrapText="1" shrinkToFit="1"/>
    </xf>
    <xf numFmtId="0" fontId="8" fillId="2" borderId="1" xfId="63" applyFont="1" applyFill="1" applyBorder="1" applyAlignment="1">
      <alignment vertical="center"/>
    </xf>
    <xf numFmtId="0" fontId="8" fillId="2" borderId="8" xfId="63" applyFont="1" applyFill="1" applyBorder="1" applyAlignment="1">
      <alignment vertical="center" wrapText="1" shrinkToFit="1"/>
    </xf>
    <xf numFmtId="0" fontId="7" fillId="2" borderId="0" xfId="63" applyFont="1" applyFill="1" applyBorder="1" applyAlignment="1">
      <alignment vertical="center"/>
    </xf>
    <xf numFmtId="0" fontId="6" fillId="2" borderId="0" xfId="59" applyFill="1" applyBorder="1" applyAlignment="1">
      <alignment vertical="center"/>
    </xf>
    <xf numFmtId="0" fontId="4" fillId="2" borderId="1" xfId="63" applyFont="1" applyFill="1" applyBorder="1" applyAlignment="1">
      <alignment vertical="center"/>
    </xf>
    <xf numFmtId="0" fontId="1" fillId="2" borderId="1" xfId="63" applyFont="1" applyFill="1" applyBorder="1" applyAlignment="1">
      <alignment vertical="center"/>
    </xf>
    <xf numFmtId="0" fontId="4" fillId="2" borderId="0" xfId="63" applyFont="1" applyFill="1" applyAlignment="1">
      <alignment vertical="center"/>
    </xf>
    <xf numFmtId="0" fontId="8" fillId="2" borderId="22" xfId="63" applyFont="1" applyFill="1" applyBorder="1" applyAlignment="1">
      <alignment horizontal="center" vertical="center"/>
    </xf>
    <xf numFmtId="0" fontId="30" fillId="2" borderId="0" xfId="63" applyFont="1" applyFill="1" applyBorder="1" applyAlignment="1">
      <alignment vertical="center"/>
    </xf>
    <xf numFmtId="0" fontId="30" fillId="2" borderId="0" xfId="63" applyFont="1" applyFill="1" applyAlignment="1">
      <alignment vertical="center"/>
    </xf>
    <xf numFmtId="0" fontId="8" fillId="2" borderId="6" xfId="63" applyFont="1" applyFill="1" applyBorder="1" applyAlignment="1">
      <alignment vertical="center" shrinkToFit="1"/>
    </xf>
    <xf numFmtId="0" fontId="4" fillId="2" borderId="11" xfId="62" applyFont="1" applyFill="1" applyBorder="1" applyAlignment="1">
      <alignment horizontal="right" vertical="center"/>
    </xf>
    <xf numFmtId="180" fontId="4" fillId="2" borderId="0" xfId="63" applyNumberFormat="1" applyFont="1" applyFill="1" applyBorder="1" applyAlignment="1">
      <alignment horizontal="right" vertical="center"/>
    </xf>
    <xf numFmtId="180" fontId="4" fillId="2" borderId="0" xfId="63" applyNumberFormat="1" applyFont="1" applyFill="1" applyBorder="1" applyAlignment="1">
      <alignment vertical="center"/>
    </xf>
    <xf numFmtId="180" fontId="4" fillId="2" borderId="0" xfId="62" applyNumberFormat="1" applyFont="1" applyFill="1" applyBorder="1" applyAlignment="1">
      <alignment vertical="center"/>
    </xf>
    <xf numFmtId="0" fontId="4" fillId="2" borderId="0" xfId="62" applyFont="1" applyFill="1" applyBorder="1" applyAlignment="1">
      <alignment vertical="center"/>
    </xf>
    <xf numFmtId="0" fontId="8" fillId="2" borderId="23" xfId="63" applyFont="1" applyFill="1" applyBorder="1" applyAlignment="1">
      <alignment vertical="center" shrinkToFit="1"/>
    </xf>
    <xf numFmtId="0" fontId="4" fillId="2" borderId="11" xfId="62" applyFont="1" applyFill="1" applyBorder="1" applyAlignment="1">
      <alignment vertical="center"/>
    </xf>
    <xf numFmtId="0" fontId="1" fillId="2" borderId="0" xfId="63" applyFont="1" applyFill="1" applyAlignment="1">
      <alignment vertical="center"/>
    </xf>
    <xf numFmtId="0" fontId="4" fillId="2" borderId="0" xfId="61" applyFont="1" applyFill="1" applyAlignment="1">
      <alignment vertical="center"/>
    </xf>
    <xf numFmtId="0" fontId="8" fillId="2" borderId="0" xfId="61" applyFont="1" applyFill="1" applyBorder="1" applyAlignment="1">
      <alignment vertical="center"/>
    </xf>
    <xf numFmtId="0" fontId="30" fillId="2" borderId="0" xfId="61" applyFont="1" applyFill="1" applyBorder="1" applyAlignment="1">
      <alignment vertical="center"/>
    </xf>
    <xf numFmtId="0" fontId="30" fillId="2" borderId="0" xfId="61" applyFont="1" applyFill="1" applyAlignment="1">
      <alignment vertical="center"/>
    </xf>
    <xf numFmtId="0" fontId="8" fillId="2" borderId="8" xfId="63" applyFont="1" applyFill="1" applyBorder="1" applyAlignment="1">
      <alignment vertical="center" shrinkToFit="1"/>
    </xf>
    <xf numFmtId="180" fontId="4" fillId="2" borderId="1" xfId="63" applyNumberFormat="1" applyFont="1" applyFill="1" applyBorder="1" applyAlignment="1">
      <alignment vertical="center"/>
    </xf>
    <xf numFmtId="180" fontId="4" fillId="2" borderId="1" xfId="62" applyNumberFormat="1" applyFont="1" applyFill="1" applyBorder="1" applyAlignment="1">
      <alignment vertical="center"/>
    </xf>
    <xf numFmtId="0" fontId="4" fillId="2" borderId="1" xfId="62" applyFont="1" applyFill="1" applyBorder="1" applyAlignment="1">
      <alignment vertical="center"/>
    </xf>
    <xf numFmtId="0" fontId="1" fillId="2" borderId="0" xfId="60" applyFont="1" applyFill="1" applyBorder="1" applyAlignment="1">
      <alignment vertical="center"/>
    </xf>
    <xf numFmtId="0" fontId="1" fillId="2" borderId="0" xfId="61" applyFont="1" applyFill="1" applyAlignment="1">
      <alignment vertical="center"/>
    </xf>
    <xf numFmtId="0" fontId="6" fillId="2" borderId="0" xfId="59" applyFill="1" applyAlignment="1">
      <alignment vertical="center"/>
    </xf>
    <xf numFmtId="0" fontId="7" fillId="2" borderId="0" xfId="61" applyFont="1" applyFill="1" applyAlignment="1">
      <alignment horizontal="left" vertical="center"/>
    </xf>
    <xf numFmtId="0" fontId="10" fillId="2" borderId="0" xfId="61" applyFont="1" applyFill="1" applyAlignment="1">
      <alignment vertical="center"/>
    </xf>
    <xf numFmtId="0" fontId="47" fillId="2" borderId="0" xfId="61" applyFont="1" applyFill="1" applyAlignment="1">
      <alignment vertical="center"/>
    </xf>
    <xf numFmtId="0" fontId="48" fillId="2" borderId="1" xfId="61" applyFont="1" applyFill="1" applyBorder="1" applyAlignment="1">
      <alignment vertical="center"/>
    </xf>
    <xf numFmtId="0" fontId="48" fillId="2" borderId="1" xfId="59" applyFont="1" applyFill="1" applyBorder="1" applyAlignment="1"/>
    <xf numFmtId="0" fontId="48" fillId="2" borderId="1" xfId="59" applyFont="1" applyFill="1" applyBorder="1" applyAlignment="1">
      <alignment horizontal="right"/>
    </xf>
    <xf numFmtId="0" fontId="47" fillId="2" borderId="26" xfId="61" applyFont="1" applyFill="1" applyBorder="1" applyAlignment="1">
      <alignment horizontal="center" vertical="center" shrinkToFit="1"/>
    </xf>
    <xf numFmtId="0" fontId="47" fillId="2" borderId="26" xfId="61" applyFont="1" applyFill="1" applyBorder="1" applyAlignment="1">
      <alignment horizontal="distributed" vertical="center" justifyLastLine="1"/>
    </xf>
    <xf numFmtId="0" fontId="47" fillId="2" borderId="18" xfId="61" applyFont="1" applyFill="1" applyBorder="1" applyAlignment="1">
      <alignment horizontal="distributed" vertical="center" justifyLastLine="1"/>
    </xf>
    <xf numFmtId="0" fontId="47" fillId="2" borderId="6" xfId="61" applyFont="1" applyFill="1" applyBorder="1" applyAlignment="1">
      <alignment vertical="center"/>
    </xf>
    <xf numFmtId="181" fontId="47" fillId="2" borderId="0" xfId="61" applyNumberFormat="1" applyFont="1" applyFill="1" applyBorder="1" applyAlignment="1">
      <alignment horizontal="right" vertical="center"/>
    </xf>
    <xf numFmtId="181" fontId="6" fillId="2" borderId="0" xfId="61" applyNumberFormat="1" applyFont="1" applyFill="1" applyAlignment="1">
      <alignment vertical="center"/>
    </xf>
    <xf numFmtId="0" fontId="6" fillId="2" borderId="0" xfId="61" applyFont="1" applyFill="1" applyAlignment="1">
      <alignment vertical="center"/>
    </xf>
    <xf numFmtId="0" fontId="47" fillId="2" borderId="23" xfId="61" applyFont="1" applyFill="1" applyBorder="1" applyAlignment="1">
      <alignment horizontal="distributed" vertical="center"/>
    </xf>
    <xf numFmtId="181" fontId="4" fillId="2" borderId="0" xfId="61" applyNumberFormat="1" applyFont="1" applyFill="1" applyBorder="1" applyAlignment="1">
      <alignment horizontal="right" vertical="center"/>
    </xf>
    <xf numFmtId="181" fontId="69" fillId="2" borderId="0" xfId="61" applyNumberFormat="1" applyFont="1" applyFill="1" applyBorder="1" applyAlignment="1">
      <alignment horizontal="right" vertical="center"/>
    </xf>
    <xf numFmtId="0" fontId="47" fillId="2" borderId="8" xfId="61" applyFont="1" applyFill="1" applyBorder="1" applyAlignment="1">
      <alignment horizontal="distributed" vertical="center"/>
    </xf>
    <xf numFmtId="181" fontId="47" fillId="2" borderId="1" xfId="61" applyNumberFormat="1" applyFont="1" applyFill="1" applyBorder="1" applyAlignment="1">
      <alignment horizontal="right" vertical="center"/>
    </xf>
    <xf numFmtId="181" fontId="4" fillId="2" borderId="1" xfId="61" applyNumberFormat="1" applyFont="1" applyFill="1" applyBorder="1" applyAlignment="1">
      <alignment horizontal="right" vertical="center"/>
    </xf>
    <xf numFmtId="181" fontId="69" fillId="2" borderId="1" xfId="61" applyNumberFormat="1" applyFont="1" applyFill="1" applyBorder="1" applyAlignment="1">
      <alignment horizontal="right" vertical="center"/>
    </xf>
    <xf numFmtId="0" fontId="48" fillId="2" borderId="0" xfId="61" applyFont="1" applyFill="1" applyAlignment="1">
      <alignment vertical="center"/>
    </xf>
    <xf numFmtId="0" fontId="48" fillId="2" borderId="10" xfId="61" applyFont="1" applyFill="1" applyBorder="1" applyAlignment="1">
      <alignment horizontal="right" vertical="center"/>
    </xf>
    <xf numFmtId="0" fontId="49" fillId="2" borderId="0" xfId="63" applyFont="1" applyFill="1" applyAlignment="1">
      <alignment vertical="center"/>
    </xf>
    <xf numFmtId="181" fontId="8" fillId="2" borderId="0" xfId="61" applyNumberFormat="1" applyFont="1" applyFill="1" applyBorder="1" applyAlignment="1">
      <alignment horizontal="right" vertical="center"/>
    </xf>
    <xf numFmtId="0" fontId="48" fillId="2" borderId="0" xfId="61" applyFont="1" applyFill="1" applyBorder="1" applyAlignment="1">
      <alignment horizontal="right" vertical="center"/>
    </xf>
    <xf numFmtId="0" fontId="7" fillId="2" borderId="0" xfId="64" applyFont="1" applyFill="1" applyAlignment="1">
      <alignment vertical="center"/>
    </xf>
    <xf numFmtId="0" fontId="8" fillId="2" borderId="0" xfId="64" applyFont="1" applyFill="1" applyAlignment="1">
      <alignment vertical="center"/>
    </xf>
    <xf numFmtId="0" fontId="4" fillId="2" borderId="0" xfId="64" applyFont="1" applyFill="1" applyAlignment="1">
      <alignment vertical="center"/>
    </xf>
    <xf numFmtId="0" fontId="1" fillId="2" borderId="1" xfId="64" applyFont="1" applyFill="1" applyBorder="1" applyAlignment="1">
      <alignment vertical="center"/>
    </xf>
    <xf numFmtId="0" fontId="1" fillId="2" borderId="1" xfId="64" applyFont="1" applyFill="1" applyBorder="1" applyAlignment="1">
      <alignment horizontal="right" vertical="center"/>
    </xf>
    <xf numFmtId="0" fontId="8" fillId="2" borderId="21" xfId="64" applyFont="1" applyFill="1" applyBorder="1" applyAlignment="1">
      <alignment horizontal="distributed" vertical="center" justifyLastLine="1"/>
    </xf>
    <xf numFmtId="0" fontId="8" fillId="2" borderId="4" xfId="64" applyFont="1" applyFill="1" applyBorder="1" applyAlignment="1">
      <alignment horizontal="distributed" vertical="center" justifyLastLine="1"/>
    </xf>
    <xf numFmtId="0" fontId="8" fillId="2" borderId="3" xfId="64" applyFont="1" applyFill="1" applyBorder="1" applyAlignment="1">
      <alignment horizontal="distributed" vertical="center" justifyLastLine="1"/>
    </xf>
    <xf numFmtId="0" fontId="8" fillId="2" borderId="23" xfId="64" applyFont="1" applyFill="1" applyBorder="1" applyAlignment="1">
      <alignment horizontal="distributed" vertical="center" wrapText="1" justifyLastLine="1"/>
    </xf>
    <xf numFmtId="38" fontId="8" fillId="2" borderId="7" xfId="64" applyNumberFormat="1" applyFont="1" applyFill="1" applyBorder="1" applyAlignment="1">
      <alignment horizontal="right" vertical="center"/>
    </xf>
    <xf numFmtId="38" fontId="4" fillId="2" borderId="5" xfId="64" applyNumberFormat="1" applyFont="1" applyFill="1" applyBorder="1" applyAlignment="1">
      <alignment horizontal="right" vertical="center"/>
    </xf>
    <xf numFmtId="0" fontId="30" fillId="2" borderId="0" xfId="64" applyFont="1" applyFill="1" applyAlignment="1">
      <alignment vertical="center"/>
    </xf>
    <xf numFmtId="38" fontId="8" fillId="2" borderId="11" xfId="64" applyNumberFormat="1" applyFont="1" applyFill="1" applyBorder="1" applyAlignment="1">
      <alignment horizontal="right" vertical="center"/>
    </xf>
    <xf numFmtId="38" fontId="4" fillId="2" borderId="0" xfId="64" applyNumberFormat="1" applyFont="1" applyFill="1" applyBorder="1" applyAlignment="1">
      <alignment horizontal="right" vertical="center"/>
    </xf>
    <xf numFmtId="0" fontId="8" fillId="2" borderId="8" xfId="64" applyFont="1" applyFill="1" applyBorder="1" applyAlignment="1">
      <alignment horizontal="distributed" vertical="center" wrapText="1" justifyLastLine="1"/>
    </xf>
    <xf numFmtId="38" fontId="8" fillId="2" borderId="9" xfId="64" applyNumberFormat="1" applyFont="1" applyFill="1" applyBorder="1" applyAlignment="1">
      <alignment horizontal="right" vertical="center"/>
    </xf>
    <xf numFmtId="38" fontId="4" fillId="2" borderId="1" xfId="64" applyNumberFormat="1" applyFont="1" applyFill="1" applyBorder="1" applyAlignment="1">
      <alignment horizontal="right" vertical="center"/>
    </xf>
    <xf numFmtId="0" fontId="1" fillId="2" borderId="0" xfId="64" applyFont="1" applyFill="1" applyBorder="1" applyAlignment="1">
      <alignment vertical="center"/>
    </xf>
    <xf numFmtId="0" fontId="1" fillId="2" borderId="0" xfId="64" applyFont="1" applyFill="1" applyBorder="1" applyAlignment="1">
      <alignment horizontal="right" vertical="center"/>
    </xf>
    <xf numFmtId="0" fontId="1" fillId="2" borderId="0" xfId="51" applyFont="1" applyFill="1" applyAlignment="1">
      <alignment horizontal="right" vertical="center"/>
    </xf>
    <xf numFmtId="0" fontId="9" fillId="2" borderId="2" xfId="56" applyFont="1" applyFill="1" applyBorder="1" applyAlignment="1">
      <alignment horizontal="center" vertical="center" justifyLastLine="1"/>
    </xf>
    <xf numFmtId="0" fontId="9" fillId="2" borderId="4" xfId="56" applyFont="1" applyFill="1" applyBorder="1" applyAlignment="1">
      <alignment horizontal="distributed" vertical="center" justifyLastLine="1"/>
    </xf>
    <xf numFmtId="0" fontId="9" fillId="2" borderId="21" xfId="56" applyFont="1" applyFill="1" applyBorder="1" applyAlignment="1">
      <alignment horizontal="distributed" vertical="center" justifyLastLine="1"/>
    </xf>
    <xf numFmtId="0" fontId="9" fillId="2" borderId="2" xfId="56" applyFont="1" applyFill="1" applyBorder="1" applyAlignment="1">
      <alignment horizontal="distributed" vertical="center" justifyLastLine="1"/>
    </xf>
    <xf numFmtId="0" fontId="8" fillId="2" borderId="0" xfId="59" applyFont="1" applyFill="1" applyBorder="1" applyAlignment="1">
      <alignment horizontal="center" vertical="center"/>
    </xf>
    <xf numFmtId="0" fontId="8" fillId="2" borderId="1" xfId="59" applyFont="1" applyFill="1" applyBorder="1" applyAlignment="1">
      <alignment horizontal="center" vertical="center"/>
    </xf>
    <xf numFmtId="0" fontId="31" fillId="2" borderId="0" xfId="56" applyFont="1" applyFill="1" applyAlignment="1">
      <alignment horizontal="right" vertical="center"/>
    </xf>
    <xf numFmtId="0" fontId="1" fillId="2" borderId="0" xfId="64" applyFont="1" applyFill="1" applyAlignment="1">
      <alignment vertical="center"/>
    </xf>
    <xf numFmtId="0" fontId="1" fillId="2" borderId="0" xfId="64" applyFont="1" applyFill="1" applyAlignment="1">
      <alignment horizontal="right" vertical="center"/>
    </xf>
    <xf numFmtId="0" fontId="8" fillId="2" borderId="26" xfId="64" applyFont="1" applyFill="1" applyBorder="1" applyAlignment="1">
      <alignment horizontal="distributed" vertical="center" justifyLastLine="1"/>
    </xf>
    <xf numFmtId="0" fontId="8" fillId="2" borderId="18" xfId="64" applyFont="1" applyFill="1" applyBorder="1" applyAlignment="1">
      <alignment horizontal="distributed" vertical="center" justifyLastLine="1"/>
    </xf>
    <xf numFmtId="0" fontId="8" fillId="2" borderId="23" xfId="64" applyFont="1" applyFill="1" applyBorder="1" applyAlignment="1">
      <alignment horizontal="center" vertical="center"/>
    </xf>
    <xf numFmtId="187" fontId="8" fillId="2" borderId="0" xfId="64" applyNumberFormat="1" applyFont="1" applyFill="1" applyBorder="1" applyAlignment="1">
      <alignment vertical="center"/>
    </xf>
    <xf numFmtId="187" fontId="4" fillId="2" borderId="0" xfId="64" applyNumberFormat="1" applyFont="1" applyFill="1" applyBorder="1" applyAlignment="1">
      <alignment vertical="center"/>
    </xf>
    <xf numFmtId="187" fontId="8" fillId="2" borderId="0" xfId="64" quotePrefix="1" applyNumberFormat="1" applyFont="1" applyFill="1" applyBorder="1" applyAlignment="1">
      <alignment horizontal="right" vertical="center"/>
    </xf>
    <xf numFmtId="187" fontId="4" fillId="2" borderId="0" xfId="64" quotePrefix="1" applyNumberFormat="1" applyFont="1" applyFill="1" applyBorder="1" applyAlignment="1">
      <alignment horizontal="right" vertical="center"/>
    </xf>
    <xf numFmtId="0" fontId="8" fillId="2" borderId="8" xfId="64" applyFont="1" applyFill="1" applyBorder="1" applyAlignment="1">
      <alignment horizontal="center" vertical="center"/>
    </xf>
    <xf numFmtId="187" fontId="8" fillId="2" borderId="1" xfId="64" applyNumberFormat="1" applyFont="1" applyFill="1" applyBorder="1" applyAlignment="1">
      <alignment horizontal="right" vertical="center"/>
    </xf>
    <xf numFmtId="187" fontId="4" fillId="2" borderId="1" xfId="64" applyNumberFormat="1" applyFont="1" applyFill="1" applyBorder="1" applyAlignment="1">
      <alignment horizontal="right" vertical="center"/>
    </xf>
    <xf numFmtId="187" fontId="4" fillId="2" borderId="1" xfId="64" quotePrefix="1" applyNumberFormat="1" applyFont="1" applyFill="1" applyBorder="1" applyAlignment="1">
      <alignment horizontal="right" vertical="center"/>
    </xf>
    <xf numFmtId="0" fontId="4" fillId="2" borderId="0" xfId="64" applyFont="1" applyFill="1" applyBorder="1" applyAlignment="1">
      <alignment vertical="center"/>
    </xf>
    <xf numFmtId="0" fontId="1" fillId="2" borderId="10" xfId="64" applyFont="1" applyFill="1" applyBorder="1" applyAlignment="1">
      <alignment vertical="center"/>
    </xf>
    <xf numFmtId="0" fontId="1" fillId="2" borderId="10" xfId="64" applyFont="1" applyFill="1" applyBorder="1" applyAlignment="1">
      <alignment horizontal="right" vertical="center"/>
    </xf>
    <xf numFmtId="0" fontId="9" fillId="2" borderId="0" xfId="59" applyFont="1" applyFill="1" applyAlignment="1">
      <alignment vertical="center"/>
    </xf>
    <xf numFmtId="0" fontId="1" fillId="2" borderId="1" xfId="59" applyFont="1" applyFill="1" applyBorder="1" applyAlignment="1">
      <alignment horizontal="right" vertical="center"/>
    </xf>
    <xf numFmtId="0" fontId="8" fillId="2" borderId="27" xfId="59" applyFont="1" applyFill="1" applyBorder="1" applyAlignment="1">
      <alignment horizontal="distributed" vertical="center" wrapText="1" justifyLastLine="1"/>
    </xf>
    <xf numFmtId="0" fontId="8" fillId="2" borderId="26" xfId="59" applyFont="1" applyFill="1" applyBorder="1" applyAlignment="1">
      <alignment horizontal="distributed" vertical="center" wrapText="1" justifyLastLine="1"/>
    </xf>
    <xf numFmtId="49" fontId="9" fillId="2" borderId="23" xfId="59" applyNumberFormat="1" applyFont="1" applyFill="1" applyBorder="1" applyAlignment="1">
      <alignment horizontal="center" vertical="center"/>
    </xf>
    <xf numFmtId="181" fontId="4" fillId="2" borderId="0" xfId="59" applyNumberFormat="1" applyFont="1" applyFill="1" applyBorder="1" applyAlignment="1">
      <alignment horizontal="right" vertical="center"/>
    </xf>
    <xf numFmtId="181" fontId="1" fillId="2" borderId="0" xfId="59" applyNumberFormat="1" applyFont="1" applyFill="1" applyBorder="1" applyAlignment="1">
      <alignment horizontal="right" vertical="center"/>
    </xf>
    <xf numFmtId="49" fontId="8" fillId="2" borderId="23" xfId="59" applyNumberFormat="1" applyFont="1" applyFill="1" applyBorder="1" applyAlignment="1">
      <alignment horizontal="center" vertical="center"/>
    </xf>
    <xf numFmtId="181" fontId="4" fillId="2" borderId="11" xfId="59" applyNumberFormat="1" applyFont="1" applyFill="1" applyBorder="1" applyAlignment="1">
      <alignment horizontal="right" vertical="center"/>
    </xf>
    <xf numFmtId="49" fontId="9" fillId="2" borderId="8" xfId="59" applyNumberFormat="1" applyFont="1" applyFill="1" applyBorder="1" applyAlignment="1">
      <alignment horizontal="center" vertical="center"/>
    </xf>
    <xf numFmtId="181" fontId="4" fillId="2" borderId="9" xfId="59" applyNumberFormat="1" applyFont="1" applyFill="1" applyBorder="1" applyAlignment="1">
      <alignment horizontal="right" vertical="center"/>
    </xf>
    <xf numFmtId="181" fontId="1" fillId="2" borderId="1" xfId="59" applyNumberFormat="1" applyFont="1" applyFill="1" applyBorder="1" applyAlignment="1">
      <alignment horizontal="right" vertical="center"/>
    </xf>
    <xf numFmtId="181" fontId="4" fillId="2" borderId="1" xfId="59" applyNumberFormat="1" applyFont="1" applyFill="1" applyBorder="1" applyAlignment="1">
      <alignment horizontal="right" vertical="center"/>
    </xf>
    <xf numFmtId="0" fontId="1" fillId="2" borderId="0" xfId="59" applyFont="1" applyFill="1" applyBorder="1" applyAlignment="1">
      <alignment horizontal="right" vertical="center"/>
    </xf>
    <xf numFmtId="0" fontId="7" fillId="2" borderId="0" xfId="65" applyFont="1" applyFill="1" applyAlignment="1">
      <alignment vertical="center"/>
    </xf>
    <xf numFmtId="0" fontId="8" fillId="2" borderId="0" xfId="65" applyFont="1" applyFill="1" applyAlignment="1">
      <alignment vertical="center"/>
    </xf>
    <xf numFmtId="0" fontId="9" fillId="2" borderId="1" xfId="65" applyFont="1" applyFill="1" applyBorder="1" applyAlignment="1">
      <alignment horizontal="right" vertical="center"/>
    </xf>
    <xf numFmtId="0" fontId="9" fillId="2" borderId="0" xfId="65" applyFont="1" applyFill="1" applyBorder="1" applyAlignment="1">
      <alignment horizontal="right" vertical="center"/>
    </xf>
    <xf numFmtId="0" fontId="9" fillId="2" borderId="0" xfId="65" applyFont="1" applyFill="1" applyAlignment="1">
      <alignment vertical="center"/>
    </xf>
    <xf numFmtId="0" fontId="9" fillId="2" borderId="0" xfId="65" applyFont="1" applyFill="1" applyAlignment="1">
      <alignment horizontal="right" vertical="center"/>
    </xf>
    <xf numFmtId="181" fontId="8" fillId="2" borderId="18" xfId="65" applyNumberFormat="1" applyFont="1" applyFill="1" applyBorder="1" applyAlignment="1">
      <alignment horizontal="center" vertical="center" wrapText="1"/>
    </xf>
    <xf numFmtId="0" fontId="8" fillId="2" borderId="26" xfId="65" applyFont="1" applyFill="1" applyBorder="1" applyAlignment="1">
      <alignment horizontal="center" vertical="center" wrapText="1"/>
    </xf>
    <xf numFmtId="0" fontId="8" fillId="2" borderId="27" xfId="65" applyFont="1" applyFill="1" applyBorder="1" applyAlignment="1">
      <alignment horizontal="center" vertical="center" wrapText="1"/>
    </xf>
    <xf numFmtId="0" fontId="8" fillId="2" borderId="0" xfId="65" applyFont="1" applyFill="1" applyBorder="1" applyAlignment="1">
      <alignment vertical="center"/>
    </xf>
    <xf numFmtId="181" fontId="8" fillId="2" borderId="11" xfId="65" applyNumberFormat="1" applyFont="1" applyFill="1" applyBorder="1" applyAlignment="1">
      <alignment horizontal="right" vertical="center"/>
    </xf>
    <xf numFmtId="181" fontId="4" fillId="2" borderId="0" xfId="65" applyNumberFormat="1" applyFont="1" applyFill="1" applyBorder="1" applyAlignment="1">
      <alignment horizontal="right" vertical="center"/>
    </xf>
    <xf numFmtId="202" fontId="8" fillId="2" borderId="0" xfId="59" applyNumberFormat="1" applyFont="1" applyFill="1" applyBorder="1" applyAlignment="1">
      <alignment horizontal="right" vertical="center"/>
    </xf>
    <xf numFmtId="202" fontId="4" fillId="2" borderId="0" xfId="59" applyNumberFormat="1" applyFont="1" applyFill="1" applyBorder="1" applyAlignment="1">
      <alignment horizontal="right" vertical="center"/>
    </xf>
    <xf numFmtId="181" fontId="8" fillId="2" borderId="9" xfId="65" applyNumberFormat="1" applyFont="1" applyFill="1" applyBorder="1" applyAlignment="1">
      <alignment horizontal="right" vertical="center"/>
    </xf>
    <xf numFmtId="181" fontId="4" fillId="2" borderId="1" xfId="65" applyNumberFormat="1" applyFont="1" applyFill="1" applyBorder="1" applyAlignment="1">
      <alignment horizontal="right" vertical="center"/>
    </xf>
    <xf numFmtId="202" fontId="8" fillId="2" borderId="1" xfId="59" applyNumberFormat="1" applyFont="1" applyFill="1" applyBorder="1" applyAlignment="1">
      <alignment horizontal="right" vertical="center"/>
    </xf>
    <xf numFmtId="202" fontId="4" fillId="2" borderId="1" xfId="59" applyNumberFormat="1" applyFont="1" applyFill="1" applyBorder="1" applyAlignment="1">
      <alignment horizontal="right" vertical="center"/>
    </xf>
    <xf numFmtId="0" fontId="7" fillId="2" borderId="0" xfId="65" applyFont="1" applyFill="1" applyAlignment="1">
      <alignment horizontal="left" vertical="center"/>
    </xf>
    <xf numFmtId="0" fontId="9" fillId="2" borderId="1" xfId="65" applyFont="1" applyFill="1" applyBorder="1" applyAlignment="1">
      <alignment vertical="center"/>
    </xf>
    <xf numFmtId="0" fontId="8" fillId="2" borderId="1" xfId="65" applyFont="1" applyFill="1" applyBorder="1" applyAlignment="1">
      <alignment vertical="center"/>
    </xf>
    <xf numFmtId="0" fontId="8" fillId="2" borderId="1" xfId="65" applyFont="1" applyFill="1" applyBorder="1" applyAlignment="1">
      <alignment horizontal="right" vertical="center"/>
    </xf>
    <xf numFmtId="0" fontId="8" fillId="2" borderId="0" xfId="65" applyFont="1" applyFill="1" applyBorder="1" applyAlignment="1">
      <alignment horizontal="center" vertical="center"/>
    </xf>
    <xf numFmtId="0" fontId="8" fillId="2" borderId="18" xfId="65" applyFont="1" applyFill="1" applyBorder="1" applyAlignment="1">
      <alignment horizontal="center" vertical="center" wrapText="1" justifyLastLine="1"/>
    </xf>
    <xf numFmtId="0" fontId="8" fillId="2" borderId="18" xfId="65" applyFont="1" applyFill="1" applyBorder="1" applyAlignment="1">
      <alignment horizontal="center" vertical="center" wrapText="1"/>
    </xf>
    <xf numFmtId="180" fontId="8" fillId="2" borderId="11" xfId="65" applyNumberFormat="1" applyFont="1" applyFill="1" applyBorder="1" applyAlignment="1">
      <alignment horizontal="right" vertical="center"/>
    </xf>
    <xf numFmtId="182" fontId="8" fillId="2" borderId="0" xfId="65" applyNumberFormat="1" applyFont="1" applyFill="1" applyBorder="1" applyAlignment="1">
      <alignment horizontal="right" vertical="center"/>
    </xf>
    <xf numFmtId="49" fontId="8" fillId="2" borderId="0" xfId="59" applyNumberFormat="1" applyFont="1" applyFill="1" applyBorder="1" applyAlignment="1">
      <alignment horizontal="center" vertical="center"/>
    </xf>
    <xf numFmtId="180" fontId="8" fillId="2" borderId="9" xfId="65" applyNumberFormat="1" applyFont="1" applyFill="1" applyBorder="1" applyAlignment="1">
      <alignment horizontal="right" vertical="center"/>
    </xf>
    <xf numFmtId="182" fontId="8" fillId="2" borderId="1" xfId="65" applyNumberFormat="1" applyFont="1" applyFill="1" applyBorder="1" applyAlignment="1">
      <alignment horizontal="right" vertical="center"/>
    </xf>
    <xf numFmtId="0" fontId="4" fillId="2" borderId="0" xfId="65" applyFont="1" applyFill="1" applyAlignment="1">
      <alignment vertical="center"/>
    </xf>
    <xf numFmtId="0" fontId="4" fillId="2" borderId="0" xfId="65" applyFont="1" applyFill="1" applyAlignment="1">
      <alignment horizontal="right" vertical="center"/>
    </xf>
    <xf numFmtId="0" fontId="7" fillId="2" borderId="0" xfId="66" applyFont="1" applyFill="1" applyAlignment="1">
      <alignment vertical="center"/>
    </xf>
    <xf numFmtId="0" fontId="8" fillId="2" borderId="0" xfId="66" applyFont="1" applyFill="1" applyAlignment="1">
      <alignment vertical="center"/>
    </xf>
    <xf numFmtId="0" fontId="9" fillId="2" borderId="0" xfId="66" applyFont="1" applyFill="1" applyAlignment="1">
      <alignment vertical="center"/>
    </xf>
    <xf numFmtId="0" fontId="9" fillId="2" borderId="0" xfId="66" applyFont="1" applyFill="1" applyAlignment="1">
      <alignment horizontal="right" vertical="center"/>
    </xf>
    <xf numFmtId="0" fontId="8" fillId="2" borderId="0" xfId="66" applyFont="1" applyFill="1" applyBorder="1" applyAlignment="1">
      <alignment vertical="center"/>
    </xf>
    <xf numFmtId="0" fontId="8" fillId="2" borderId="27" xfId="66" applyFont="1" applyFill="1" applyBorder="1" applyAlignment="1">
      <alignment horizontal="distributed" vertical="center" justifyLastLine="1"/>
    </xf>
    <xf numFmtId="0" fontId="8" fillId="2" borderId="27" xfId="66" applyFont="1" applyFill="1" applyBorder="1" applyAlignment="1">
      <alignment horizontal="distributed" vertical="center" wrapText="1" justifyLastLine="1"/>
    </xf>
    <xf numFmtId="49" fontId="8" fillId="2" borderId="23" xfId="66" applyNumberFormat="1" applyFont="1" applyFill="1" applyBorder="1" applyAlignment="1">
      <alignment horizontal="center" vertical="center"/>
    </xf>
    <xf numFmtId="181" fontId="4" fillId="2" borderId="11" xfId="66" applyNumberFormat="1" applyFont="1" applyFill="1" applyBorder="1" applyAlignment="1">
      <alignment horizontal="right" vertical="center"/>
    </xf>
    <xf numFmtId="181" fontId="4" fillId="2" borderId="0" xfId="66" applyNumberFormat="1" applyFont="1" applyFill="1" applyBorder="1" applyAlignment="1">
      <alignment horizontal="right" vertical="center"/>
    </xf>
    <xf numFmtId="181" fontId="4" fillId="2" borderId="9" xfId="66" applyNumberFormat="1" applyFont="1" applyFill="1" applyBorder="1" applyAlignment="1">
      <alignment horizontal="right" vertical="center"/>
    </xf>
    <xf numFmtId="181" fontId="4" fillId="2" borderId="1" xfId="66" applyNumberFormat="1" applyFont="1" applyFill="1" applyBorder="1" applyAlignment="1">
      <alignment horizontal="right" vertical="center"/>
    </xf>
    <xf numFmtId="0" fontId="1" fillId="2" borderId="10" xfId="66" applyFont="1" applyFill="1" applyBorder="1" applyAlignment="1">
      <alignment vertical="center"/>
    </xf>
    <xf numFmtId="0" fontId="1" fillId="2" borderId="10" xfId="66" applyFont="1" applyFill="1" applyBorder="1" applyAlignment="1">
      <alignment horizontal="right" vertical="center"/>
    </xf>
    <xf numFmtId="0" fontId="1" fillId="2" borderId="0" xfId="66" applyFont="1" applyFill="1" applyBorder="1" applyAlignment="1">
      <alignment vertical="center"/>
    </xf>
    <xf numFmtId="0" fontId="1" fillId="2" borderId="0" xfId="66" applyFont="1" applyFill="1" applyAlignment="1">
      <alignment vertical="center"/>
    </xf>
    <xf numFmtId="0" fontId="1" fillId="2" borderId="0" xfId="66" applyFont="1" applyFill="1" applyAlignment="1">
      <alignment horizontal="right" vertical="center"/>
    </xf>
    <xf numFmtId="0" fontId="8" fillId="2" borderId="27" xfId="66" applyFont="1" applyFill="1" applyBorder="1" applyAlignment="1">
      <alignment horizontal="center" vertical="center" justifyLastLine="1"/>
    </xf>
    <xf numFmtId="0" fontId="8" fillId="2" borderId="27" xfId="66" applyFont="1" applyFill="1" applyBorder="1" applyAlignment="1">
      <alignment horizontal="center" vertical="center" wrapText="1" justifyLastLine="1"/>
    </xf>
    <xf numFmtId="0" fontId="4" fillId="2" borderId="0" xfId="66" applyNumberFormat="1" applyFont="1" applyFill="1" applyBorder="1" applyAlignment="1">
      <alignment horizontal="right" vertical="center"/>
    </xf>
    <xf numFmtId="0" fontId="75" fillId="2" borderId="10" xfId="66" applyFont="1" applyFill="1" applyBorder="1" applyAlignment="1">
      <alignment vertical="center"/>
    </xf>
    <xf numFmtId="0" fontId="4" fillId="2" borderId="0" xfId="66" applyFont="1" applyFill="1" applyAlignment="1">
      <alignment vertical="center"/>
    </xf>
    <xf numFmtId="0" fontId="7" fillId="2" borderId="0" xfId="67" applyFont="1" applyFill="1" applyAlignment="1">
      <alignment vertical="center"/>
    </xf>
    <xf numFmtId="0" fontId="60" fillId="2" borderId="0" xfId="67" applyFont="1" applyFill="1" applyAlignment="1">
      <alignment vertical="center"/>
    </xf>
    <xf numFmtId="0" fontId="7" fillId="2" borderId="0" xfId="67" applyFont="1" applyFill="1" applyAlignment="1">
      <alignment vertical="center" wrapText="1"/>
    </xf>
    <xf numFmtId="0" fontId="1" fillId="2" borderId="0" xfId="67" applyFont="1" applyFill="1" applyAlignment="1">
      <alignment vertical="center"/>
    </xf>
    <xf numFmtId="0" fontId="6" fillId="2" borderId="1" xfId="59" applyFill="1" applyBorder="1" applyAlignment="1">
      <alignment vertical="center"/>
    </xf>
    <xf numFmtId="0" fontId="1" fillId="2" borderId="1" xfId="67" applyFont="1" applyFill="1" applyBorder="1" applyAlignment="1">
      <alignment horizontal="right" vertical="center"/>
    </xf>
    <xf numFmtId="0" fontId="8" fillId="2" borderId="3" xfId="67" applyFont="1" applyFill="1" applyBorder="1" applyAlignment="1">
      <alignment horizontal="center" vertical="center" justifyLastLine="1"/>
    </xf>
    <xf numFmtId="0" fontId="8" fillId="2" borderId="21" xfId="67" applyFont="1" applyFill="1" applyBorder="1" applyAlignment="1">
      <alignment horizontal="center" vertical="center" justifyLastLine="1"/>
    </xf>
    <xf numFmtId="0" fontId="8" fillId="2" borderId="0" xfId="67" applyFont="1" applyFill="1" applyAlignment="1">
      <alignment vertical="center"/>
    </xf>
    <xf numFmtId="0" fontId="8" fillId="2" borderId="26" xfId="67" applyFont="1" applyFill="1" applyBorder="1" applyAlignment="1">
      <alignment horizontal="center" vertical="center" justifyLastLine="1"/>
    </xf>
    <xf numFmtId="0" fontId="8" fillId="2" borderId="18" xfId="67" applyFont="1" applyFill="1" applyBorder="1" applyAlignment="1">
      <alignment horizontal="center" vertical="center" justifyLastLine="1"/>
    </xf>
    <xf numFmtId="0" fontId="9" fillId="2" borderId="26" xfId="67" applyFont="1" applyFill="1" applyBorder="1" applyAlignment="1">
      <alignment horizontal="center" vertical="center" justifyLastLine="1"/>
    </xf>
    <xf numFmtId="0" fontId="9" fillId="2" borderId="18" xfId="67" applyFont="1" applyFill="1" applyBorder="1" applyAlignment="1">
      <alignment horizontal="center" vertical="center" justifyLastLine="1"/>
    </xf>
    <xf numFmtId="49" fontId="9" fillId="2" borderId="0" xfId="67" applyNumberFormat="1" applyFont="1" applyFill="1" applyBorder="1" applyAlignment="1">
      <alignment horizontal="center" vertical="center" shrinkToFit="1"/>
    </xf>
    <xf numFmtId="187" fontId="8" fillId="2" borderId="11" xfId="67" applyNumberFormat="1" applyFont="1" applyFill="1" applyBorder="1" applyAlignment="1">
      <alignment horizontal="right" vertical="center"/>
    </xf>
    <xf numFmtId="187" fontId="8" fillId="2" borderId="0" xfId="67" applyNumberFormat="1" applyFont="1" applyFill="1" applyBorder="1" applyAlignment="1">
      <alignment horizontal="right" vertical="center"/>
    </xf>
    <xf numFmtId="187" fontId="4" fillId="2" borderId="0" xfId="67" applyNumberFormat="1" applyFont="1" applyFill="1" applyBorder="1" applyAlignment="1">
      <alignment horizontal="right" vertical="center"/>
    </xf>
    <xf numFmtId="0" fontId="30" fillId="2" borderId="0" xfId="67" applyFont="1" applyFill="1" applyAlignment="1">
      <alignment vertical="center"/>
    </xf>
    <xf numFmtId="49" fontId="9" fillId="2" borderId="23" xfId="67" applyNumberFormat="1" applyFont="1" applyFill="1" applyBorder="1" applyAlignment="1">
      <alignment horizontal="center" vertical="center"/>
    </xf>
    <xf numFmtId="0" fontId="30" fillId="2" borderId="0" xfId="67" applyFont="1" applyFill="1" applyBorder="1" applyAlignment="1">
      <alignment vertical="center"/>
    </xf>
    <xf numFmtId="0" fontId="7" fillId="2" borderId="0" xfId="67" applyFont="1" applyFill="1" applyBorder="1" applyAlignment="1">
      <alignment vertical="center"/>
    </xf>
    <xf numFmtId="49" fontId="9" fillId="2" borderId="0" xfId="67" applyNumberFormat="1" applyFont="1" applyFill="1" applyBorder="1" applyAlignment="1">
      <alignment horizontal="center" vertical="center"/>
    </xf>
    <xf numFmtId="0" fontId="4" fillId="2" borderId="0" xfId="67" quotePrefix="1" applyNumberFormat="1" applyFont="1" applyFill="1" applyBorder="1" applyAlignment="1">
      <alignment horizontal="right" vertical="center"/>
    </xf>
    <xf numFmtId="187" fontId="8" fillId="2" borderId="9" xfId="67" applyNumberFormat="1" applyFont="1" applyFill="1" applyBorder="1" applyAlignment="1">
      <alignment horizontal="right" vertical="center"/>
    </xf>
    <xf numFmtId="187" fontId="8" fillId="2" borderId="1" xfId="67" applyNumberFormat="1" applyFont="1" applyFill="1" applyBorder="1" applyAlignment="1">
      <alignment horizontal="right" vertical="center"/>
    </xf>
    <xf numFmtId="187" fontId="4" fillId="2" borderId="1" xfId="67" applyNumberFormat="1" applyFont="1" applyFill="1" applyBorder="1" applyAlignment="1">
      <alignment horizontal="right" vertical="center"/>
    </xf>
    <xf numFmtId="0" fontId="4" fillId="2" borderId="1" xfId="67" quotePrefix="1" applyNumberFormat="1" applyFont="1" applyFill="1" applyBorder="1" applyAlignment="1">
      <alignment horizontal="right" vertical="center"/>
    </xf>
    <xf numFmtId="0" fontId="1" fillId="2" borderId="10" xfId="67" applyFont="1" applyFill="1" applyBorder="1" applyAlignment="1">
      <alignment vertical="center"/>
    </xf>
    <xf numFmtId="0" fontId="1" fillId="2" borderId="0" xfId="67" applyFont="1" applyFill="1" applyBorder="1" applyAlignment="1">
      <alignment vertical="center"/>
    </xf>
    <xf numFmtId="0" fontId="1" fillId="2" borderId="0" xfId="67" applyFont="1" applyFill="1" applyBorder="1" applyAlignment="1">
      <alignment horizontal="right" vertical="center"/>
    </xf>
    <xf numFmtId="0" fontId="8" fillId="2" borderId="27" xfId="67" applyFont="1" applyFill="1" applyBorder="1" applyAlignment="1">
      <alignment horizontal="center" vertical="center" justifyLastLine="1"/>
    </xf>
    <xf numFmtId="182" fontId="4" fillId="2" borderId="0" xfId="67" applyNumberFormat="1" applyFont="1" applyFill="1" applyBorder="1" applyAlignment="1">
      <alignment horizontal="right" vertical="center"/>
    </xf>
    <xf numFmtId="182" fontId="4" fillId="2" borderId="0" xfId="67" quotePrefix="1" applyNumberFormat="1" applyFont="1" applyFill="1" applyBorder="1" applyAlignment="1">
      <alignment horizontal="right" vertical="center"/>
    </xf>
    <xf numFmtId="182" fontId="4" fillId="2" borderId="1" xfId="67" applyNumberFormat="1" applyFont="1" applyFill="1" applyBorder="1" applyAlignment="1">
      <alignment horizontal="right" vertical="center"/>
    </xf>
    <xf numFmtId="182" fontId="4" fillId="2" borderId="1" xfId="67" quotePrefix="1" applyNumberFormat="1" applyFont="1" applyFill="1" applyBorder="1" applyAlignment="1">
      <alignment horizontal="right" vertical="center"/>
    </xf>
    <xf numFmtId="0" fontId="31" fillId="2" borderId="0" xfId="67" applyFont="1" applyFill="1" applyAlignment="1">
      <alignment vertical="center"/>
    </xf>
    <xf numFmtId="0" fontId="1" fillId="2" borderId="1" xfId="67" applyFont="1" applyFill="1" applyBorder="1" applyAlignment="1">
      <alignment vertical="center"/>
    </xf>
    <xf numFmtId="38" fontId="8" fillId="2" borderId="26" xfId="67" applyNumberFormat="1" applyFont="1" applyFill="1" applyBorder="1" applyAlignment="1">
      <alignment horizontal="center" vertical="center"/>
    </xf>
    <xf numFmtId="38" fontId="8" fillId="2" borderId="27" xfId="67" applyNumberFormat="1" applyFont="1" applyFill="1" applyBorder="1" applyAlignment="1">
      <alignment horizontal="center" vertical="center"/>
    </xf>
    <xf numFmtId="187" fontId="4" fillId="2" borderId="0" xfId="67" applyNumberFormat="1" applyFont="1" applyFill="1" applyBorder="1" applyAlignment="1">
      <alignment vertical="center"/>
    </xf>
    <xf numFmtId="187" fontId="4" fillId="2" borderId="1" xfId="67" applyNumberFormat="1" applyFont="1" applyFill="1" applyBorder="1" applyAlignment="1">
      <alignment vertical="center"/>
    </xf>
    <xf numFmtId="0" fontId="75" fillId="2" borderId="0" xfId="66" applyFont="1" applyFill="1" applyAlignment="1">
      <alignment vertical="center"/>
    </xf>
    <xf numFmtId="0" fontId="30" fillId="2" borderId="0" xfId="59" applyFont="1" applyFill="1" applyAlignment="1">
      <alignment vertical="center"/>
    </xf>
    <xf numFmtId="0" fontId="1" fillId="2" borderId="0" xfId="66" applyFont="1" applyFill="1" applyAlignment="1">
      <alignment horizontal="right" vertical="top"/>
    </xf>
    <xf numFmtId="0" fontId="8" fillId="2" borderId="18" xfId="66" applyFont="1" applyFill="1" applyBorder="1" applyAlignment="1">
      <alignment horizontal="center" vertical="center" justifyLastLine="1"/>
    </xf>
    <xf numFmtId="0" fontId="8" fillId="2" borderId="18" xfId="66" applyFont="1" applyFill="1" applyBorder="1" applyAlignment="1">
      <alignment horizontal="center" vertical="center" wrapText="1" shrinkToFit="1"/>
    </xf>
    <xf numFmtId="0" fontId="8" fillId="2" borderId="18" xfId="66" applyFont="1" applyFill="1" applyBorder="1" applyAlignment="1">
      <alignment horizontal="center" vertical="center" wrapText="1" justifyLastLine="1"/>
    </xf>
    <xf numFmtId="49" fontId="9" fillId="2" borderId="6" xfId="67" applyNumberFormat="1" applyFont="1" applyFill="1" applyBorder="1" applyAlignment="1">
      <alignment horizontal="center" vertical="center" shrinkToFit="1"/>
    </xf>
    <xf numFmtId="177" fontId="4" fillId="2" borderId="0" xfId="66" applyNumberFormat="1" applyFont="1" applyFill="1" applyBorder="1" applyAlignment="1">
      <alignment horizontal="right" vertical="center"/>
    </xf>
    <xf numFmtId="181" fontId="4" fillId="2" borderId="0" xfId="66" applyNumberFormat="1" applyFont="1" applyFill="1" applyBorder="1" applyAlignment="1">
      <alignment horizontal="right" vertical="center" shrinkToFit="1"/>
    </xf>
    <xf numFmtId="49" fontId="9" fillId="2" borderId="8" xfId="67" applyNumberFormat="1" applyFont="1" applyFill="1" applyBorder="1" applyAlignment="1">
      <alignment horizontal="center" vertical="center"/>
    </xf>
    <xf numFmtId="177" fontId="4" fillId="2" borderId="1" xfId="66" applyNumberFormat="1" applyFont="1" applyFill="1" applyBorder="1" applyAlignment="1">
      <alignment horizontal="right" vertical="center"/>
    </xf>
    <xf numFmtId="181" fontId="4" fillId="2" borderId="1" xfId="66" applyNumberFormat="1" applyFont="1" applyFill="1" applyBorder="1" applyAlignment="1">
      <alignment horizontal="right" vertical="center" shrinkToFit="1"/>
    </xf>
    <xf numFmtId="0" fontId="31" fillId="2" borderId="0" xfId="66" applyFont="1" applyFill="1" applyBorder="1" applyAlignment="1">
      <alignment vertical="center"/>
    </xf>
    <xf numFmtId="0" fontId="1" fillId="2" borderId="0" xfId="66" applyFont="1" applyFill="1" applyBorder="1" applyAlignment="1">
      <alignment horizontal="right" vertical="center"/>
    </xf>
    <xf numFmtId="0" fontId="7" fillId="2" borderId="0" xfId="68" applyFont="1" applyFill="1" applyAlignment="1">
      <alignment vertical="center"/>
    </xf>
    <xf numFmtId="0" fontId="8" fillId="2" borderId="0" xfId="68" applyFont="1" applyFill="1" applyAlignment="1">
      <alignment vertical="center"/>
    </xf>
    <xf numFmtId="0" fontId="1" fillId="2" borderId="0" xfId="68" applyFont="1" applyFill="1" applyAlignment="1">
      <alignment vertical="center"/>
    </xf>
    <xf numFmtId="0" fontId="1" fillId="2" borderId="1" xfId="68" applyFont="1" applyFill="1" applyBorder="1" applyAlignment="1">
      <alignment horizontal="right" vertical="top"/>
    </xf>
    <xf numFmtId="0" fontId="30" fillId="2" borderId="0" xfId="68" applyFont="1" applyFill="1" applyAlignment="1">
      <alignment horizontal="distributed" vertical="center" justifyLastLine="1"/>
    </xf>
    <xf numFmtId="0" fontId="6" fillId="2" borderId="18" xfId="68" applyFont="1" applyFill="1" applyBorder="1" applyAlignment="1">
      <alignment horizontal="center" vertical="center" justifyLastLine="1"/>
    </xf>
    <xf numFmtId="0" fontId="8" fillId="2" borderId="6" xfId="68" applyFont="1" applyFill="1" applyBorder="1" applyAlignment="1">
      <alignment horizontal="center" vertical="center"/>
    </xf>
    <xf numFmtId="182" fontId="8" fillId="2" borderId="11" xfId="7" applyNumberFormat="1" applyFont="1" applyFill="1" applyBorder="1" applyAlignment="1">
      <alignment horizontal="right" vertical="center" shrinkToFit="1"/>
    </xf>
    <xf numFmtId="182" fontId="4" fillId="2" borderId="0" xfId="7" applyNumberFormat="1" applyFont="1" applyFill="1" applyBorder="1" applyAlignment="1">
      <alignment horizontal="right" vertical="center" shrinkToFit="1"/>
    </xf>
    <xf numFmtId="182" fontId="8" fillId="2" borderId="0" xfId="7" applyNumberFormat="1" applyFont="1" applyFill="1" applyBorder="1" applyAlignment="1">
      <alignment horizontal="right" vertical="center" shrinkToFit="1"/>
    </xf>
    <xf numFmtId="0" fontId="30" fillId="2" borderId="0" xfId="68" applyFont="1" applyFill="1" applyAlignment="1">
      <alignment vertical="center"/>
    </xf>
    <xf numFmtId="49" fontId="8" fillId="2" borderId="23" xfId="68" applyNumberFormat="1" applyFont="1" applyFill="1" applyBorder="1" applyAlignment="1">
      <alignment horizontal="center" vertical="center"/>
    </xf>
    <xf numFmtId="0" fontId="8" fillId="2" borderId="8" xfId="68" applyFont="1" applyFill="1" applyBorder="1" applyAlignment="1">
      <alignment horizontal="center" vertical="center"/>
    </xf>
    <xf numFmtId="182" fontId="8" fillId="2" borderId="9" xfId="7" applyNumberFormat="1" applyFont="1" applyFill="1" applyBorder="1" applyAlignment="1">
      <alignment horizontal="right" vertical="center" shrinkToFit="1"/>
    </xf>
    <xf numFmtId="182" fontId="4" fillId="2" borderId="1" xfId="7" applyNumberFormat="1" applyFont="1" applyFill="1" applyBorder="1" applyAlignment="1">
      <alignment horizontal="right" vertical="center" shrinkToFit="1"/>
    </xf>
    <xf numFmtId="182" fontId="8" fillId="2" borderId="1" xfId="7" applyNumberFormat="1" applyFont="1" applyFill="1" applyBorder="1" applyAlignment="1">
      <alignment horizontal="right" vertical="center" shrinkToFit="1"/>
    </xf>
    <xf numFmtId="0" fontId="1" fillId="2" borderId="0" xfId="68" applyFont="1" applyFill="1" applyBorder="1" applyAlignment="1">
      <alignment horizontal="right" vertical="top"/>
    </xf>
    <xf numFmtId="0" fontId="4" fillId="2" borderId="0" xfId="68" applyFont="1" applyFill="1" applyAlignment="1">
      <alignment vertical="center"/>
    </xf>
    <xf numFmtId="0" fontId="6" fillId="2" borderId="1" xfId="59" applyFill="1" applyBorder="1" applyAlignment="1">
      <alignment vertical="top"/>
    </xf>
    <xf numFmtId="0" fontId="6" fillId="2" borderId="0" xfId="59" applyFill="1" applyBorder="1" applyAlignment="1">
      <alignment vertical="top"/>
    </xf>
    <xf numFmtId="0" fontId="8" fillId="2" borderId="0" xfId="68" applyFont="1" applyFill="1" applyBorder="1" applyAlignment="1">
      <alignment vertical="center" justifyLastLine="1"/>
    </xf>
    <xf numFmtId="0" fontId="8" fillId="2" borderId="26" xfId="68" applyFont="1" applyFill="1" applyBorder="1" applyAlignment="1">
      <alignment horizontal="center" vertical="center" justifyLastLine="1"/>
    </xf>
    <xf numFmtId="181" fontId="8" fillId="2" borderId="11" xfId="68" applyNumberFormat="1" applyFont="1" applyFill="1" applyBorder="1" applyAlignment="1">
      <alignment horizontal="right" vertical="center"/>
    </xf>
    <xf numFmtId="181" fontId="4" fillId="2" borderId="0" xfId="68" applyNumberFormat="1" applyFont="1" applyFill="1" applyBorder="1" applyAlignment="1">
      <alignment horizontal="right" vertical="center"/>
    </xf>
    <xf numFmtId="181" fontId="8" fillId="2" borderId="0" xfId="68" applyNumberFormat="1" applyFont="1" applyFill="1" applyBorder="1" applyAlignment="1">
      <alignment horizontal="right" vertical="center"/>
    </xf>
    <xf numFmtId="181" fontId="8" fillId="2" borderId="9" xfId="68" applyNumberFormat="1" applyFont="1" applyFill="1" applyBorder="1" applyAlignment="1">
      <alignment horizontal="right" vertical="center"/>
    </xf>
    <xf numFmtId="181" fontId="4" fillId="2" borderId="1" xfId="68" applyNumberFormat="1" applyFont="1" applyFill="1" applyBorder="1" applyAlignment="1">
      <alignment horizontal="right" vertical="center"/>
    </xf>
    <xf numFmtId="181" fontId="8" fillId="2" borderId="1" xfId="68" applyNumberFormat="1" applyFont="1" applyFill="1" applyBorder="1" applyAlignment="1">
      <alignment horizontal="right" vertical="center"/>
    </xf>
    <xf numFmtId="0" fontId="6" fillId="2" borderId="10" xfId="59" applyFill="1" applyBorder="1" applyAlignment="1">
      <alignment vertical="top"/>
    </xf>
    <xf numFmtId="0" fontId="7" fillId="2" borderId="0" xfId="69" applyFont="1" applyFill="1" applyAlignment="1">
      <alignment vertical="center"/>
    </xf>
    <xf numFmtId="0" fontId="8" fillId="2" borderId="0" xfId="69" applyFont="1" applyFill="1" applyAlignment="1">
      <alignment vertical="center"/>
    </xf>
    <xf numFmtId="0" fontId="1" fillId="2" borderId="0" xfId="69" applyFont="1" applyFill="1" applyAlignment="1">
      <alignment vertical="center"/>
    </xf>
    <xf numFmtId="0" fontId="1" fillId="2" borderId="1" xfId="69" applyFont="1" applyFill="1" applyBorder="1" applyAlignment="1">
      <alignment horizontal="right" vertical="center"/>
    </xf>
    <xf numFmtId="0" fontId="8" fillId="2" borderId="21" xfId="69" applyFont="1" applyFill="1" applyBorder="1" applyAlignment="1">
      <alignment horizontal="center" vertical="center"/>
    </xf>
    <xf numFmtId="0" fontId="8" fillId="2" borderId="4" xfId="69" applyFont="1" applyFill="1" applyBorder="1" applyAlignment="1">
      <alignment horizontal="center" vertical="center"/>
    </xf>
    <xf numFmtId="0" fontId="8" fillId="2" borderId="4" xfId="69" applyFont="1" applyFill="1" applyBorder="1" applyAlignment="1">
      <alignment horizontal="center" vertical="center" wrapText="1"/>
    </xf>
    <xf numFmtId="0" fontId="9" fillId="2" borderId="4" xfId="69" applyFont="1" applyFill="1" applyBorder="1" applyAlignment="1">
      <alignment horizontal="center" vertical="center" wrapText="1"/>
    </xf>
    <xf numFmtId="0" fontId="8" fillId="2" borderId="3" xfId="69" applyFont="1" applyFill="1" applyBorder="1" applyAlignment="1">
      <alignment horizontal="center" vertical="center"/>
    </xf>
    <xf numFmtId="0" fontId="30" fillId="2" borderId="0" xfId="69" applyFont="1" applyFill="1" applyAlignment="1">
      <alignment vertical="center"/>
    </xf>
    <xf numFmtId="0" fontId="9" fillId="2" borderId="6" xfId="69" applyFont="1" applyFill="1" applyBorder="1" applyAlignment="1">
      <alignment horizontal="center" vertical="center" wrapText="1"/>
    </xf>
    <xf numFmtId="187" fontId="4" fillId="2" borderId="7" xfId="69" applyNumberFormat="1" applyFont="1" applyFill="1" applyBorder="1" applyAlignment="1">
      <alignment horizontal="right" vertical="center"/>
    </xf>
    <xf numFmtId="187" fontId="4" fillId="2" borderId="5" xfId="69" applyNumberFormat="1" applyFont="1" applyFill="1" applyBorder="1" applyAlignment="1">
      <alignment horizontal="right" vertical="center"/>
    </xf>
    <xf numFmtId="0" fontId="9" fillId="2" borderId="23" xfId="69" applyFont="1" applyFill="1" applyBorder="1" applyAlignment="1">
      <alignment horizontal="center" vertical="center"/>
    </xf>
    <xf numFmtId="187" fontId="4" fillId="2" borderId="11" xfId="69" applyNumberFormat="1" applyFont="1" applyFill="1" applyBorder="1" applyAlignment="1">
      <alignment horizontal="right" vertical="center"/>
    </xf>
    <xf numFmtId="187" fontId="4" fillId="2" borderId="0" xfId="69" applyNumberFormat="1" applyFont="1" applyFill="1" applyBorder="1" applyAlignment="1">
      <alignment horizontal="right" vertical="center"/>
    </xf>
    <xf numFmtId="0" fontId="9" fillId="2" borderId="8" xfId="69" applyFont="1" applyFill="1" applyBorder="1" applyAlignment="1">
      <alignment horizontal="center" vertical="center"/>
    </xf>
    <xf numFmtId="187" fontId="4" fillId="2" borderId="9" xfId="69" applyNumberFormat="1" applyFont="1" applyFill="1" applyBorder="1" applyAlignment="1">
      <alignment horizontal="right" vertical="center"/>
    </xf>
    <xf numFmtId="187" fontId="4" fillId="2" borderId="1" xfId="69" applyNumberFormat="1" applyFont="1" applyFill="1" applyBorder="1" applyAlignment="1">
      <alignment horizontal="right" vertical="center"/>
    </xf>
    <xf numFmtId="0" fontId="1" fillId="2" borderId="10" xfId="69" applyFont="1" applyFill="1" applyBorder="1" applyAlignment="1">
      <alignment horizontal="right" vertical="top"/>
    </xf>
    <xf numFmtId="0" fontId="30" fillId="2" borderId="0" xfId="68" applyFont="1" applyFill="1" applyBorder="1" applyAlignment="1">
      <alignment vertical="center"/>
    </xf>
    <xf numFmtId="0" fontId="7" fillId="2" borderId="0" xfId="70" applyFont="1" applyFill="1" applyAlignment="1">
      <alignment vertical="center"/>
    </xf>
    <xf numFmtId="0" fontId="8" fillId="2" borderId="0" xfId="70" applyFont="1" applyFill="1" applyAlignment="1">
      <alignment vertical="center"/>
    </xf>
    <xf numFmtId="0" fontId="1" fillId="2" borderId="0" xfId="70" applyFont="1" applyFill="1" applyAlignment="1">
      <alignment vertical="center"/>
    </xf>
    <xf numFmtId="0" fontId="6" fillId="2" borderId="1" xfId="59" applyFill="1" applyBorder="1" applyAlignment="1">
      <alignment horizontal="right" vertical="center"/>
    </xf>
    <xf numFmtId="0" fontId="9" fillId="2" borderId="44" xfId="70" applyFont="1" applyFill="1" applyBorder="1" applyAlignment="1">
      <alignment horizontal="distributed" vertical="center" justifyLastLine="1"/>
    </xf>
    <xf numFmtId="0" fontId="13" fillId="2" borderId="24" xfId="70" applyFont="1" applyFill="1" applyBorder="1" applyAlignment="1">
      <alignment horizontal="distributed" vertical="center" wrapText="1" justifyLastLine="1"/>
    </xf>
    <xf numFmtId="0" fontId="13" fillId="2" borderId="0" xfId="70" applyFont="1" applyFill="1" applyBorder="1" applyAlignment="1">
      <alignment horizontal="distributed" vertical="center" justifyLastLine="1"/>
    </xf>
    <xf numFmtId="0" fontId="30" fillId="2" borderId="0" xfId="70" applyFont="1" applyFill="1" applyAlignment="1">
      <alignment vertical="center"/>
    </xf>
    <xf numFmtId="0" fontId="13" fillId="2" borderId="22" xfId="70" applyFont="1" applyFill="1" applyBorder="1" applyAlignment="1">
      <alignment horizontal="distributed" vertical="center" justifyLastLine="1"/>
    </xf>
    <xf numFmtId="0" fontId="9" fillId="2" borderId="32" xfId="70" applyFont="1" applyFill="1" applyBorder="1" applyAlignment="1">
      <alignment horizontal="distributed" vertical="center" justifyLastLine="1"/>
    </xf>
    <xf numFmtId="0" fontId="9" fillId="2" borderId="0" xfId="70" applyFont="1" applyFill="1" applyBorder="1" applyAlignment="1">
      <alignment horizontal="distributed" vertical="center" justifyLastLine="1"/>
    </xf>
    <xf numFmtId="0" fontId="8" fillId="2" borderId="5" xfId="70" applyNumberFormat="1" applyFont="1" applyFill="1" applyBorder="1" applyAlignment="1">
      <alignment horizontal="distributed" vertical="center"/>
    </xf>
    <xf numFmtId="191" fontId="8" fillId="2" borderId="5" xfId="70" applyNumberFormat="1" applyFont="1" applyFill="1" applyBorder="1" applyAlignment="1">
      <alignment horizontal="distributed" vertical="center"/>
    </xf>
    <xf numFmtId="2" fontId="8" fillId="2" borderId="5" xfId="70" applyNumberFormat="1" applyFont="1" applyFill="1" applyBorder="1" applyAlignment="1">
      <alignment horizontal="distributed" vertical="center"/>
    </xf>
    <xf numFmtId="0" fontId="8" fillId="2" borderId="0" xfId="70" applyFont="1" applyFill="1" applyBorder="1" applyAlignment="1">
      <alignment horizontal="distributed" vertical="center"/>
    </xf>
    <xf numFmtId="191" fontId="8" fillId="2" borderId="0" xfId="70" applyNumberFormat="1" applyFont="1" applyFill="1" applyBorder="1" applyAlignment="1">
      <alignment horizontal="distributed" vertical="center"/>
    </xf>
    <xf numFmtId="2" fontId="8" fillId="2" borderId="0" xfId="70" applyNumberFormat="1" applyFont="1" applyFill="1" applyBorder="1" applyAlignment="1">
      <alignment horizontal="distributed" vertical="center"/>
    </xf>
    <xf numFmtId="0" fontId="9" fillId="2" borderId="0" xfId="70" applyFont="1" applyFill="1" applyBorder="1" applyAlignment="1">
      <alignment horizontal="distributed" vertical="center"/>
    </xf>
    <xf numFmtId="191" fontId="9" fillId="2" borderId="0" xfId="70" applyNumberFormat="1" applyFont="1" applyFill="1" applyBorder="1" applyAlignment="1">
      <alignment horizontal="distributed" vertical="center"/>
    </xf>
    <xf numFmtId="2" fontId="9" fillId="2" borderId="0" xfId="70" applyNumberFormat="1" applyFont="1" applyFill="1" applyBorder="1" applyAlignment="1">
      <alignment horizontal="distributed" vertical="center"/>
    </xf>
    <xf numFmtId="0" fontId="8" fillId="2" borderId="1" xfId="70" applyFont="1" applyFill="1" applyBorder="1" applyAlignment="1">
      <alignment horizontal="distributed" vertical="center"/>
    </xf>
    <xf numFmtId="191" fontId="8" fillId="2" borderId="1" xfId="70" applyNumberFormat="1" applyFont="1" applyFill="1" applyBorder="1" applyAlignment="1">
      <alignment horizontal="distributed" vertical="center"/>
    </xf>
    <xf numFmtId="2" fontId="8" fillId="2" borderId="1" xfId="70" applyNumberFormat="1" applyFont="1" applyFill="1" applyBorder="1" applyAlignment="1">
      <alignment horizontal="distributed" vertical="center"/>
    </xf>
    <xf numFmtId="0" fontId="1" fillId="2" borderId="10" xfId="70" applyFont="1" applyFill="1" applyBorder="1" applyAlignment="1">
      <alignment vertical="center"/>
    </xf>
    <xf numFmtId="0" fontId="1" fillId="2" borderId="10" xfId="70" applyFont="1" applyFill="1" applyBorder="1" applyAlignment="1">
      <alignment horizontal="right" vertical="center"/>
    </xf>
    <xf numFmtId="0" fontId="1" fillId="2" borderId="0" xfId="70" applyFont="1" applyFill="1" applyBorder="1" applyAlignment="1">
      <alignment vertical="center"/>
    </xf>
    <xf numFmtId="0" fontId="7" fillId="2" borderId="0" xfId="71" applyFont="1" applyFill="1" applyAlignment="1">
      <alignment vertical="center"/>
    </xf>
    <xf numFmtId="0" fontId="8" fillId="2" borderId="0" xfId="71" applyFont="1" applyFill="1" applyAlignment="1">
      <alignment vertical="center"/>
    </xf>
    <xf numFmtId="0" fontId="1" fillId="2" borderId="0" xfId="71" applyFont="1" applyFill="1" applyAlignment="1">
      <alignment vertical="center"/>
    </xf>
    <xf numFmtId="0" fontId="6" fillId="2" borderId="0" xfId="59" applyFill="1" applyBorder="1" applyAlignment="1">
      <alignment horizontal="right" vertical="center"/>
    </xf>
    <xf numFmtId="0" fontId="8" fillId="2" borderId="0" xfId="71" applyFont="1" applyFill="1" applyBorder="1" applyAlignment="1">
      <alignment vertical="center" wrapText="1" justifyLastLine="1"/>
    </xf>
    <xf numFmtId="0" fontId="30" fillId="2" borderId="0" xfId="71" applyFont="1" applyFill="1" applyBorder="1" applyAlignment="1">
      <alignment vertical="center"/>
    </xf>
    <xf numFmtId="0" fontId="30" fillId="2" borderId="0" xfId="71" applyFont="1" applyFill="1" applyAlignment="1">
      <alignment vertical="center"/>
    </xf>
    <xf numFmtId="0" fontId="30" fillId="2" borderId="17" xfId="71" applyFont="1" applyFill="1" applyBorder="1" applyAlignment="1">
      <alignment vertical="center"/>
    </xf>
    <xf numFmtId="0" fontId="13" fillId="2" borderId="26" xfId="71" applyFont="1" applyFill="1" applyBorder="1" applyAlignment="1">
      <alignment horizontal="center" vertical="center" wrapText="1"/>
    </xf>
    <xf numFmtId="0" fontId="8" fillId="2" borderId="42" xfId="71" applyFont="1" applyFill="1" applyBorder="1" applyAlignment="1">
      <alignment horizontal="center" vertical="center" wrapText="1"/>
    </xf>
    <xf numFmtId="0" fontId="8" fillId="2" borderId="41" xfId="71" applyFont="1" applyFill="1" applyBorder="1" applyAlignment="1">
      <alignment horizontal="center" vertical="center" wrapText="1" justifyLastLine="1"/>
    </xf>
    <xf numFmtId="0" fontId="9" fillId="2" borderId="41" xfId="71" applyFont="1" applyFill="1" applyBorder="1" applyAlignment="1">
      <alignment horizontal="center" vertical="center" wrapText="1"/>
    </xf>
    <xf numFmtId="0" fontId="1" fillId="2" borderId="0" xfId="71" applyFont="1" applyFill="1" applyBorder="1" applyAlignment="1">
      <alignment vertical="center"/>
    </xf>
    <xf numFmtId="0" fontId="8" fillId="2" borderId="0" xfId="71" applyFont="1" applyFill="1" applyBorder="1" applyAlignment="1">
      <alignment horizontal="center" vertical="center" wrapText="1" justifyLastLine="1"/>
    </xf>
    <xf numFmtId="0" fontId="1" fillId="2" borderId="0" xfId="59" applyFont="1" applyFill="1" applyAlignment="1">
      <alignment vertical="center"/>
    </xf>
    <xf numFmtId="0" fontId="31" fillId="2" borderId="0" xfId="59" applyFont="1" applyFill="1" applyBorder="1" applyAlignment="1">
      <alignment vertical="center"/>
    </xf>
    <xf numFmtId="0" fontId="8" fillId="2" borderId="4" xfId="59" applyFont="1" applyFill="1" applyBorder="1" applyAlignment="1">
      <alignment horizontal="center" vertical="center"/>
    </xf>
    <xf numFmtId="0" fontId="8" fillId="2" borderId="3" xfId="59" applyFont="1" applyFill="1" applyBorder="1" applyAlignment="1">
      <alignment horizontal="center" vertical="center"/>
    </xf>
    <xf numFmtId="0" fontId="30" fillId="2" borderId="0" xfId="59" applyFont="1" applyFill="1" applyBorder="1" applyAlignment="1">
      <alignment vertical="center"/>
    </xf>
    <xf numFmtId="0" fontId="8" fillId="2" borderId="26" xfId="59" applyFont="1" applyFill="1" applyBorder="1" applyAlignment="1">
      <alignment horizontal="distributed" vertical="center" justifyLastLine="1"/>
    </xf>
    <xf numFmtId="0" fontId="8" fillId="2" borderId="18" xfId="59" applyFont="1" applyFill="1" applyBorder="1" applyAlignment="1">
      <alignment horizontal="distributed" vertical="center" wrapText="1" justifyLastLine="1"/>
    </xf>
    <xf numFmtId="181" fontId="8" fillId="2" borderId="7" xfId="59" applyNumberFormat="1" applyFont="1" applyFill="1" applyBorder="1" applyAlignment="1">
      <alignment horizontal="right" vertical="center" shrinkToFit="1"/>
    </xf>
    <xf numFmtId="181" fontId="8" fillId="2" borderId="5" xfId="59" applyNumberFormat="1" applyFont="1" applyFill="1" applyBorder="1" applyAlignment="1">
      <alignment horizontal="right" vertical="center" shrinkToFit="1"/>
    </xf>
    <xf numFmtId="181" fontId="4" fillId="2" borderId="5" xfId="59" applyNumberFormat="1" applyFont="1" applyFill="1" applyBorder="1" applyAlignment="1">
      <alignment horizontal="right" vertical="center" shrinkToFit="1"/>
    </xf>
    <xf numFmtId="181" fontId="8" fillId="2" borderId="11" xfId="59" applyNumberFormat="1" applyFont="1" applyFill="1" applyBorder="1" applyAlignment="1">
      <alignment horizontal="right" vertical="center" shrinkToFit="1"/>
    </xf>
    <xf numFmtId="181" fontId="8" fillId="2" borderId="0" xfId="59" applyNumberFormat="1" applyFont="1" applyFill="1" applyBorder="1" applyAlignment="1">
      <alignment horizontal="right" vertical="center" shrinkToFit="1"/>
    </xf>
    <xf numFmtId="181" fontId="4" fillId="2" borderId="0" xfId="59" applyNumberFormat="1" applyFont="1" applyFill="1" applyBorder="1" applyAlignment="1">
      <alignment horizontal="right" vertical="center" shrinkToFit="1"/>
    </xf>
    <xf numFmtId="49" fontId="8" fillId="2" borderId="23" xfId="59" applyNumberFormat="1" applyFont="1" applyFill="1" applyBorder="1" applyAlignment="1">
      <alignment horizontal="center" vertical="center"/>
    </xf>
    <xf numFmtId="0" fontId="8" fillId="2" borderId="8" xfId="59" applyFont="1" applyFill="1" applyBorder="1" applyAlignment="1">
      <alignment horizontal="center" vertical="center"/>
    </xf>
    <xf numFmtId="181" fontId="8" fillId="2" borderId="9" xfId="59" applyNumberFormat="1" applyFont="1" applyFill="1" applyBorder="1" applyAlignment="1">
      <alignment horizontal="right" vertical="center" shrinkToFit="1"/>
    </xf>
    <xf numFmtId="181" fontId="8" fillId="2" borderId="1" xfId="59" applyNumberFormat="1" applyFont="1" applyFill="1" applyBorder="1" applyAlignment="1">
      <alignment horizontal="right" vertical="center" shrinkToFit="1"/>
    </xf>
    <xf numFmtId="181" fontId="4" fillId="2" borderId="1" xfId="59" applyNumberFormat="1" applyFont="1" applyFill="1" applyBorder="1" applyAlignment="1">
      <alignment horizontal="right" vertical="center" shrinkToFit="1"/>
    </xf>
    <xf numFmtId="0" fontId="30" fillId="2" borderId="0" xfId="59" applyFont="1" applyFill="1" applyAlignment="1">
      <alignment vertical="center" shrinkToFit="1"/>
    </xf>
    <xf numFmtId="181" fontId="4" fillId="2" borderId="5" xfId="59" applyNumberFormat="1" applyFont="1" applyFill="1" applyBorder="1" applyAlignment="1">
      <alignment horizontal="right" vertical="center"/>
    </xf>
    <xf numFmtId="183" fontId="4" fillId="2" borderId="0" xfId="59" applyNumberFormat="1" applyFont="1" applyFill="1" applyBorder="1" applyAlignment="1">
      <alignment horizontal="right" vertical="center" shrinkToFit="1"/>
    </xf>
    <xf numFmtId="183" fontId="4" fillId="2" borderId="1" xfId="59" applyNumberFormat="1" applyFont="1" applyFill="1" applyBorder="1" applyAlignment="1">
      <alignment horizontal="right" vertical="center"/>
    </xf>
    <xf numFmtId="0" fontId="8" fillId="2" borderId="26" xfId="59" applyFont="1" applyFill="1" applyBorder="1" applyAlignment="1">
      <alignment horizontal="distributed" vertical="center" justifyLastLine="1"/>
    </xf>
    <xf numFmtId="49" fontId="8" fillId="2" borderId="23" xfId="59" applyNumberFormat="1" applyFont="1" applyFill="1" applyBorder="1" applyAlignment="1">
      <alignment vertical="center"/>
    </xf>
    <xf numFmtId="0" fontId="8" fillId="2" borderId="11" xfId="59" applyFont="1" applyFill="1" applyBorder="1" applyAlignment="1">
      <alignment horizontal="right" vertical="center"/>
    </xf>
    <xf numFmtId="204" fontId="4" fillId="2" borderId="0" xfId="59" applyNumberFormat="1" applyFont="1" applyFill="1" applyBorder="1" applyAlignment="1">
      <alignment horizontal="right" vertical="center"/>
    </xf>
    <xf numFmtId="0" fontId="4" fillId="2" borderId="0" xfId="59" applyFont="1" applyFill="1" applyBorder="1" applyAlignment="1">
      <alignment horizontal="right" vertical="center"/>
    </xf>
    <xf numFmtId="204" fontId="4" fillId="2" borderId="0" xfId="59" applyNumberFormat="1" applyFont="1" applyFill="1" applyBorder="1" applyAlignment="1">
      <alignment horizontal="right" vertical="center" shrinkToFit="1"/>
    </xf>
    <xf numFmtId="0" fontId="4" fillId="2" borderId="0" xfId="59" applyFont="1" applyFill="1" applyBorder="1" applyAlignment="1">
      <alignment horizontal="right" vertical="center" shrinkToFit="1"/>
    </xf>
    <xf numFmtId="0" fontId="4" fillId="2" borderId="0" xfId="59" applyNumberFormat="1" applyFont="1" applyFill="1" applyBorder="1" applyAlignment="1">
      <alignment horizontal="right" vertical="center" shrinkToFit="1"/>
    </xf>
    <xf numFmtId="49" fontId="8" fillId="2" borderId="8" xfId="59" applyNumberFormat="1" applyFont="1" applyFill="1" applyBorder="1" applyAlignment="1">
      <alignment vertical="center"/>
    </xf>
    <xf numFmtId="0" fontId="8" fillId="2" borderId="9" xfId="59" applyFont="1" applyFill="1" applyBorder="1" applyAlignment="1">
      <alignment horizontal="right" vertical="center"/>
    </xf>
    <xf numFmtId="204" fontId="4" fillId="2" borderId="1" xfId="59" applyNumberFormat="1" applyFont="1" applyFill="1" applyBorder="1" applyAlignment="1">
      <alignment horizontal="right" vertical="center"/>
    </xf>
    <xf numFmtId="0" fontId="4" fillId="2" borderId="1" xfId="59" applyFont="1" applyFill="1" applyBorder="1" applyAlignment="1">
      <alignment horizontal="right" vertical="center"/>
    </xf>
    <xf numFmtId="204" fontId="4" fillId="2" borderId="1" xfId="59" applyNumberFormat="1" applyFont="1" applyFill="1" applyBorder="1" applyAlignment="1">
      <alignment horizontal="right" vertical="center" shrinkToFit="1"/>
    </xf>
    <xf numFmtId="0" fontId="4" fillId="2" borderId="1" xfId="59" applyFont="1" applyFill="1" applyBorder="1" applyAlignment="1">
      <alignment horizontal="right" vertical="center" shrinkToFit="1"/>
    </xf>
    <xf numFmtId="0" fontId="4" fillId="2" borderId="1" xfId="59" applyNumberFormat="1" applyFont="1" applyFill="1" applyBorder="1" applyAlignment="1">
      <alignment horizontal="right" vertical="center" shrinkToFit="1"/>
    </xf>
    <xf numFmtId="49" fontId="8" fillId="2" borderId="0" xfId="59" applyNumberFormat="1" applyFont="1" applyFill="1" applyBorder="1" applyAlignment="1">
      <alignment vertical="center"/>
    </xf>
    <xf numFmtId="0" fontId="8" fillId="2" borderId="0" xfId="59" applyFont="1" applyFill="1" applyBorder="1" applyAlignment="1">
      <alignment horizontal="right" vertical="center"/>
    </xf>
    <xf numFmtId="0" fontId="4" fillId="2" borderId="0" xfId="59" applyNumberFormat="1" applyFont="1" applyFill="1" applyBorder="1" applyAlignment="1">
      <alignment horizontal="right" vertical="center"/>
    </xf>
    <xf numFmtId="0" fontId="8" fillId="2" borderId="3" xfId="59" applyFont="1" applyFill="1" applyBorder="1" applyAlignment="1">
      <alignment horizontal="distributed" vertical="center" justifyLastLine="1"/>
    </xf>
    <xf numFmtId="0" fontId="8" fillId="2" borderId="0" xfId="59" applyFont="1" applyFill="1" applyBorder="1" applyAlignment="1">
      <alignment horizontal="right" vertical="center" shrinkToFit="1"/>
    </xf>
    <xf numFmtId="0" fontId="8" fillId="2" borderId="9" xfId="59" applyFont="1" applyFill="1" applyBorder="1" applyAlignment="1">
      <alignment horizontal="right" vertical="center" shrinkToFit="1"/>
    </xf>
    <xf numFmtId="0" fontId="7" fillId="2" borderId="0" xfId="72" applyFont="1" applyFill="1" applyAlignment="1">
      <alignment vertical="center"/>
    </xf>
    <xf numFmtId="0" fontId="8" fillId="2" borderId="0" xfId="72" applyFont="1" applyFill="1" applyAlignment="1">
      <alignment vertical="center"/>
    </xf>
    <xf numFmtId="0" fontId="1" fillId="2" borderId="0" xfId="72" applyFont="1" applyFill="1" applyAlignment="1">
      <alignment vertical="center"/>
    </xf>
    <xf numFmtId="0" fontId="1" fillId="2" borderId="1" xfId="72" applyFont="1" applyFill="1" applyBorder="1" applyAlignment="1">
      <alignment horizontal="right" vertical="center"/>
    </xf>
    <xf numFmtId="0" fontId="8" fillId="2" borderId="21" xfId="72" applyFont="1" applyFill="1" applyBorder="1" applyAlignment="1">
      <alignment horizontal="distributed" vertical="center" justifyLastLine="1"/>
    </xf>
    <xf numFmtId="0" fontId="8" fillId="2" borderId="4" xfId="72" applyFont="1" applyFill="1" applyBorder="1" applyAlignment="1">
      <alignment horizontal="distributed" vertical="center" justifyLastLine="1"/>
    </xf>
    <xf numFmtId="0" fontId="8" fillId="2" borderId="3" xfId="72" applyFont="1" applyFill="1" applyBorder="1" applyAlignment="1">
      <alignment horizontal="distributed" vertical="center" justifyLastLine="1"/>
    </xf>
    <xf numFmtId="0" fontId="8" fillId="2" borderId="0" xfId="72" applyFont="1" applyFill="1" applyAlignment="1">
      <alignment horizontal="distributed" vertical="center" justifyLastLine="1"/>
    </xf>
    <xf numFmtId="49" fontId="8" fillId="2" borderId="0" xfId="72" applyNumberFormat="1" applyFont="1" applyFill="1" applyBorder="1" applyAlignment="1">
      <alignment horizontal="center" vertical="center"/>
    </xf>
    <xf numFmtId="181" fontId="8" fillId="2" borderId="11" xfId="72" applyNumberFormat="1" applyFont="1" applyFill="1" applyBorder="1" applyAlignment="1">
      <alignment horizontal="right" vertical="center"/>
    </xf>
    <xf numFmtId="181" fontId="4" fillId="2" borderId="0" xfId="72" applyNumberFormat="1" applyFont="1" applyFill="1" applyBorder="1" applyAlignment="1">
      <alignment horizontal="right" vertical="center"/>
    </xf>
    <xf numFmtId="0" fontId="30" fillId="2" borderId="0" xfId="72" applyFont="1" applyFill="1" applyAlignment="1">
      <alignment vertical="center"/>
    </xf>
    <xf numFmtId="49" fontId="8" fillId="2" borderId="8" xfId="72" applyNumberFormat="1" applyFont="1" applyFill="1" applyBorder="1" applyAlignment="1">
      <alignment horizontal="center" vertical="center"/>
    </xf>
    <xf numFmtId="181" fontId="8" fillId="2" borderId="9" xfId="72" applyNumberFormat="1" applyFont="1" applyFill="1" applyBorder="1" applyAlignment="1">
      <alignment horizontal="right" vertical="center"/>
    </xf>
    <xf numFmtId="181" fontId="4" fillId="2" borderId="1" xfId="72" applyNumberFormat="1" applyFont="1" applyFill="1" applyBorder="1" applyAlignment="1">
      <alignment horizontal="right" vertical="center"/>
    </xf>
    <xf numFmtId="0" fontId="1" fillId="2" borderId="0" xfId="72" applyFont="1" applyFill="1" applyAlignment="1">
      <alignment vertical="top"/>
    </xf>
    <xf numFmtId="181" fontId="4" fillId="2" borderId="7" xfId="72" applyNumberFormat="1" applyFont="1" applyFill="1" applyBorder="1" applyAlignment="1">
      <alignment horizontal="right" vertical="center"/>
    </xf>
    <xf numFmtId="181" fontId="4" fillId="2" borderId="5" xfId="72" applyNumberFormat="1" applyFont="1" applyFill="1" applyBorder="1" applyAlignment="1">
      <alignment horizontal="right" vertical="center"/>
    </xf>
    <xf numFmtId="181" fontId="4" fillId="2" borderId="5" xfId="72" quotePrefix="1" applyNumberFormat="1" applyFont="1" applyFill="1" applyBorder="1" applyAlignment="1">
      <alignment horizontal="right" vertical="center"/>
    </xf>
    <xf numFmtId="181" fontId="4" fillId="2" borderId="11" xfId="72" applyNumberFormat="1" applyFont="1" applyFill="1" applyBorder="1" applyAlignment="1">
      <alignment horizontal="right" vertical="center"/>
    </xf>
    <xf numFmtId="181" fontId="4" fillId="2" borderId="0" xfId="72" applyNumberFormat="1" applyFont="1" applyFill="1" applyBorder="1" applyAlignment="1">
      <alignment vertical="center" wrapText="1"/>
    </xf>
    <xf numFmtId="181" fontId="4" fillId="2" borderId="9" xfId="72" applyNumberFormat="1" applyFont="1" applyFill="1" applyBorder="1" applyAlignment="1">
      <alignment horizontal="right" vertical="center"/>
    </xf>
    <xf numFmtId="181" fontId="4" fillId="2" borderId="1" xfId="72" quotePrefix="1" applyNumberFormat="1" applyFont="1" applyFill="1" applyBorder="1" applyAlignment="1">
      <alignment horizontal="right" vertical="center"/>
    </xf>
    <xf numFmtId="181" fontId="4" fillId="2" borderId="1" xfId="72" applyNumberFormat="1" applyFont="1" applyFill="1" applyBorder="1" applyAlignment="1">
      <alignment vertical="center" wrapText="1"/>
    </xf>
    <xf numFmtId="0" fontId="1" fillId="2" borderId="0" xfId="72" applyFont="1" applyFill="1" applyAlignment="1">
      <alignment horizontal="right" vertical="top"/>
    </xf>
    <xf numFmtId="181" fontId="4" fillId="2" borderId="0" xfId="72" quotePrefix="1" applyNumberFormat="1" applyFont="1" applyFill="1" applyBorder="1" applyAlignment="1">
      <alignment horizontal="right" vertical="center"/>
    </xf>
    <xf numFmtId="0" fontId="1" fillId="2" borderId="10" xfId="72" applyFont="1" applyFill="1" applyBorder="1" applyAlignment="1">
      <alignment horizontal="right" vertical="center"/>
    </xf>
    <xf numFmtId="0" fontId="1" fillId="2" borderId="0" xfId="72" applyFont="1" applyFill="1" applyBorder="1" applyAlignment="1">
      <alignment horizontal="right" vertical="center"/>
    </xf>
    <xf numFmtId="0" fontId="7" fillId="2" borderId="0" xfId="72" applyFont="1" applyFill="1" applyAlignment="1">
      <alignment horizontal="left" vertical="center"/>
    </xf>
    <xf numFmtId="187" fontId="8" fillId="2" borderId="11" xfId="72" applyNumberFormat="1" applyFont="1" applyFill="1" applyBorder="1" applyAlignment="1">
      <alignment horizontal="right" vertical="center"/>
    </xf>
    <xf numFmtId="187" fontId="4" fillId="2" borderId="0" xfId="72" applyNumberFormat="1" applyFont="1" applyFill="1" applyBorder="1" applyAlignment="1">
      <alignment horizontal="right" vertical="center"/>
    </xf>
    <xf numFmtId="187" fontId="4" fillId="2" borderId="0" xfId="72" quotePrefix="1" applyNumberFormat="1" applyFont="1" applyFill="1" applyBorder="1" applyAlignment="1">
      <alignment horizontal="right" vertical="center"/>
    </xf>
    <xf numFmtId="187" fontId="4" fillId="2" borderId="1" xfId="72" applyNumberFormat="1" applyFont="1" applyFill="1" applyBorder="1" applyAlignment="1">
      <alignment horizontal="right" vertical="center"/>
    </xf>
    <xf numFmtId="187" fontId="4" fillId="2" borderId="1" xfId="72" quotePrefix="1" applyNumberFormat="1" applyFont="1" applyFill="1" applyBorder="1" applyAlignment="1">
      <alignment horizontal="right" vertical="center"/>
    </xf>
    <xf numFmtId="0" fontId="1" fillId="2" borderId="0" xfId="72" applyFont="1" applyFill="1" applyBorder="1" applyAlignment="1">
      <alignment vertical="top"/>
    </xf>
    <xf numFmtId="187" fontId="4" fillId="2" borderId="7" xfId="72" applyNumberFormat="1" applyFont="1" applyFill="1" applyBorder="1" applyAlignment="1">
      <alignment horizontal="right" vertical="center"/>
    </xf>
    <xf numFmtId="187" fontId="4" fillId="2" borderId="5" xfId="72" applyNumberFormat="1" applyFont="1" applyFill="1" applyBorder="1" applyAlignment="1">
      <alignment horizontal="right" vertical="center"/>
    </xf>
    <xf numFmtId="187" fontId="4" fillId="2" borderId="11" xfId="72" quotePrefix="1" applyNumberFormat="1" applyFont="1" applyFill="1" applyBorder="1" applyAlignment="1">
      <alignment horizontal="right" vertical="center"/>
    </xf>
    <xf numFmtId="187" fontId="4" fillId="2" borderId="9" xfId="72" quotePrefix="1" applyNumberFormat="1" applyFont="1" applyFill="1" applyBorder="1" applyAlignment="1">
      <alignment horizontal="right" vertical="center"/>
    </xf>
    <xf numFmtId="0" fontId="1" fillId="2" borderId="10" xfId="72" applyFont="1" applyFill="1" applyBorder="1" applyAlignment="1">
      <alignment horizontal="right" vertical="top"/>
    </xf>
    <xf numFmtId="0" fontId="10" fillId="2" borderId="0" xfId="73" applyFont="1" applyFill="1" applyAlignment="1">
      <alignment vertical="center"/>
    </xf>
    <xf numFmtId="0" fontId="47" fillId="2" borderId="0" xfId="73" applyFont="1" applyFill="1" applyAlignment="1">
      <alignment vertical="center"/>
    </xf>
    <xf numFmtId="0" fontId="48" fillId="2" borderId="0" xfId="73" applyFont="1" applyFill="1" applyAlignment="1">
      <alignment vertical="center"/>
    </xf>
    <xf numFmtId="0" fontId="48" fillId="2" borderId="1" xfId="73" applyFont="1" applyFill="1" applyBorder="1" applyAlignment="1">
      <alignment horizontal="right" vertical="center"/>
    </xf>
    <xf numFmtId="0" fontId="47" fillId="2" borderId="26" xfId="73" applyFont="1" applyFill="1" applyBorder="1" applyAlignment="1">
      <alignment horizontal="distributed" vertical="center" justifyLastLine="1"/>
    </xf>
    <xf numFmtId="0" fontId="47" fillId="2" borderId="26" xfId="73" applyFont="1" applyFill="1" applyBorder="1" applyAlignment="1">
      <alignment horizontal="distributed" vertical="center" wrapText="1" justifyLastLine="1"/>
    </xf>
    <xf numFmtId="0" fontId="47" fillId="2" borderId="18" xfId="73" applyFont="1" applyFill="1" applyBorder="1" applyAlignment="1">
      <alignment horizontal="distributed" vertical="center" wrapText="1" justifyLastLine="1"/>
    </xf>
    <xf numFmtId="49" fontId="47" fillId="2" borderId="23" xfId="73" applyNumberFormat="1" applyFont="1" applyFill="1" applyBorder="1" applyAlignment="1">
      <alignment horizontal="center" vertical="center"/>
    </xf>
    <xf numFmtId="181" fontId="47" fillId="2" borderId="11" xfId="73" applyNumberFormat="1" applyFont="1" applyFill="1" applyBorder="1" applyAlignment="1">
      <alignment horizontal="right" vertical="center"/>
    </xf>
    <xf numFmtId="181" fontId="69" fillId="2" borderId="0" xfId="73" applyNumberFormat="1" applyFont="1" applyFill="1" applyBorder="1" applyAlignment="1">
      <alignment horizontal="right" vertical="center"/>
    </xf>
    <xf numFmtId="181" fontId="47" fillId="2" borderId="0" xfId="73" applyNumberFormat="1" applyFont="1" applyFill="1" applyBorder="1" applyAlignment="1">
      <alignment horizontal="right" vertical="center"/>
    </xf>
    <xf numFmtId="0" fontId="49" fillId="2" borderId="0" xfId="73" applyFont="1" applyFill="1" applyAlignment="1">
      <alignment vertical="center"/>
    </xf>
    <xf numFmtId="49" fontId="47" fillId="2" borderId="8" xfId="73" applyNumberFormat="1" applyFont="1" applyFill="1" applyBorder="1" applyAlignment="1">
      <alignment horizontal="center" vertical="center"/>
    </xf>
    <xf numFmtId="181" fontId="47" fillId="2" borderId="9" xfId="73" applyNumberFormat="1" applyFont="1" applyFill="1" applyBorder="1" applyAlignment="1">
      <alignment horizontal="right" vertical="center"/>
    </xf>
    <xf numFmtId="181" fontId="69" fillId="2" borderId="1" xfId="73" applyNumberFormat="1" applyFont="1" applyFill="1" applyBorder="1" applyAlignment="1">
      <alignment horizontal="right" vertical="center"/>
    </xf>
    <xf numFmtId="181" fontId="47" fillId="2" borderId="1" xfId="73" applyNumberFormat="1" applyFont="1" applyFill="1" applyBorder="1" applyAlignment="1">
      <alignment horizontal="right" vertical="center"/>
    </xf>
    <xf numFmtId="0" fontId="48" fillId="2" borderId="10" xfId="73" applyFont="1" applyFill="1" applyBorder="1" applyAlignment="1">
      <alignment vertical="center"/>
    </xf>
    <xf numFmtId="0" fontId="48" fillId="2" borderId="0" xfId="73" applyFont="1" applyFill="1" applyBorder="1" applyAlignment="1">
      <alignment vertical="center"/>
    </xf>
    <xf numFmtId="0" fontId="48" fillId="2" borderId="10" xfId="73" applyFont="1" applyFill="1" applyBorder="1" applyAlignment="1">
      <alignment horizontal="right" vertical="center"/>
    </xf>
    <xf numFmtId="0" fontId="69" fillId="2" borderId="0" xfId="73" applyFont="1" applyFill="1" applyBorder="1" applyAlignment="1">
      <alignment vertical="center"/>
    </xf>
    <xf numFmtId="0" fontId="69" fillId="2" borderId="0" xfId="73" applyFont="1" applyFill="1" applyAlignment="1">
      <alignment vertical="center"/>
    </xf>
    <xf numFmtId="0" fontId="10" fillId="2" borderId="0" xfId="73" applyFont="1" applyFill="1" applyBorder="1" applyAlignment="1">
      <alignment vertical="center"/>
    </xf>
    <xf numFmtId="0" fontId="48" fillId="2" borderId="1" xfId="73" applyFont="1" applyFill="1" applyBorder="1" applyAlignment="1">
      <alignment vertical="center"/>
    </xf>
    <xf numFmtId="0" fontId="49" fillId="2" borderId="0" xfId="73" applyFont="1" applyFill="1" applyBorder="1" applyAlignment="1">
      <alignment vertical="center"/>
    </xf>
    <xf numFmtId="0" fontId="10" fillId="2" borderId="0" xfId="74" applyFont="1" applyFill="1" applyBorder="1" applyAlignment="1">
      <alignment vertical="center"/>
    </xf>
    <xf numFmtId="0" fontId="77" fillId="2" borderId="0" xfId="74" applyFont="1" applyFill="1" applyBorder="1" applyAlignment="1">
      <alignment horizontal="left" vertical="center"/>
    </xf>
    <xf numFmtId="0" fontId="48" fillId="2" borderId="0" xfId="74" applyFont="1" applyFill="1" applyBorder="1" applyAlignment="1">
      <alignment vertical="center"/>
    </xf>
    <xf numFmtId="0" fontId="48" fillId="2" borderId="0" xfId="74" applyFont="1" applyFill="1" applyBorder="1" applyAlignment="1">
      <alignment horizontal="right" vertical="center"/>
    </xf>
    <xf numFmtId="0" fontId="49" fillId="2" borderId="11" xfId="73" applyFont="1" applyFill="1" applyBorder="1" applyAlignment="1">
      <alignment vertical="center"/>
    </xf>
    <xf numFmtId="0" fontId="69" fillId="2" borderId="0" xfId="74" applyFont="1" applyFill="1" applyBorder="1" applyAlignment="1">
      <alignment horizontal="right" vertical="center" indent="1"/>
    </xf>
    <xf numFmtId="0" fontId="69" fillId="2" borderId="0" xfId="74" applyFont="1" applyFill="1" applyBorder="1" applyAlignment="1">
      <alignment horizontal="center" vertical="center"/>
    </xf>
    <xf numFmtId="0" fontId="69" fillId="2" borderId="0" xfId="74" applyFont="1" applyFill="1" applyBorder="1" applyAlignment="1">
      <alignment vertical="center"/>
    </xf>
    <xf numFmtId="0" fontId="69" fillId="2" borderId="11" xfId="74" applyFont="1" applyFill="1" applyBorder="1" applyAlignment="1">
      <alignment vertical="center"/>
    </xf>
    <xf numFmtId="0" fontId="69" fillId="2" borderId="9" xfId="74" applyFont="1" applyFill="1" applyBorder="1" applyAlignment="1">
      <alignment vertical="center"/>
    </xf>
    <xf numFmtId="0" fontId="69" fillId="2" borderId="1" xfId="74" applyFont="1" applyFill="1" applyBorder="1" applyAlignment="1">
      <alignment horizontal="right" vertical="center" indent="1"/>
    </xf>
    <xf numFmtId="0" fontId="69" fillId="2" borderId="1" xfId="74" applyFont="1" applyFill="1" applyBorder="1" applyAlignment="1">
      <alignment vertical="center"/>
    </xf>
    <xf numFmtId="0" fontId="48" fillId="2" borderId="0" xfId="74" applyFont="1" applyFill="1" applyBorder="1" applyAlignment="1">
      <alignment horizontal="right"/>
    </xf>
    <xf numFmtId="0" fontId="8" fillId="2" borderId="4" xfId="59" applyFont="1" applyFill="1" applyBorder="1" applyAlignment="1">
      <alignment horizontal="distributed" vertical="center" wrapText="1" justifyLastLine="1"/>
    </xf>
    <xf numFmtId="0" fontId="9" fillId="2" borderId="4" xfId="59" applyFont="1" applyFill="1" applyBorder="1" applyAlignment="1">
      <alignment horizontal="distributed" vertical="center" wrapText="1" justifyLastLine="1"/>
    </xf>
    <xf numFmtId="0" fontId="8" fillId="2" borderId="23" xfId="59" applyFont="1" applyFill="1" applyBorder="1" applyAlignment="1">
      <alignment horizontal="distributed" vertical="center" justifyLastLine="1"/>
    </xf>
    <xf numFmtId="187" fontId="8" fillId="2" borderId="0" xfId="59" applyNumberFormat="1" applyFont="1" applyFill="1" applyBorder="1" applyAlignment="1">
      <alignment vertical="center"/>
    </xf>
    <xf numFmtId="187" fontId="4" fillId="2" borderId="0" xfId="59" applyNumberFormat="1" applyFont="1" applyFill="1" applyBorder="1" applyAlignment="1">
      <alignment horizontal="right" vertical="center"/>
    </xf>
    <xf numFmtId="187" fontId="4" fillId="2" borderId="0" xfId="59" applyNumberFormat="1" applyFont="1" applyFill="1" applyBorder="1" applyAlignment="1">
      <alignment vertical="center"/>
    </xf>
    <xf numFmtId="0" fontId="8" fillId="2" borderId="0" xfId="59" applyFont="1" applyFill="1" applyBorder="1" applyAlignment="1">
      <alignment horizontal="distributed" vertical="center" justifyLastLine="1"/>
    </xf>
    <xf numFmtId="187" fontId="8" fillId="2" borderId="11" xfId="59" applyNumberFormat="1" applyFont="1" applyFill="1" applyBorder="1" applyAlignment="1">
      <alignment vertical="center"/>
    </xf>
    <xf numFmtId="187" fontId="30" fillId="2" borderId="0" xfId="59" applyNumberFormat="1" applyFont="1" applyFill="1" applyAlignment="1">
      <alignment vertical="center"/>
    </xf>
    <xf numFmtId="0" fontId="8" fillId="2" borderId="8" xfId="59" applyFont="1" applyFill="1" applyBorder="1" applyAlignment="1">
      <alignment horizontal="distributed" vertical="center" justifyLastLine="1"/>
    </xf>
    <xf numFmtId="187" fontId="8" fillId="2" borderId="1" xfId="59" applyNumberFormat="1" applyFont="1" applyFill="1" applyBorder="1" applyAlignment="1">
      <alignment vertical="center"/>
    </xf>
    <xf numFmtId="187" fontId="4" fillId="2" borderId="1" xfId="59" applyNumberFormat="1" applyFont="1" applyFill="1" applyBorder="1" applyAlignment="1">
      <alignment horizontal="right" vertical="center"/>
    </xf>
    <xf numFmtId="187" fontId="4" fillId="2" borderId="1" xfId="59" applyNumberFormat="1" applyFont="1" applyFill="1" applyBorder="1" applyAlignment="1">
      <alignment vertical="center"/>
    </xf>
    <xf numFmtId="187" fontId="4" fillId="2" borderId="11" xfId="59" applyNumberFormat="1" applyFont="1" applyFill="1" applyBorder="1" applyAlignment="1">
      <alignment vertical="center"/>
    </xf>
    <xf numFmtId="187" fontId="8" fillId="2" borderId="9" xfId="59" applyNumberFormat="1" applyFont="1" applyFill="1" applyBorder="1" applyAlignment="1">
      <alignment vertical="center"/>
    </xf>
    <xf numFmtId="0" fontId="1" fillId="2" borderId="0" xfId="59" applyFont="1" applyFill="1" applyBorder="1" applyAlignment="1">
      <alignment vertical="center" wrapText="1"/>
    </xf>
    <xf numFmtId="0" fontId="1" fillId="2" borderId="0" xfId="59" applyFont="1" applyFill="1" applyBorder="1" applyAlignment="1">
      <alignment horizontal="right" vertical="center" wrapText="1"/>
    </xf>
    <xf numFmtId="0" fontId="53" fillId="2" borderId="0" xfId="59" applyFont="1" applyFill="1" applyAlignment="1">
      <alignment vertical="center"/>
    </xf>
    <xf numFmtId="0" fontId="7" fillId="2" borderId="0" xfId="74" applyFont="1" applyFill="1" applyAlignment="1">
      <alignment vertical="center"/>
    </xf>
    <xf numFmtId="0" fontId="8" fillId="2" borderId="0" xfId="74" applyFont="1" applyFill="1" applyAlignment="1">
      <alignment vertical="center"/>
    </xf>
    <xf numFmtId="0" fontId="1" fillId="2" borderId="0" xfId="74" applyFont="1" applyFill="1" applyAlignment="1">
      <alignment vertical="center"/>
    </xf>
    <xf numFmtId="0" fontId="1" fillId="2" borderId="1" xfId="74" applyFont="1" applyFill="1" applyBorder="1" applyAlignment="1">
      <alignment horizontal="right" vertical="center"/>
    </xf>
    <xf numFmtId="0" fontId="8" fillId="2" borderId="44" xfId="74" applyFont="1" applyFill="1" applyBorder="1" applyAlignment="1">
      <alignment horizontal="center" vertical="center"/>
    </xf>
    <xf numFmtId="0" fontId="8" fillId="2" borderId="24" xfId="74" applyFont="1" applyFill="1" applyBorder="1" applyAlignment="1">
      <alignment horizontal="center" vertical="center"/>
    </xf>
    <xf numFmtId="0" fontId="30" fillId="2" borderId="0" xfId="74" applyFont="1" applyFill="1" applyAlignment="1">
      <alignment vertical="center"/>
    </xf>
    <xf numFmtId="0" fontId="8" fillId="2" borderId="22" xfId="74" applyFont="1" applyFill="1" applyBorder="1" applyAlignment="1">
      <alignment horizontal="center" vertical="center"/>
    </xf>
    <xf numFmtId="0" fontId="8" fillId="2" borderId="32" xfId="74" applyFont="1" applyFill="1" applyBorder="1" applyAlignment="1">
      <alignment vertical="center"/>
    </xf>
    <xf numFmtId="187" fontId="8" fillId="2" borderId="11" xfId="74" applyNumberFormat="1" applyFont="1" applyFill="1" applyBorder="1" applyAlignment="1">
      <alignment vertical="center"/>
    </xf>
    <xf numFmtId="187" fontId="4" fillId="2" borderId="0" xfId="74" applyNumberFormat="1" applyFont="1" applyFill="1" applyBorder="1" applyAlignment="1">
      <alignment vertical="center"/>
    </xf>
    <xf numFmtId="41" fontId="4" fillId="2" borderId="0" xfId="74" applyNumberFormat="1" applyFont="1" applyFill="1" applyBorder="1" applyAlignment="1">
      <alignment horizontal="right" vertical="center"/>
    </xf>
    <xf numFmtId="0" fontId="30" fillId="2" borderId="0" xfId="74" applyFont="1" applyFill="1" applyBorder="1" applyAlignment="1">
      <alignment vertical="center"/>
    </xf>
    <xf numFmtId="187" fontId="8" fillId="2" borderId="9" xfId="74" applyNumberFormat="1" applyFont="1" applyFill="1" applyBorder="1" applyAlignment="1">
      <alignment vertical="center"/>
    </xf>
    <xf numFmtId="187" fontId="4" fillId="2" borderId="1" xfId="74" applyNumberFormat="1" applyFont="1" applyFill="1" applyBorder="1" applyAlignment="1">
      <alignment vertical="center"/>
    </xf>
    <xf numFmtId="41" fontId="4" fillId="2" borderId="1" xfId="74" applyNumberFormat="1" applyFont="1" applyFill="1" applyBorder="1" applyAlignment="1">
      <alignment horizontal="right" vertical="center"/>
    </xf>
    <xf numFmtId="0" fontId="8" fillId="2" borderId="103" xfId="74" applyFont="1" applyFill="1" applyBorder="1" applyAlignment="1">
      <alignment horizontal="center" vertical="center"/>
    </xf>
    <xf numFmtId="187" fontId="8" fillId="2" borderId="103" xfId="74" applyNumberFormat="1" applyFont="1" applyFill="1" applyBorder="1" applyAlignment="1">
      <alignment vertical="center"/>
    </xf>
    <xf numFmtId="41" fontId="8" fillId="2" borderId="103" xfId="74" applyNumberFormat="1" applyFont="1" applyFill="1" applyBorder="1" applyAlignment="1">
      <alignment horizontal="right" vertical="center"/>
    </xf>
    <xf numFmtId="41" fontId="1" fillId="2" borderId="103" xfId="74" applyNumberFormat="1" applyFont="1" applyFill="1" applyBorder="1" applyAlignment="1">
      <alignment horizontal="right" vertical="center"/>
    </xf>
    <xf numFmtId="0" fontId="4" fillId="2" borderId="20" xfId="74" applyFont="1" applyFill="1" applyBorder="1" applyAlignment="1">
      <alignment horizontal="right" vertical="center"/>
    </xf>
    <xf numFmtId="0" fontId="4" fillId="2" borderId="10" xfId="74" applyFont="1" applyFill="1" applyBorder="1" applyAlignment="1">
      <alignment horizontal="center" vertical="center"/>
    </xf>
    <xf numFmtId="0" fontId="4" fillId="2" borderId="10" xfId="74" applyFont="1" applyFill="1" applyBorder="1" applyAlignment="1">
      <alignment horizontal="right" vertical="center"/>
    </xf>
    <xf numFmtId="0" fontId="4" fillId="2" borderId="0" xfId="74" applyFont="1" applyFill="1" applyBorder="1" applyAlignment="1">
      <alignment horizontal="center" vertical="center"/>
    </xf>
    <xf numFmtId="0" fontId="4" fillId="2" borderId="11" xfId="74" applyFont="1" applyFill="1" applyBorder="1" applyAlignment="1">
      <alignment horizontal="right" vertical="center"/>
    </xf>
    <xf numFmtId="0" fontId="4" fillId="2" borderId="0" xfId="74" applyFont="1" applyFill="1" applyBorder="1" applyAlignment="1">
      <alignment horizontal="right" vertical="center"/>
    </xf>
    <xf numFmtId="2" fontId="4" fillId="2" borderId="0" xfId="74" applyNumberFormat="1" applyFont="1" applyFill="1" applyBorder="1" applyAlignment="1">
      <alignment horizontal="center" vertical="center"/>
    </xf>
    <xf numFmtId="0" fontId="4" fillId="2" borderId="9" xfId="74" applyFont="1" applyFill="1" applyBorder="1" applyAlignment="1">
      <alignment horizontal="right" vertical="center"/>
    </xf>
    <xf numFmtId="0" fontId="4" fillId="2" borderId="1" xfId="74" applyFont="1" applyFill="1" applyBorder="1" applyAlignment="1">
      <alignment horizontal="center" vertical="center"/>
    </xf>
    <xf numFmtId="0" fontId="4" fillId="2" borderId="1" xfId="74" applyFont="1" applyFill="1" applyBorder="1" applyAlignment="1">
      <alignment horizontal="right" vertical="center"/>
    </xf>
    <xf numFmtId="49" fontId="4" fillId="2" borderId="1" xfId="74" applyNumberFormat="1" applyFont="1" applyFill="1" applyBorder="1" applyAlignment="1">
      <alignment horizontal="center" vertical="center"/>
    </xf>
    <xf numFmtId="0" fontId="1" fillId="2" borderId="10" xfId="74" applyFont="1" applyFill="1" applyBorder="1" applyAlignment="1">
      <alignment horizontal="right" vertical="top"/>
    </xf>
    <xf numFmtId="0" fontId="1" fillId="2" borderId="0" xfId="74" applyFont="1" applyFill="1" applyBorder="1" applyAlignment="1">
      <alignment horizontal="right" vertical="top"/>
    </xf>
    <xf numFmtId="0" fontId="1" fillId="2" borderId="0" xfId="74" applyFont="1" applyFill="1" applyBorder="1" applyAlignment="1">
      <alignment horizontal="left" vertical="top" wrapText="1"/>
    </xf>
    <xf numFmtId="0" fontId="9" fillId="2" borderId="0" xfId="74" applyFont="1" applyFill="1" applyBorder="1" applyAlignment="1">
      <alignment horizontal="center" vertical="center"/>
    </xf>
    <xf numFmtId="0" fontId="1" fillId="2" borderId="0" xfId="74" applyFont="1" applyFill="1" applyBorder="1" applyAlignment="1">
      <alignment horizontal="right" vertical="center"/>
    </xf>
    <xf numFmtId="0" fontId="8" fillId="2" borderId="21" xfId="74" applyFont="1" applyFill="1" applyBorder="1" applyAlignment="1">
      <alignment horizontal="center" vertical="center"/>
    </xf>
    <xf numFmtId="0" fontId="9" fillId="2" borderId="4" xfId="74" applyFont="1" applyFill="1" applyBorder="1" applyAlignment="1">
      <alignment horizontal="center" vertical="center"/>
    </xf>
    <xf numFmtId="0" fontId="8" fillId="2" borderId="4" xfId="74" applyFont="1" applyFill="1" applyBorder="1" applyAlignment="1">
      <alignment horizontal="center" vertical="center"/>
    </xf>
    <xf numFmtId="0" fontId="8" fillId="2" borderId="3" xfId="74" applyFont="1" applyFill="1" applyBorder="1" applyAlignment="1">
      <alignment horizontal="center" vertical="center"/>
    </xf>
    <xf numFmtId="181" fontId="8" fillId="2" borderId="0" xfId="74" applyNumberFormat="1" applyFont="1" applyFill="1" applyBorder="1" applyAlignment="1">
      <alignment horizontal="right" vertical="center"/>
    </xf>
    <xf numFmtId="181" fontId="4" fillId="2" borderId="0" xfId="74" applyNumberFormat="1" applyFont="1" applyFill="1" applyBorder="1" applyAlignment="1">
      <alignment horizontal="right" vertical="center"/>
    </xf>
    <xf numFmtId="181" fontId="8" fillId="2" borderId="1" xfId="74" applyNumberFormat="1" applyFont="1" applyFill="1" applyBorder="1" applyAlignment="1">
      <alignment horizontal="right" vertical="center"/>
    </xf>
    <xf numFmtId="181" fontId="4" fillId="2" borderId="1" xfId="74" applyNumberFormat="1" applyFont="1" applyFill="1" applyBorder="1" applyAlignment="1">
      <alignment horizontal="right" vertical="center"/>
    </xf>
    <xf numFmtId="0" fontId="8" fillId="2" borderId="0" xfId="74" applyFont="1" applyFill="1" applyBorder="1" applyAlignment="1">
      <alignment horizontal="center" vertical="center"/>
    </xf>
    <xf numFmtId="0" fontId="7" fillId="2" borderId="0" xfId="75" applyFont="1" applyFill="1" applyAlignment="1">
      <alignment vertical="center"/>
    </xf>
    <xf numFmtId="0" fontId="8" fillId="2" borderId="0" xfId="75" applyFont="1" applyFill="1" applyAlignment="1">
      <alignment vertical="center"/>
    </xf>
    <xf numFmtId="0" fontId="1" fillId="2" borderId="0" xfId="75" applyFont="1" applyFill="1" applyAlignment="1">
      <alignment vertical="center"/>
    </xf>
    <xf numFmtId="0" fontId="1" fillId="2" borderId="0" xfId="75" applyFont="1" applyFill="1" applyAlignment="1">
      <alignment horizontal="right" vertical="center"/>
    </xf>
    <xf numFmtId="0" fontId="8" fillId="2" borderId="26" xfId="75" applyFont="1" applyFill="1" applyBorder="1" applyAlignment="1">
      <alignment horizontal="distributed" vertical="center" justifyLastLine="1"/>
    </xf>
    <xf numFmtId="0" fontId="8" fillId="2" borderId="18" xfId="75" applyFont="1" applyFill="1" applyBorder="1" applyAlignment="1">
      <alignment horizontal="distributed" vertical="center" justifyLastLine="1"/>
    </xf>
    <xf numFmtId="182" fontId="8" fillId="2" borderId="0" xfId="75" applyNumberFormat="1" applyFont="1" applyFill="1" applyBorder="1" applyAlignment="1">
      <alignment vertical="center" shrinkToFit="1"/>
    </xf>
    <xf numFmtId="181" fontId="4" fillId="2" borderId="0" xfId="75" applyNumberFormat="1" applyFont="1" applyFill="1" applyBorder="1" applyAlignment="1">
      <alignment horizontal="right" vertical="center"/>
    </xf>
    <xf numFmtId="181" fontId="4" fillId="2" borderId="0" xfId="75" applyNumberFormat="1" applyFont="1" applyFill="1" applyBorder="1" applyAlignment="1">
      <alignment vertical="center"/>
    </xf>
    <xf numFmtId="181" fontId="4" fillId="2" borderId="0" xfId="75" quotePrefix="1" applyNumberFormat="1" applyFont="1" applyFill="1" applyBorder="1" applyAlignment="1">
      <alignment horizontal="right" vertical="center"/>
    </xf>
    <xf numFmtId="49" fontId="8" fillId="2" borderId="8" xfId="59" applyNumberFormat="1" applyFont="1" applyFill="1" applyBorder="1" applyAlignment="1">
      <alignment horizontal="center" vertical="center"/>
    </xf>
    <xf numFmtId="182" fontId="8" fillId="2" borderId="1" xfId="75" applyNumberFormat="1" applyFont="1" applyFill="1" applyBorder="1" applyAlignment="1">
      <alignment vertical="center" shrinkToFit="1"/>
    </xf>
    <xf numFmtId="182" fontId="4" fillId="2" borderId="1" xfId="75" applyNumberFormat="1" applyFont="1" applyFill="1" applyBorder="1" applyAlignment="1">
      <alignment vertical="center" shrinkToFit="1"/>
    </xf>
    <xf numFmtId="182" fontId="4" fillId="2" borderId="1" xfId="75" applyNumberFormat="1" applyFont="1" applyFill="1" applyBorder="1" applyAlignment="1">
      <alignment horizontal="right" vertical="center" shrinkToFit="1"/>
    </xf>
    <xf numFmtId="0" fontId="1" fillId="2" borderId="0" xfId="75" applyFont="1" applyFill="1" applyBorder="1" applyAlignment="1">
      <alignment horizontal="right" vertical="center"/>
    </xf>
    <xf numFmtId="182" fontId="1" fillId="2" borderId="0" xfId="75" applyNumberFormat="1" applyFont="1" applyFill="1" applyAlignment="1">
      <alignment vertical="center"/>
    </xf>
    <xf numFmtId="0" fontId="30" fillId="2" borderId="1" xfId="74" applyFont="1" applyFill="1" applyBorder="1" applyAlignment="1">
      <alignment vertical="center"/>
    </xf>
    <xf numFmtId="0" fontId="1" fillId="2" borderId="1" xfId="75" applyFont="1" applyFill="1" applyBorder="1" applyAlignment="1">
      <alignment horizontal="right" vertical="center"/>
    </xf>
    <xf numFmtId="0" fontId="8" fillId="2" borderId="27" xfId="75" applyFont="1" applyFill="1" applyBorder="1" applyAlignment="1">
      <alignment horizontal="distributed" vertical="center" justifyLastLine="1"/>
    </xf>
    <xf numFmtId="0" fontId="12" fillId="2" borderId="26" xfId="75" applyFont="1" applyFill="1" applyBorder="1" applyAlignment="1">
      <alignment horizontal="distributed" vertical="center" wrapText="1" justifyLastLine="1"/>
    </xf>
    <xf numFmtId="0" fontId="8" fillId="2" borderId="26" xfId="75" applyFont="1" applyFill="1" applyBorder="1" applyAlignment="1">
      <alignment horizontal="distributed" vertical="center" wrapText="1" justifyLastLine="1"/>
    </xf>
    <xf numFmtId="182" fontId="9" fillId="2" borderId="11" xfId="75" applyNumberFormat="1" applyFont="1" applyFill="1" applyBorder="1" applyAlignment="1">
      <alignment vertical="center"/>
    </xf>
    <xf numFmtId="182" fontId="1" fillId="2" borderId="0" xfId="75" applyNumberFormat="1" applyFont="1" applyFill="1" applyBorder="1" applyAlignment="1">
      <alignment vertical="center"/>
    </xf>
    <xf numFmtId="182" fontId="1" fillId="2" borderId="0" xfId="75" quotePrefix="1" applyNumberFormat="1" applyFont="1" applyFill="1" applyBorder="1" applyAlignment="1">
      <alignment horizontal="right" vertical="center"/>
    </xf>
    <xf numFmtId="182" fontId="1" fillId="2" borderId="0" xfId="74" applyNumberFormat="1" applyFont="1" applyFill="1" applyBorder="1" applyAlignment="1">
      <alignment vertical="center"/>
    </xf>
    <xf numFmtId="182" fontId="1" fillId="2" borderId="0" xfId="7" quotePrefix="1" applyNumberFormat="1" applyFont="1" applyFill="1" applyBorder="1" applyAlignment="1">
      <alignment vertical="center"/>
    </xf>
    <xf numFmtId="182" fontId="1" fillId="2" borderId="0" xfId="75" applyNumberFormat="1" applyFont="1" applyFill="1" applyBorder="1" applyAlignment="1">
      <alignment horizontal="right" vertical="center"/>
    </xf>
    <xf numFmtId="182" fontId="9" fillId="2" borderId="9" xfId="75" applyNumberFormat="1" applyFont="1" applyFill="1" applyBorder="1" applyAlignment="1">
      <alignment vertical="center"/>
    </xf>
    <xf numFmtId="182" fontId="1" fillId="2" borderId="1" xfId="75" applyNumberFormat="1" applyFont="1" applyFill="1" applyBorder="1" applyAlignment="1">
      <alignment vertical="center"/>
    </xf>
    <xf numFmtId="182" fontId="1" fillId="2" borderId="1" xfId="75" quotePrefix="1" applyNumberFormat="1" applyFont="1" applyFill="1" applyBorder="1" applyAlignment="1">
      <alignment horizontal="right" vertical="center"/>
    </xf>
    <xf numFmtId="182" fontId="1" fillId="2" borderId="1" xfId="75" applyNumberFormat="1" applyFont="1" applyFill="1" applyBorder="1" applyAlignment="1">
      <alignment horizontal="right" vertical="center"/>
    </xf>
    <xf numFmtId="38" fontId="1" fillId="2" borderId="0" xfId="75" applyNumberFormat="1" applyFont="1" applyFill="1" applyBorder="1" applyAlignment="1">
      <alignment horizontal="right" vertical="center"/>
    </xf>
    <xf numFmtId="0" fontId="4" fillId="2" borderId="0" xfId="75" applyFont="1" applyFill="1" applyAlignment="1">
      <alignment vertical="center"/>
    </xf>
    <xf numFmtId="0" fontId="1" fillId="2" borderId="0" xfId="75" applyFont="1" applyFill="1" applyBorder="1" applyAlignment="1">
      <alignment vertical="center"/>
    </xf>
    <xf numFmtId="0" fontId="7" fillId="2" borderId="0" xfId="76" applyFont="1" applyFill="1" applyAlignment="1">
      <alignment vertical="center"/>
    </xf>
    <xf numFmtId="0" fontId="8" fillId="2" borderId="0" xfId="76" applyFont="1" applyFill="1" applyAlignment="1">
      <alignment vertical="center"/>
    </xf>
    <xf numFmtId="0" fontId="1" fillId="2" borderId="1" xfId="76" applyFont="1" applyFill="1" applyBorder="1" applyAlignment="1">
      <alignment vertical="center"/>
    </xf>
    <xf numFmtId="0" fontId="1" fillId="2" borderId="1" xfId="76" applyFont="1" applyFill="1" applyBorder="1" applyAlignment="1">
      <alignment horizontal="right" vertical="center"/>
    </xf>
    <xf numFmtId="0" fontId="1" fillId="2" borderId="0" xfId="76" applyFont="1" applyFill="1" applyAlignment="1">
      <alignment vertical="center"/>
    </xf>
    <xf numFmtId="0" fontId="30" fillId="2" borderId="0" xfId="76" applyFont="1" applyFill="1" applyAlignment="1">
      <alignment vertical="center"/>
    </xf>
    <xf numFmtId="0" fontId="1" fillId="2" borderId="0" xfId="76" applyFont="1" applyFill="1" applyBorder="1" applyAlignment="1">
      <alignment vertical="center"/>
    </xf>
    <xf numFmtId="0" fontId="1" fillId="2" borderId="0" xfId="76" applyFont="1" applyFill="1" applyAlignment="1">
      <alignment horizontal="right" vertical="center"/>
    </xf>
    <xf numFmtId="0" fontId="30" fillId="2" borderId="1" xfId="76" applyFont="1" applyFill="1" applyBorder="1" applyAlignment="1">
      <alignment vertical="center"/>
    </xf>
    <xf numFmtId="0" fontId="8" fillId="2" borderId="147" xfId="76" applyFont="1" applyFill="1" applyBorder="1" applyAlignment="1">
      <alignment horizontal="center" vertical="center"/>
    </xf>
    <xf numFmtId="0" fontId="8" fillId="2" borderId="150" xfId="76" applyFont="1" applyFill="1" applyBorder="1" applyAlignment="1">
      <alignment horizontal="center" vertical="center"/>
    </xf>
    <xf numFmtId="0" fontId="4" fillId="2" borderId="0" xfId="76" applyFont="1" applyFill="1" applyAlignment="1">
      <alignment vertical="center"/>
    </xf>
    <xf numFmtId="0" fontId="8" fillId="2" borderId="153" xfId="76" applyFont="1" applyFill="1" applyBorder="1" applyAlignment="1">
      <alignment horizontal="center" vertical="center"/>
    </xf>
    <xf numFmtId="0" fontId="8" fillId="2" borderId="157" xfId="76" applyFont="1" applyFill="1" applyBorder="1" applyAlignment="1">
      <alignment horizontal="center" vertical="center"/>
    </xf>
    <xf numFmtId="0" fontId="30" fillId="2" borderId="0" xfId="75" applyFont="1" applyFill="1" applyAlignment="1">
      <alignment vertical="center"/>
    </xf>
    <xf numFmtId="0" fontId="8" fillId="2" borderId="161" xfId="76" applyFont="1" applyFill="1" applyBorder="1" applyAlignment="1">
      <alignment horizontal="center" vertical="center"/>
    </xf>
    <xf numFmtId="0" fontId="7" fillId="2" borderId="0" xfId="77" applyFont="1" applyFill="1" applyBorder="1" applyAlignment="1">
      <alignment vertical="center"/>
    </xf>
    <xf numFmtId="0" fontId="8" fillId="2" borderId="0" xfId="77" applyFont="1" applyFill="1" applyAlignment="1">
      <alignment vertical="center"/>
    </xf>
    <xf numFmtId="0" fontId="1" fillId="2" borderId="0" xfId="77" applyFont="1" applyFill="1" applyBorder="1" applyAlignment="1">
      <alignment vertical="center"/>
    </xf>
    <xf numFmtId="0" fontId="1" fillId="2" borderId="0" xfId="77" applyFont="1" applyFill="1" applyAlignment="1">
      <alignment vertical="center"/>
    </xf>
    <xf numFmtId="0" fontId="1" fillId="2" borderId="0" xfId="77" applyFont="1" applyFill="1" applyBorder="1" applyAlignment="1">
      <alignment horizontal="right" vertical="center"/>
    </xf>
    <xf numFmtId="0" fontId="8" fillId="2" borderId="21" xfId="77" applyFont="1" applyFill="1" applyBorder="1" applyAlignment="1">
      <alignment horizontal="distributed" vertical="center" justifyLastLine="1"/>
    </xf>
    <xf numFmtId="0" fontId="8" fillId="2" borderId="4" xfId="77" applyFont="1" applyFill="1" applyBorder="1" applyAlignment="1">
      <alignment horizontal="distributed" vertical="center" justifyLastLine="1"/>
    </xf>
    <xf numFmtId="0" fontId="30" fillId="2" borderId="0" xfId="77" applyFont="1" applyFill="1" applyAlignment="1">
      <alignment vertical="center"/>
    </xf>
    <xf numFmtId="49" fontId="8" fillId="2" borderId="23" xfId="77" applyNumberFormat="1" applyFont="1" applyFill="1" applyBorder="1" applyAlignment="1">
      <alignment horizontal="center" vertical="center"/>
    </xf>
    <xf numFmtId="181" fontId="8" fillId="2" borderId="11" xfId="77" applyNumberFormat="1" applyFont="1" applyFill="1" applyBorder="1" applyAlignment="1">
      <alignment vertical="center"/>
    </xf>
    <xf numFmtId="181" fontId="4" fillId="2" borderId="0" xfId="77" applyNumberFormat="1" applyFont="1" applyFill="1" applyBorder="1" applyAlignment="1">
      <alignment vertical="center"/>
    </xf>
    <xf numFmtId="181" fontId="4" fillId="2" borderId="23" xfId="77" applyNumberFormat="1" applyFont="1" applyFill="1" applyBorder="1" applyAlignment="1">
      <alignment vertical="center"/>
    </xf>
    <xf numFmtId="0" fontId="31" fillId="2" borderId="0" xfId="77" applyFont="1" applyFill="1" applyAlignment="1">
      <alignment vertical="center"/>
    </xf>
    <xf numFmtId="49" fontId="8" fillId="2" borderId="8" xfId="77" applyNumberFormat="1" applyFont="1" applyFill="1" applyBorder="1" applyAlignment="1">
      <alignment horizontal="center" vertical="center"/>
    </xf>
    <xf numFmtId="181" fontId="8" fillId="2" borderId="9" xfId="77" applyNumberFormat="1" applyFont="1" applyFill="1" applyBorder="1" applyAlignment="1">
      <alignment vertical="center"/>
    </xf>
    <xf numFmtId="181" fontId="4" fillId="2" borderId="1" xfId="77" applyNumberFormat="1" applyFont="1" applyFill="1" applyBorder="1" applyAlignment="1">
      <alignment vertical="center"/>
    </xf>
    <xf numFmtId="181" fontId="4" fillId="2" borderId="8" xfId="77" applyNumberFormat="1" applyFont="1" applyFill="1" applyBorder="1" applyAlignment="1">
      <alignment vertical="center"/>
    </xf>
    <xf numFmtId="0" fontId="4" fillId="2" borderId="0" xfId="77" applyFont="1" applyFill="1" applyAlignment="1">
      <alignment vertical="center"/>
    </xf>
    <xf numFmtId="0" fontId="1" fillId="2" borderId="0" xfId="77" applyFont="1" applyFill="1" applyAlignment="1">
      <alignment horizontal="right" vertical="center"/>
    </xf>
    <xf numFmtId="0" fontId="7" fillId="2" borderId="0" xfId="78" applyFont="1" applyFill="1" applyAlignment="1">
      <alignment vertical="center"/>
    </xf>
    <xf numFmtId="0" fontId="8" fillId="2" borderId="0" xfId="78" applyFont="1" applyFill="1" applyAlignment="1">
      <alignment vertical="center"/>
    </xf>
    <xf numFmtId="0" fontId="1" fillId="2" borderId="0" xfId="78" applyFont="1" applyFill="1" applyAlignment="1">
      <alignment vertical="center"/>
    </xf>
    <xf numFmtId="0" fontId="30" fillId="2" borderId="0" xfId="78" applyFont="1" applyFill="1" applyAlignment="1">
      <alignment vertical="center"/>
    </xf>
    <xf numFmtId="0" fontId="8" fillId="2" borderId="26" xfId="78" applyFont="1" applyFill="1" applyBorder="1" applyAlignment="1">
      <alignment horizontal="distributed" vertical="center" justifyLastLine="1"/>
    </xf>
    <xf numFmtId="0" fontId="8" fillId="2" borderId="26" xfId="78" applyFont="1" applyFill="1" applyBorder="1" applyAlignment="1">
      <alignment horizontal="distributed" vertical="center" wrapText="1" justifyLastLine="1"/>
    </xf>
    <xf numFmtId="0" fontId="8" fillId="2" borderId="18" xfId="78" applyFont="1" applyFill="1" applyBorder="1" applyAlignment="1">
      <alignment horizontal="distributed" vertical="center" justifyLastLine="1"/>
    </xf>
    <xf numFmtId="181" fontId="8" fillId="2" borderId="11" xfId="78" applyNumberFormat="1" applyFont="1" applyFill="1" applyBorder="1" applyAlignment="1">
      <alignment horizontal="right" vertical="center"/>
    </xf>
    <xf numFmtId="181" fontId="4" fillId="2" borderId="0" xfId="78" applyNumberFormat="1" applyFont="1" applyFill="1" applyBorder="1" applyAlignment="1">
      <alignment horizontal="right" vertical="center"/>
    </xf>
    <xf numFmtId="0" fontId="31" fillId="2" borderId="0" xfId="78" applyFont="1" applyFill="1" applyAlignment="1">
      <alignment vertical="center"/>
    </xf>
    <xf numFmtId="181" fontId="8" fillId="2" borderId="9" xfId="78" applyNumberFormat="1" applyFont="1" applyFill="1" applyBorder="1" applyAlignment="1">
      <alignment horizontal="right" vertical="center"/>
    </xf>
    <xf numFmtId="181" fontId="4" fillId="2" borderId="1" xfId="78" applyNumberFormat="1" applyFont="1" applyFill="1" applyBorder="1" applyAlignment="1">
      <alignment horizontal="right" vertical="center"/>
    </xf>
    <xf numFmtId="181" fontId="30" fillId="2" borderId="0" xfId="78" applyNumberFormat="1" applyFont="1" applyFill="1" applyAlignment="1">
      <alignment vertical="center"/>
    </xf>
    <xf numFmtId="0" fontId="7" fillId="2" borderId="0" xfId="79" applyFont="1" applyFill="1" applyAlignment="1">
      <alignment vertical="center"/>
    </xf>
    <xf numFmtId="0" fontId="8" fillId="2" borderId="0" xfId="79" applyFont="1" applyFill="1" applyAlignment="1">
      <alignment vertical="center"/>
    </xf>
    <xf numFmtId="0" fontId="1" fillId="2" borderId="0" xfId="79" applyFont="1" applyFill="1" applyAlignment="1">
      <alignment vertical="center"/>
    </xf>
    <xf numFmtId="0" fontId="1" fillId="2" borderId="1" xfId="79" applyFont="1" applyFill="1" applyBorder="1" applyAlignment="1">
      <alignment horizontal="right" vertical="center"/>
    </xf>
    <xf numFmtId="0" fontId="30" fillId="2" borderId="0" xfId="79" applyFont="1" applyFill="1" applyAlignment="1">
      <alignment vertical="center"/>
    </xf>
    <xf numFmtId="0" fontId="8" fillId="2" borderId="26" xfId="79" applyFont="1" applyFill="1" applyBorder="1" applyAlignment="1">
      <alignment horizontal="distributed" vertical="center" justifyLastLine="1"/>
    </xf>
    <xf numFmtId="0" fontId="8" fillId="2" borderId="18" xfId="79" applyFont="1" applyFill="1" applyBorder="1" applyAlignment="1">
      <alignment horizontal="distributed" vertical="center" justifyLastLine="1"/>
    </xf>
    <xf numFmtId="181" fontId="4" fillId="2" borderId="0" xfId="79" applyNumberFormat="1" applyFont="1" applyFill="1" applyBorder="1" applyAlignment="1">
      <alignment horizontal="right" vertical="center"/>
    </xf>
    <xf numFmtId="181" fontId="4" fillId="2" borderId="0" xfId="79" quotePrefix="1" applyNumberFormat="1" applyFont="1" applyFill="1" applyBorder="1" applyAlignment="1">
      <alignment horizontal="right" vertical="center"/>
    </xf>
    <xf numFmtId="181" fontId="4" fillId="2" borderId="1" xfId="79" applyNumberFormat="1" applyFont="1" applyFill="1" applyBorder="1" applyAlignment="1">
      <alignment horizontal="right" vertical="center"/>
    </xf>
    <xf numFmtId="181" fontId="4" fillId="2" borderId="1" xfId="79" quotePrefix="1" applyNumberFormat="1" applyFont="1" applyFill="1" applyBorder="1" applyAlignment="1">
      <alignment horizontal="right" vertical="center"/>
    </xf>
    <xf numFmtId="0" fontId="1" fillId="2" borderId="0" xfId="79" applyFont="1" applyFill="1" applyBorder="1" applyAlignment="1">
      <alignment vertical="center"/>
    </xf>
    <xf numFmtId="38" fontId="7" fillId="2" borderId="0" xfId="7" applyFont="1" applyFill="1" applyAlignment="1">
      <alignment vertical="center"/>
    </xf>
    <xf numFmtId="0" fontId="8" fillId="2" borderId="0" xfId="80" applyFont="1" applyFill="1" applyAlignment="1">
      <alignment vertical="center"/>
    </xf>
    <xf numFmtId="0" fontId="1" fillId="2" borderId="1" xfId="81" applyFont="1" applyFill="1" applyBorder="1" applyAlignment="1">
      <alignment vertical="center"/>
    </xf>
    <xf numFmtId="0" fontId="1" fillId="2" borderId="0" xfId="80" applyFont="1" applyFill="1" applyAlignment="1">
      <alignment vertical="center"/>
    </xf>
    <xf numFmtId="38" fontId="8" fillId="2" borderId="4" xfId="7" applyFont="1" applyFill="1" applyBorder="1" applyAlignment="1">
      <alignment horizontal="center" vertical="center" shrinkToFit="1"/>
    </xf>
    <xf numFmtId="38" fontId="8" fillId="2" borderId="29" xfId="7" applyFont="1" applyFill="1" applyBorder="1" applyAlignment="1">
      <alignment horizontal="center" vertical="center" shrinkToFit="1"/>
    </xf>
    <xf numFmtId="38" fontId="8" fillId="2" borderId="2" xfId="7" applyFont="1" applyFill="1" applyBorder="1" applyAlignment="1">
      <alignment horizontal="center" vertical="center" shrinkToFit="1"/>
    </xf>
    <xf numFmtId="38" fontId="8" fillId="2" borderId="25" xfId="7" applyFont="1" applyFill="1" applyBorder="1" applyAlignment="1">
      <alignment vertical="center" shrinkToFit="1"/>
    </xf>
    <xf numFmtId="181" fontId="8" fillId="2" borderId="0" xfId="7" applyNumberFormat="1" applyFont="1" applyFill="1" applyBorder="1" applyAlignment="1">
      <alignment vertical="center" shrinkToFit="1"/>
    </xf>
    <xf numFmtId="181" fontId="4" fillId="2" borderId="0" xfId="7" applyNumberFormat="1" applyFont="1" applyFill="1" applyBorder="1" applyAlignment="1">
      <alignment vertical="center" shrinkToFit="1"/>
    </xf>
    <xf numFmtId="181" fontId="4" fillId="2" borderId="0" xfId="7" applyNumberFormat="1" applyFont="1" applyFill="1" applyBorder="1" applyAlignment="1">
      <alignment horizontal="right" vertical="center" shrinkToFit="1"/>
    </xf>
    <xf numFmtId="0" fontId="30" fillId="2" borderId="0" xfId="80" applyFont="1" applyFill="1" applyAlignment="1">
      <alignment vertical="center"/>
    </xf>
    <xf numFmtId="38" fontId="8" fillId="2" borderId="39" xfId="7" applyFont="1" applyFill="1" applyBorder="1" applyAlignment="1">
      <alignment vertical="center" shrinkToFit="1"/>
    </xf>
    <xf numFmtId="181" fontId="8" fillId="2" borderId="0" xfId="7" applyNumberFormat="1" applyFont="1" applyFill="1" applyBorder="1" applyAlignment="1">
      <alignment horizontal="right" vertical="center" shrinkToFit="1"/>
    </xf>
    <xf numFmtId="38" fontId="8" fillId="2" borderId="40" xfId="7" applyFont="1" applyFill="1" applyBorder="1" applyAlignment="1">
      <alignment vertical="center" shrinkToFit="1"/>
    </xf>
    <xf numFmtId="181" fontId="8" fillId="2" borderId="1" xfId="7" applyNumberFormat="1" applyFont="1" applyFill="1" applyBorder="1" applyAlignment="1">
      <alignment vertical="center" shrinkToFit="1"/>
    </xf>
    <xf numFmtId="0" fontId="1" fillId="2" borderId="0" xfId="81" applyFont="1" applyFill="1"/>
    <xf numFmtId="0" fontId="6" fillId="2" borderId="0" xfId="81" applyFill="1" applyAlignment="1">
      <alignment vertical="center"/>
    </xf>
    <xf numFmtId="0" fontId="7" fillId="2" borderId="0" xfId="80" applyFont="1" applyFill="1" applyAlignment="1">
      <alignment vertical="center"/>
    </xf>
    <xf numFmtId="0" fontId="1" fillId="2" borderId="0" xfId="80" applyFont="1" applyFill="1" applyAlignment="1">
      <alignment horizontal="right" vertical="center"/>
    </xf>
    <xf numFmtId="0" fontId="31" fillId="2" borderId="0" xfId="80" applyFont="1" applyFill="1" applyAlignment="1">
      <alignment vertical="center"/>
    </xf>
    <xf numFmtId="0" fontId="8" fillId="2" borderId="4" xfId="80" applyFont="1" applyFill="1" applyBorder="1" applyAlignment="1">
      <alignment horizontal="distributed" vertical="center" justifyLastLine="1"/>
    </xf>
    <xf numFmtId="0" fontId="8" fillId="2" borderId="3" xfId="80" applyFont="1" applyFill="1" applyBorder="1" applyAlignment="1">
      <alignment horizontal="distributed" vertical="center" justifyLastLine="1"/>
    </xf>
    <xf numFmtId="180" fontId="8" fillId="2" borderId="11" xfId="80" applyNumberFormat="1" applyFont="1" applyFill="1" applyBorder="1" applyAlignment="1">
      <alignment horizontal="right" vertical="center"/>
    </xf>
    <xf numFmtId="180" fontId="4" fillId="2" borderId="0" xfId="80" applyNumberFormat="1" applyFont="1" applyFill="1" applyBorder="1" applyAlignment="1">
      <alignment horizontal="right" vertical="center"/>
    </xf>
    <xf numFmtId="0" fontId="30" fillId="2" borderId="0" xfId="82" applyFont="1" applyFill="1" applyAlignment="1">
      <alignment vertical="center"/>
    </xf>
    <xf numFmtId="180" fontId="8" fillId="2" borderId="9" xfId="80" applyNumberFormat="1" applyFont="1" applyFill="1" applyBorder="1" applyAlignment="1">
      <alignment horizontal="right" vertical="center"/>
    </xf>
    <xf numFmtId="180" fontId="4" fillId="2" borderId="1" xfId="80" applyNumberFormat="1" applyFont="1" applyFill="1" applyBorder="1" applyAlignment="1">
      <alignment horizontal="right" vertical="center"/>
    </xf>
    <xf numFmtId="0" fontId="7" fillId="2" borderId="0" xfId="82" applyFont="1" applyFill="1" applyAlignment="1">
      <alignment vertical="center"/>
    </xf>
    <xf numFmtId="0" fontId="7" fillId="2" borderId="0" xfId="82" applyFont="1" applyFill="1" applyBorder="1" applyAlignment="1">
      <alignment vertical="center"/>
    </xf>
    <xf numFmtId="0" fontId="30" fillId="2" borderId="0" xfId="82" applyFont="1" applyFill="1" applyBorder="1" applyAlignment="1">
      <alignment vertical="center"/>
    </xf>
    <xf numFmtId="0" fontId="1" fillId="2" borderId="0" xfId="82" applyFont="1" applyFill="1" applyAlignment="1">
      <alignment vertical="center"/>
    </xf>
    <xf numFmtId="0" fontId="1" fillId="2" borderId="1" xfId="82" applyFont="1" applyFill="1" applyBorder="1" applyAlignment="1">
      <alignment vertical="center"/>
    </xf>
    <xf numFmtId="0" fontId="1" fillId="2" borderId="1" xfId="82" applyFont="1" applyFill="1" applyBorder="1" applyAlignment="1">
      <alignment horizontal="right" vertical="center"/>
    </xf>
    <xf numFmtId="49" fontId="8" fillId="2" borderId="3" xfId="82" applyNumberFormat="1" applyFont="1" applyFill="1" applyBorder="1" applyAlignment="1">
      <alignment horizontal="center" vertical="center"/>
    </xf>
    <xf numFmtId="205" fontId="4" fillId="2" borderId="5" xfId="82" applyNumberFormat="1" applyFont="1" applyFill="1" applyBorder="1" applyAlignment="1">
      <alignment horizontal="center" vertical="center"/>
    </xf>
    <xf numFmtId="205" fontId="4" fillId="2" borderId="10" xfId="82" applyNumberFormat="1" applyFont="1" applyFill="1" applyBorder="1" applyAlignment="1">
      <alignment horizontal="center" vertical="center"/>
    </xf>
    <xf numFmtId="0" fontId="6" fillId="2" borderId="0" xfId="81" applyFill="1"/>
    <xf numFmtId="205" fontId="4" fillId="2" borderId="5" xfId="82" applyNumberFormat="1" applyFont="1" applyFill="1" applyBorder="1" applyAlignment="1">
      <alignment vertical="center"/>
    </xf>
    <xf numFmtId="205" fontId="4" fillId="2" borderId="41" xfId="82" applyNumberFormat="1" applyFont="1" applyFill="1" applyBorder="1" applyAlignment="1">
      <alignment vertical="center"/>
    </xf>
    <xf numFmtId="0" fontId="1" fillId="2" borderId="10" xfId="82" applyFont="1" applyFill="1" applyBorder="1" applyAlignment="1">
      <alignment vertical="center"/>
    </xf>
    <xf numFmtId="0" fontId="1" fillId="2" borderId="10" xfId="82" applyFont="1" applyFill="1" applyBorder="1" applyAlignment="1">
      <alignment horizontal="right" vertical="center"/>
    </xf>
    <xf numFmtId="0" fontId="8" fillId="2" borderId="0" xfId="59" applyFont="1" applyFill="1" applyAlignment="1">
      <alignment horizontal="center" vertical="center"/>
    </xf>
    <xf numFmtId="0" fontId="8" fillId="2" borderId="0" xfId="59" applyFont="1" applyFill="1" applyBorder="1" applyAlignment="1"/>
    <xf numFmtId="0" fontId="8" fillId="2" borderId="0" xfId="59" applyFont="1" applyFill="1" applyAlignment="1">
      <alignment horizontal="right" vertical="center"/>
    </xf>
    <xf numFmtId="0" fontId="8" fillId="2" borderId="0" xfId="59" applyFont="1" applyFill="1" applyAlignment="1">
      <alignment horizontal="left" vertical="center"/>
    </xf>
    <xf numFmtId="0" fontId="1" fillId="2" borderId="0" xfId="59" applyFont="1" applyFill="1" applyAlignment="1">
      <alignment horizontal="center" vertical="center"/>
    </xf>
    <xf numFmtId="0" fontId="1" fillId="2" borderId="0" xfId="59" applyFont="1" applyFill="1" applyAlignment="1">
      <alignment horizontal="right" vertical="center"/>
    </xf>
    <xf numFmtId="0" fontId="1" fillId="2" borderId="0" xfId="59" applyFont="1" applyFill="1" applyAlignment="1">
      <alignment horizontal="left" vertical="center"/>
    </xf>
    <xf numFmtId="0" fontId="8" fillId="2" borderId="26" xfId="59" applyFont="1" applyFill="1" applyBorder="1" applyAlignment="1">
      <alignment horizontal="center" vertical="center"/>
    </xf>
    <xf numFmtId="0" fontId="8" fillId="2" borderId="18" xfId="59" applyFont="1" applyFill="1" applyBorder="1" applyAlignment="1">
      <alignment horizontal="center" vertical="center"/>
    </xf>
    <xf numFmtId="0" fontId="9" fillId="2" borderId="18" xfId="59" applyFont="1" applyFill="1" applyBorder="1" applyAlignment="1">
      <alignment horizontal="center" vertical="center"/>
    </xf>
    <xf numFmtId="0" fontId="9" fillId="2" borderId="26" xfId="59" applyFont="1" applyFill="1" applyBorder="1" applyAlignment="1">
      <alignment horizontal="center" vertical="center"/>
    </xf>
    <xf numFmtId="0" fontId="9" fillId="0" borderId="18" xfId="59" applyFont="1" applyFill="1" applyBorder="1" applyAlignment="1">
      <alignment horizontal="center" vertical="center"/>
    </xf>
    <xf numFmtId="0" fontId="8" fillId="2" borderId="39" xfId="59" applyFont="1" applyFill="1" applyBorder="1" applyAlignment="1">
      <alignment horizontal="center" vertical="center"/>
    </xf>
    <xf numFmtId="0" fontId="4" fillId="2" borderId="26" xfId="59" applyFont="1" applyFill="1" applyBorder="1" applyAlignment="1">
      <alignment horizontal="center" vertical="center"/>
    </xf>
    <xf numFmtId="0" fontId="1" fillId="2" borderId="29" xfId="59" applyFont="1" applyFill="1" applyBorder="1" applyAlignment="1">
      <alignment horizontal="center" vertical="center"/>
    </xf>
    <xf numFmtId="184" fontId="4" fillId="2" borderId="11" xfId="59" applyNumberFormat="1" applyFont="1" applyFill="1" applyBorder="1" applyAlignment="1">
      <alignment horizontal="right" vertical="center"/>
    </xf>
    <xf numFmtId="184" fontId="4" fillId="2" borderId="0" xfId="59" applyNumberFormat="1" applyFont="1" applyFill="1" applyBorder="1" applyAlignment="1">
      <alignment horizontal="right" vertical="center"/>
    </xf>
    <xf numFmtId="184" fontId="4" fillId="2" borderId="23" xfId="59" applyNumberFormat="1" applyFont="1" applyFill="1" applyBorder="1" applyAlignment="1">
      <alignment horizontal="right" vertical="center"/>
    </xf>
    <xf numFmtId="184" fontId="1" fillId="2" borderId="11" xfId="59" applyNumberFormat="1" applyFont="1" applyFill="1" applyBorder="1" applyAlignment="1">
      <alignment horizontal="right" vertical="center"/>
    </xf>
    <xf numFmtId="184" fontId="1" fillId="2" borderId="0" xfId="59" applyNumberFormat="1" applyFont="1" applyFill="1" applyBorder="1" applyAlignment="1">
      <alignment horizontal="right" vertical="center"/>
    </xf>
    <xf numFmtId="184" fontId="4" fillId="2" borderId="5" xfId="59" applyNumberFormat="1" applyFont="1" applyFill="1" applyBorder="1" applyAlignment="1">
      <alignment horizontal="right" vertical="center"/>
    </xf>
    <xf numFmtId="184" fontId="4" fillId="0" borderId="5" xfId="59" applyNumberFormat="1" applyFont="1" applyFill="1" applyBorder="1" applyAlignment="1">
      <alignment horizontal="right" vertical="center"/>
    </xf>
    <xf numFmtId="184" fontId="4" fillId="2" borderId="6" xfId="59" applyNumberFormat="1" applyFont="1" applyFill="1" applyBorder="1" applyAlignment="1">
      <alignment horizontal="right" vertical="center"/>
    </xf>
    <xf numFmtId="0" fontId="4" fillId="2" borderId="5" xfId="59" applyFont="1" applyFill="1" applyBorder="1" applyAlignment="1">
      <alignment horizontal="right" vertical="center"/>
    </xf>
    <xf numFmtId="0" fontId="4" fillId="0" borderId="0" xfId="59" applyFont="1" applyFill="1" applyBorder="1" applyAlignment="1">
      <alignment horizontal="right" vertical="center"/>
    </xf>
    <xf numFmtId="0" fontId="4" fillId="2" borderId="23" xfId="59" applyFont="1" applyFill="1" applyBorder="1" applyAlignment="1">
      <alignment horizontal="right" vertical="center"/>
    </xf>
    <xf numFmtId="0" fontId="4" fillId="2" borderId="0" xfId="59" applyFont="1" applyFill="1" applyAlignment="1">
      <alignment horizontal="right" vertical="center"/>
    </xf>
    <xf numFmtId="0" fontId="4" fillId="2" borderId="0" xfId="59" applyFont="1" applyFill="1" applyAlignment="1">
      <alignment horizontal="left" vertical="center"/>
    </xf>
    <xf numFmtId="0" fontId="8" fillId="2" borderId="0" xfId="59" applyFont="1" applyFill="1" applyBorder="1" applyAlignment="1">
      <alignment horizontal="left" vertical="center"/>
    </xf>
    <xf numFmtId="0" fontId="8" fillId="2" borderId="23" xfId="59" applyFont="1" applyFill="1" applyBorder="1" applyAlignment="1">
      <alignment horizontal="left" vertical="center"/>
    </xf>
    <xf numFmtId="184" fontId="4" fillId="0" borderId="0" xfId="59" applyNumberFormat="1" applyFont="1" applyFill="1" applyBorder="1" applyAlignment="1">
      <alignment horizontal="right" vertical="center"/>
    </xf>
    <xf numFmtId="0" fontId="8" fillId="2" borderId="23" xfId="59" applyFont="1" applyFill="1" applyBorder="1" applyAlignment="1">
      <alignment horizontal="distributed" vertical="center"/>
    </xf>
    <xf numFmtId="184" fontId="4" fillId="2" borderId="11" xfId="59" applyNumberFormat="1" applyFont="1" applyFill="1" applyBorder="1" applyAlignment="1">
      <alignment horizontal="right" vertical="center" shrinkToFit="1"/>
    </xf>
    <xf numFmtId="184" fontId="4" fillId="2" borderId="0" xfId="59" applyNumberFormat="1" applyFont="1" applyFill="1" applyBorder="1" applyAlignment="1">
      <alignment vertical="center" shrinkToFit="1"/>
    </xf>
    <xf numFmtId="195" fontId="4" fillId="2" borderId="0" xfId="59" applyNumberFormat="1" applyFont="1" applyFill="1" applyBorder="1" applyAlignment="1">
      <alignment vertical="center" shrinkToFit="1"/>
    </xf>
    <xf numFmtId="195" fontId="4" fillId="2" borderId="23" xfId="59" applyNumberFormat="1" applyFont="1" applyFill="1" applyBorder="1" applyAlignment="1">
      <alignment vertical="center" shrinkToFit="1"/>
    </xf>
    <xf numFmtId="184" fontId="4" fillId="2" borderId="0" xfId="59" applyNumberFormat="1" applyFont="1" applyFill="1" applyBorder="1" applyAlignment="1">
      <alignment horizontal="right" vertical="center" shrinkToFit="1"/>
    </xf>
    <xf numFmtId="195" fontId="4" fillId="2" borderId="0" xfId="59" applyNumberFormat="1" applyFont="1" applyFill="1" applyBorder="1" applyAlignment="1">
      <alignment horizontal="right" vertical="center" shrinkToFit="1"/>
    </xf>
    <xf numFmtId="195" fontId="4" fillId="2" borderId="0" xfId="59" applyNumberFormat="1" applyFont="1" applyFill="1" applyBorder="1" applyAlignment="1">
      <alignment horizontal="right" vertical="center"/>
    </xf>
    <xf numFmtId="195" fontId="4" fillId="0" borderId="0" xfId="59" applyNumberFormat="1" applyFont="1" applyFill="1" applyBorder="1" applyAlignment="1">
      <alignment horizontal="right" vertical="center"/>
    </xf>
    <xf numFmtId="195" fontId="4" fillId="2" borderId="23" xfId="59" applyNumberFormat="1" applyFont="1" applyFill="1" applyBorder="1" applyAlignment="1">
      <alignment horizontal="right" vertical="center"/>
    </xf>
    <xf numFmtId="180" fontId="4" fillId="2" borderId="0" xfId="59" applyNumberFormat="1" applyFont="1" applyFill="1" applyBorder="1" applyAlignment="1">
      <alignment vertical="center"/>
    </xf>
    <xf numFmtId="0" fontId="79" fillId="2" borderId="0" xfId="59" applyFont="1" applyFill="1" applyBorder="1" applyAlignment="1">
      <alignment horizontal="left" vertical="center"/>
    </xf>
    <xf numFmtId="0" fontId="79" fillId="2" borderId="0" xfId="59" applyFont="1" applyFill="1" applyAlignment="1">
      <alignment horizontal="left" vertical="center"/>
    </xf>
    <xf numFmtId="0" fontId="0" fillId="2" borderId="0" xfId="59" applyFont="1" applyFill="1" applyAlignment="1">
      <alignment vertical="center"/>
    </xf>
    <xf numFmtId="0" fontId="59" fillId="2" borderId="0" xfId="59" applyFont="1" applyFill="1" applyAlignment="1">
      <alignment horizontal="left" vertical="center"/>
    </xf>
    <xf numFmtId="0" fontId="4" fillId="2" borderId="0" xfId="59" applyFont="1" applyFill="1" applyBorder="1" applyAlignment="1">
      <alignment vertical="center" shrinkToFit="1"/>
    </xf>
    <xf numFmtId="0" fontId="4" fillId="2" borderId="23" xfId="59" applyFont="1" applyFill="1" applyBorder="1" applyAlignment="1">
      <alignment vertical="center" shrinkToFit="1"/>
    </xf>
    <xf numFmtId="0" fontId="4" fillId="2" borderId="0" xfId="59" applyFont="1" applyFill="1" applyBorder="1" applyAlignment="1">
      <alignment horizontal="left" vertical="center"/>
    </xf>
    <xf numFmtId="0" fontId="13" fillId="0" borderId="0" xfId="59" applyFont="1" applyFill="1" applyAlignment="1">
      <alignment vertical="center"/>
    </xf>
    <xf numFmtId="0" fontId="13" fillId="0" borderId="0" xfId="59" applyFont="1" applyFill="1" applyBorder="1" applyAlignment="1">
      <alignment vertical="center"/>
    </xf>
    <xf numFmtId="0" fontId="13" fillId="2" borderId="23" xfId="59" applyFont="1" applyFill="1" applyBorder="1" applyAlignment="1">
      <alignment vertical="center"/>
    </xf>
    <xf numFmtId="195" fontId="4" fillId="2" borderId="0" xfId="59" applyNumberFormat="1" applyFont="1" applyFill="1" applyBorder="1" applyAlignment="1">
      <alignment vertical="center"/>
    </xf>
    <xf numFmtId="0" fontId="13" fillId="2" borderId="0" xfId="59" applyFont="1" applyFill="1" applyAlignment="1">
      <alignment vertical="center" shrinkToFit="1"/>
    </xf>
    <xf numFmtId="0" fontId="13" fillId="0" borderId="0" xfId="59" applyFont="1" applyFill="1" applyBorder="1" applyAlignment="1">
      <alignment vertical="center" shrinkToFit="1"/>
    </xf>
    <xf numFmtId="0" fontId="13" fillId="2" borderId="23" xfId="59" applyFont="1" applyFill="1" applyBorder="1" applyAlignment="1">
      <alignment vertical="center" shrinkToFit="1"/>
    </xf>
    <xf numFmtId="195" fontId="4" fillId="0" borderId="0" xfId="59" applyNumberFormat="1" applyFont="1" applyFill="1" applyBorder="1" applyAlignment="1">
      <alignment vertical="center"/>
    </xf>
    <xf numFmtId="195" fontId="4" fillId="2" borderId="23" xfId="59" applyNumberFormat="1" applyFont="1" applyFill="1" applyBorder="1" applyAlignment="1">
      <alignment vertical="center"/>
    </xf>
    <xf numFmtId="195" fontId="1" fillId="2" borderId="23" xfId="59" applyNumberFormat="1" applyFont="1" applyFill="1" applyBorder="1" applyAlignment="1">
      <alignment vertical="center" shrinkToFit="1"/>
    </xf>
    <xf numFmtId="0" fontId="6" fillId="2" borderId="0" xfId="59" applyFill="1" applyAlignment="1">
      <alignment vertical="center" shrinkToFit="1"/>
    </xf>
    <xf numFmtId="0" fontId="6" fillId="0" borderId="0" xfId="59" applyFill="1" applyBorder="1" applyAlignment="1">
      <alignment vertical="center" shrinkToFit="1"/>
    </xf>
    <xf numFmtId="0" fontId="6" fillId="2" borderId="23" xfId="59" applyFill="1" applyBorder="1" applyAlignment="1">
      <alignment vertical="center" shrinkToFit="1"/>
    </xf>
    <xf numFmtId="49" fontId="4" fillId="2" borderId="0" xfId="59" applyNumberFormat="1" applyFont="1" applyFill="1" applyBorder="1" applyAlignment="1">
      <alignment horizontal="center" vertical="center"/>
    </xf>
    <xf numFmtId="195" fontId="4" fillId="2" borderId="0" xfId="59" applyNumberFormat="1" applyFont="1" applyFill="1" applyBorder="1" applyAlignment="1">
      <alignment horizontal="center" vertical="center"/>
    </xf>
    <xf numFmtId="195" fontId="4" fillId="0" borderId="0" xfId="59" applyNumberFormat="1" applyFont="1" applyFill="1" applyBorder="1" applyAlignment="1">
      <alignment horizontal="center" vertical="center"/>
    </xf>
    <xf numFmtId="195" fontId="4" fillId="2" borderId="23" xfId="59" applyNumberFormat="1" applyFont="1" applyFill="1" applyBorder="1" applyAlignment="1">
      <alignment horizontal="center" vertical="center"/>
    </xf>
    <xf numFmtId="0" fontId="4" fillId="2" borderId="0" xfId="59" applyFont="1" applyFill="1" applyBorder="1" applyAlignment="1">
      <alignment horizontal="center" vertical="center"/>
    </xf>
    <xf numFmtId="184" fontId="4" fillId="2" borderId="0" xfId="59" applyNumberFormat="1" applyFont="1" applyFill="1" applyBorder="1" applyAlignment="1">
      <alignment vertical="center"/>
    </xf>
    <xf numFmtId="0" fontId="8" fillId="2" borderId="8" xfId="59" applyFont="1" applyFill="1" applyBorder="1" applyAlignment="1">
      <alignment horizontal="distributed" vertical="center"/>
    </xf>
    <xf numFmtId="0" fontId="8" fillId="2" borderId="40" xfId="59" applyFont="1" applyFill="1" applyBorder="1" applyAlignment="1">
      <alignment horizontal="center" vertical="center"/>
    </xf>
    <xf numFmtId="184" fontId="4" fillId="2" borderId="9" xfId="59" applyNumberFormat="1" applyFont="1" applyFill="1" applyBorder="1" applyAlignment="1">
      <alignment horizontal="right" vertical="center" shrinkToFit="1"/>
    </xf>
    <xf numFmtId="184" fontId="4" fillId="2" borderId="1" xfId="59" applyNumberFormat="1" applyFont="1" applyFill="1" applyBorder="1" applyAlignment="1">
      <alignment horizontal="right" vertical="center" shrinkToFit="1"/>
    </xf>
    <xf numFmtId="195" fontId="4" fillId="2" borderId="1" xfId="59" applyNumberFormat="1" applyFont="1" applyFill="1" applyBorder="1" applyAlignment="1">
      <alignment vertical="center" shrinkToFit="1"/>
    </xf>
    <xf numFmtId="195" fontId="4" fillId="2" borderId="8" xfId="59" applyNumberFormat="1" applyFont="1" applyFill="1" applyBorder="1" applyAlignment="1">
      <alignment vertical="center" shrinkToFit="1"/>
    </xf>
    <xf numFmtId="195" fontId="4" fillId="2" borderId="1" xfId="59" applyNumberFormat="1" applyFont="1" applyFill="1" applyBorder="1" applyAlignment="1">
      <alignment horizontal="right" vertical="center" shrinkToFit="1"/>
    </xf>
    <xf numFmtId="49" fontId="4" fillId="2" borderId="1" xfId="59" applyNumberFormat="1" applyFont="1" applyFill="1" applyBorder="1" applyAlignment="1">
      <alignment horizontal="center" vertical="center"/>
    </xf>
    <xf numFmtId="195" fontId="4" fillId="2" borderId="1" xfId="59" applyNumberFormat="1" applyFont="1" applyFill="1" applyBorder="1" applyAlignment="1">
      <alignment horizontal="center" vertical="center"/>
    </xf>
    <xf numFmtId="195" fontId="4" fillId="0" borderId="1" xfId="59" applyNumberFormat="1" applyFont="1" applyFill="1" applyBorder="1" applyAlignment="1">
      <alignment horizontal="center" vertical="center"/>
    </xf>
    <xf numFmtId="195" fontId="4" fillId="2" borderId="8" xfId="59" applyNumberFormat="1" applyFont="1" applyFill="1" applyBorder="1" applyAlignment="1">
      <alignment horizontal="center" vertical="center"/>
    </xf>
    <xf numFmtId="180" fontId="4" fillId="2" borderId="1" xfId="59" applyNumberFormat="1" applyFont="1" applyFill="1" applyBorder="1" applyAlignment="1">
      <alignment vertical="center"/>
    </xf>
    <xf numFmtId="0" fontId="4" fillId="2" borderId="8" xfId="59" applyFont="1" applyFill="1" applyBorder="1" applyAlignment="1">
      <alignment horizontal="right" vertical="center"/>
    </xf>
    <xf numFmtId="0" fontId="4" fillId="2" borderId="1" xfId="59" applyFont="1" applyFill="1" applyBorder="1" applyAlignment="1">
      <alignment horizontal="center" vertical="center"/>
    </xf>
    <xf numFmtId="184" fontId="4" fillId="2" borderId="1" xfId="59" applyNumberFormat="1" applyFont="1" applyFill="1" applyBorder="1" applyAlignment="1">
      <alignment vertical="center"/>
    </xf>
    <xf numFmtId="0" fontId="4" fillId="2" borderId="1" xfId="59" applyFont="1" applyFill="1" applyBorder="1" applyAlignment="1">
      <alignment vertical="center"/>
    </xf>
    <xf numFmtId="0" fontId="79" fillId="2" borderId="1" xfId="59" applyFont="1" applyFill="1" applyBorder="1" applyAlignment="1">
      <alignment horizontal="left" vertical="center"/>
    </xf>
    <xf numFmtId="184" fontId="4" fillId="2" borderId="1" xfId="59" applyNumberFormat="1" applyFont="1" applyFill="1" applyBorder="1" applyAlignment="1">
      <alignment horizontal="right" vertical="center"/>
    </xf>
    <xf numFmtId="0" fontId="1" fillId="2" borderId="0" xfId="59" applyFont="1" applyFill="1" applyBorder="1" applyAlignment="1">
      <alignment horizontal="left" vertical="center"/>
    </xf>
    <xf numFmtId="0" fontId="1" fillId="2" borderId="10" xfId="82" applyFont="1" applyFill="1" applyBorder="1" applyAlignment="1">
      <alignment horizontal="left" vertical="center"/>
    </xf>
    <xf numFmtId="0" fontId="1" fillId="2" borderId="0" xfId="82" applyFont="1" applyFill="1" applyBorder="1" applyAlignment="1">
      <alignment horizontal="right" vertical="center"/>
    </xf>
    <xf numFmtId="0" fontId="1" fillId="2" borderId="0" xfId="82" applyFont="1" applyFill="1" applyBorder="1" applyAlignment="1">
      <alignment horizontal="left" vertical="center"/>
    </xf>
    <xf numFmtId="0" fontId="1" fillId="2" borderId="0" xfId="82" applyFont="1" applyFill="1" applyBorder="1" applyAlignment="1">
      <alignment vertical="center"/>
    </xf>
    <xf numFmtId="0" fontId="30" fillId="2" borderId="0" xfId="59" applyFont="1" applyFill="1" applyAlignment="1">
      <alignment horizontal="center" vertical="center"/>
    </xf>
    <xf numFmtId="0" fontId="30" fillId="2" borderId="0" xfId="59" applyFont="1" applyFill="1" applyAlignment="1">
      <alignment horizontal="right" vertical="center"/>
    </xf>
    <xf numFmtId="0" fontId="30" fillId="2" borderId="0" xfId="59" applyFont="1" applyFill="1" applyAlignment="1">
      <alignment horizontal="left" vertical="center"/>
    </xf>
    <xf numFmtId="0" fontId="7" fillId="2" borderId="0" xfId="83" applyFont="1" applyFill="1" applyAlignment="1">
      <alignment vertical="center"/>
    </xf>
    <xf numFmtId="0" fontId="30" fillId="2" borderId="0" xfId="83" applyFont="1" applyFill="1" applyAlignment="1">
      <alignment vertical="center"/>
    </xf>
    <xf numFmtId="0" fontId="1" fillId="2" borderId="0" xfId="83" applyFont="1" applyFill="1" applyAlignment="1">
      <alignment vertical="center"/>
    </xf>
    <xf numFmtId="0" fontId="1" fillId="2" borderId="1" xfId="83" applyFont="1" applyFill="1" applyBorder="1" applyAlignment="1">
      <alignment horizontal="right" vertical="center"/>
    </xf>
    <xf numFmtId="0" fontId="8" fillId="2" borderId="26" xfId="83" applyFont="1" applyFill="1" applyBorder="1" applyAlignment="1">
      <alignment horizontal="distributed" vertical="center" justifyLastLine="1"/>
    </xf>
    <xf numFmtId="49" fontId="8" fillId="2" borderId="0" xfId="83" applyNumberFormat="1" applyFont="1" applyFill="1" applyBorder="1" applyAlignment="1">
      <alignment horizontal="right" vertical="center"/>
    </xf>
    <xf numFmtId="0" fontId="8" fillId="2" borderId="23" xfId="83" applyFont="1" applyFill="1" applyBorder="1" applyAlignment="1">
      <alignment horizontal="right" vertical="center"/>
    </xf>
    <xf numFmtId="181" fontId="8" fillId="2" borderId="11" xfId="83" applyNumberFormat="1" applyFont="1" applyFill="1" applyBorder="1" applyAlignment="1">
      <alignment horizontal="right" vertical="center"/>
    </xf>
    <xf numFmtId="181" fontId="4" fillId="2" borderId="0" xfId="83" applyNumberFormat="1" applyFont="1" applyFill="1" applyBorder="1" applyAlignment="1">
      <alignment horizontal="right" vertical="center"/>
    </xf>
    <xf numFmtId="181" fontId="4" fillId="2" borderId="0" xfId="83" quotePrefix="1" applyNumberFormat="1" applyFont="1" applyFill="1" applyBorder="1" applyAlignment="1">
      <alignment horizontal="right" vertical="center"/>
    </xf>
    <xf numFmtId="0" fontId="30" fillId="2" borderId="0" xfId="83" applyFont="1" applyFill="1" applyBorder="1" applyAlignment="1">
      <alignment vertical="center"/>
    </xf>
    <xf numFmtId="49" fontId="8" fillId="2" borderId="1" xfId="83" applyNumberFormat="1" applyFont="1" applyFill="1" applyBorder="1" applyAlignment="1">
      <alignment horizontal="right" vertical="center"/>
    </xf>
    <xf numFmtId="0" fontId="8" fillId="2" borderId="8" xfId="83" applyFont="1" applyFill="1" applyBorder="1" applyAlignment="1">
      <alignment horizontal="right" vertical="center"/>
    </xf>
    <xf numFmtId="181" fontId="8" fillId="2" borderId="9" xfId="83" applyNumberFormat="1" applyFont="1" applyFill="1" applyBorder="1" applyAlignment="1">
      <alignment horizontal="right" vertical="center"/>
    </xf>
    <xf numFmtId="181" fontId="4" fillId="2" borderId="1" xfId="83" applyNumberFormat="1" applyFont="1" applyFill="1" applyBorder="1" applyAlignment="1">
      <alignment horizontal="right" vertical="center"/>
    </xf>
    <xf numFmtId="181" fontId="4" fillId="2" borderId="1" xfId="83" quotePrefix="1" applyNumberFormat="1" applyFont="1" applyFill="1" applyBorder="1" applyAlignment="1">
      <alignment horizontal="right" vertical="center"/>
    </xf>
    <xf numFmtId="0" fontId="1" fillId="2" borderId="10" xfId="83" applyFont="1" applyFill="1" applyBorder="1" applyAlignment="1">
      <alignment vertical="center"/>
    </xf>
    <xf numFmtId="0" fontId="1" fillId="2" borderId="10" xfId="83" applyFont="1" applyFill="1" applyBorder="1" applyAlignment="1">
      <alignment horizontal="right" vertical="center"/>
    </xf>
    <xf numFmtId="0" fontId="1" fillId="2" borderId="0" xfId="83" applyFont="1" applyFill="1" applyBorder="1" applyAlignment="1">
      <alignment vertical="center"/>
    </xf>
    <xf numFmtId="0" fontId="1" fillId="2" borderId="0" xfId="83" applyFont="1" applyFill="1" applyBorder="1" applyAlignment="1">
      <alignment horizontal="right" vertical="center"/>
    </xf>
    <xf numFmtId="0" fontId="1" fillId="2" borderId="0" xfId="83" applyFont="1" applyFill="1" applyAlignment="1">
      <alignment horizontal="right" vertical="center"/>
    </xf>
    <xf numFmtId="0" fontId="31" fillId="2" borderId="10" xfId="59" applyFont="1" applyFill="1" applyBorder="1" applyAlignment="1">
      <alignment vertical="center"/>
    </xf>
    <xf numFmtId="0" fontId="31" fillId="2" borderId="0" xfId="59" applyFont="1" applyFill="1" applyAlignment="1">
      <alignment vertical="center"/>
    </xf>
    <xf numFmtId="0" fontId="31" fillId="2" borderId="0" xfId="59" applyFont="1" applyFill="1" applyBorder="1" applyAlignment="1">
      <alignment horizontal="right" vertical="center"/>
    </xf>
    <xf numFmtId="0" fontId="31" fillId="2" borderId="0" xfId="59" applyFont="1" applyFill="1" applyBorder="1" applyAlignment="1">
      <alignment horizontal="left" vertical="center"/>
    </xf>
    <xf numFmtId="0" fontId="1" fillId="2" borderId="1" xfId="59" applyFont="1" applyFill="1" applyBorder="1" applyAlignment="1">
      <alignment vertical="center"/>
    </xf>
    <xf numFmtId="181" fontId="8" fillId="2" borderId="11" xfId="59" applyNumberFormat="1" applyFont="1" applyFill="1" applyBorder="1" applyAlignment="1">
      <alignment horizontal="right" vertical="center"/>
    </xf>
    <xf numFmtId="49" fontId="8" fillId="2" borderId="23" xfId="59" applyNumberFormat="1" applyFont="1" applyFill="1" applyBorder="1" applyAlignment="1">
      <alignment horizontal="left" vertical="center" indent="1"/>
    </xf>
    <xf numFmtId="181" fontId="8" fillId="2" borderId="1" xfId="59" applyNumberFormat="1" applyFont="1" applyFill="1" applyBorder="1" applyAlignment="1">
      <alignment horizontal="right" vertical="center"/>
    </xf>
    <xf numFmtId="0" fontId="1" fillId="2" borderId="10" xfId="59" applyFont="1" applyFill="1" applyBorder="1" applyAlignment="1">
      <alignment vertical="center"/>
    </xf>
    <xf numFmtId="0" fontId="1" fillId="2" borderId="10" xfId="59" applyFont="1" applyFill="1" applyBorder="1" applyAlignment="1">
      <alignment horizontal="right" vertical="center"/>
    </xf>
    <xf numFmtId="0" fontId="7" fillId="2" borderId="0" xfId="84" applyFont="1" applyFill="1" applyAlignment="1">
      <alignment vertical="center"/>
    </xf>
    <xf numFmtId="0" fontId="30" fillId="2" borderId="0" xfId="84" applyFont="1" applyFill="1" applyAlignment="1">
      <alignment vertical="center"/>
    </xf>
    <xf numFmtId="0" fontId="1" fillId="2" borderId="0" xfId="84" applyFont="1" applyFill="1" applyAlignment="1">
      <alignment vertical="center"/>
    </xf>
    <xf numFmtId="0" fontId="1" fillId="2" borderId="0" xfId="84" applyFont="1" applyFill="1" applyAlignment="1">
      <alignment horizontal="right" vertical="center"/>
    </xf>
    <xf numFmtId="0" fontId="6" fillId="2" borderId="0" xfId="84" applyFont="1" applyFill="1" applyAlignment="1">
      <alignment vertical="center"/>
    </xf>
    <xf numFmtId="0" fontId="1" fillId="2" borderId="10" xfId="84" applyFont="1" applyFill="1" applyBorder="1" applyAlignment="1">
      <alignment vertical="center"/>
    </xf>
    <xf numFmtId="0" fontId="7" fillId="2" borderId="0" xfId="85" applyFont="1" applyFill="1" applyAlignment="1">
      <alignment vertical="center"/>
    </xf>
    <xf numFmtId="0" fontId="30" fillId="2" borderId="0" xfId="85" applyFont="1" applyFill="1" applyAlignment="1">
      <alignment vertical="center"/>
    </xf>
    <xf numFmtId="0" fontId="1" fillId="2" borderId="0" xfId="85" applyFont="1" applyFill="1" applyAlignment="1">
      <alignment vertical="center"/>
    </xf>
    <xf numFmtId="0" fontId="1" fillId="2" borderId="0" xfId="85" applyFont="1" applyFill="1" applyAlignment="1">
      <alignment horizontal="right" vertical="center"/>
    </xf>
    <xf numFmtId="0" fontId="1" fillId="2" borderId="1" xfId="85" applyFont="1" applyFill="1" applyBorder="1" applyAlignment="1">
      <alignment horizontal="right" vertical="center"/>
    </xf>
    <xf numFmtId="182" fontId="6" fillId="2" borderId="0" xfId="85" applyNumberFormat="1" applyFont="1" applyFill="1" applyAlignment="1">
      <alignment vertical="center"/>
    </xf>
    <xf numFmtId="182" fontId="0" fillId="2" borderId="0" xfId="85" applyNumberFormat="1" applyFont="1" applyFill="1" applyAlignment="1">
      <alignment vertical="center"/>
    </xf>
    <xf numFmtId="0" fontId="6" fillId="2" borderId="0" xfId="85" applyFont="1" applyFill="1" applyAlignment="1">
      <alignment vertical="center"/>
    </xf>
    <xf numFmtId="182" fontId="30" fillId="2" borderId="0" xfId="85" applyNumberFormat="1" applyFont="1" applyFill="1" applyAlignment="1">
      <alignment vertical="center"/>
    </xf>
    <xf numFmtId="0" fontId="1" fillId="2" borderId="0" xfId="85" applyFont="1" applyFill="1" applyBorder="1" applyAlignment="1">
      <alignment vertical="center"/>
    </xf>
    <xf numFmtId="0" fontId="1" fillId="2" borderId="0" xfId="85" applyFont="1" applyFill="1" applyBorder="1" applyAlignment="1">
      <alignment horizontal="right" vertical="center"/>
    </xf>
    <xf numFmtId="0" fontId="7" fillId="2" borderId="0" xfId="86" applyFont="1" applyFill="1" applyAlignment="1">
      <alignment vertical="center"/>
    </xf>
    <xf numFmtId="0" fontId="30" fillId="2" borderId="0" xfId="86" applyFont="1" applyFill="1" applyAlignment="1">
      <alignment vertical="center"/>
    </xf>
    <xf numFmtId="0" fontId="1" fillId="2" borderId="0" xfId="86" applyFont="1" applyFill="1" applyAlignment="1">
      <alignment vertical="center"/>
    </xf>
    <xf numFmtId="0" fontId="1" fillId="2" borderId="1" xfId="86" applyFont="1" applyFill="1" applyBorder="1" applyAlignment="1">
      <alignment horizontal="right" vertical="center"/>
    </xf>
    <xf numFmtId="0" fontId="7" fillId="2" borderId="0" xfId="87" applyFont="1" applyFill="1" applyAlignment="1">
      <alignment vertical="center"/>
    </xf>
    <xf numFmtId="0" fontId="30" fillId="2" borderId="0" xfId="87" applyFont="1" applyFill="1" applyAlignment="1">
      <alignment vertical="center"/>
    </xf>
    <xf numFmtId="0" fontId="1" fillId="2" borderId="0" xfId="87" applyFont="1" applyFill="1" applyAlignment="1">
      <alignment vertical="center"/>
    </xf>
    <xf numFmtId="0" fontId="1" fillId="2" borderId="1" xfId="87" applyFont="1" applyFill="1" applyBorder="1" applyAlignment="1">
      <alignment vertical="center"/>
    </xf>
    <xf numFmtId="0" fontId="31" fillId="2" borderId="0" xfId="87" applyFont="1" applyFill="1" applyAlignment="1">
      <alignment vertical="center"/>
    </xf>
    <xf numFmtId="0" fontId="31" fillId="2" borderId="0" xfId="87" applyFont="1" applyFill="1" applyAlignment="1">
      <alignment horizontal="right" vertical="center"/>
    </xf>
    <xf numFmtId="0" fontId="7" fillId="2" borderId="0" xfId="88" applyFont="1" applyFill="1" applyAlignment="1">
      <alignment vertical="center"/>
    </xf>
    <xf numFmtId="0" fontId="1" fillId="2" borderId="0" xfId="88" applyFont="1" applyFill="1" applyAlignment="1">
      <alignment vertical="center"/>
    </xf>
    <xf numFmtId="0" fontId="1" fillId="2" borderId="0" xfId="88" applyFont="1" applyFill="1" applyAlignment="1">
      <alignment horizontal="right" vertical="center"/>
    </xf>
    <xf numFmtId="0" fontId="30" fillId="2" borderId="0" xfId="88" applyFont="1" applyFill="1" applyAlignment="1">
      <alignment vertical="center"/>
    </xf>
    <xf numFmtId="0" fontId="7" fillId="2" borderId="0" xfId="89" applyFont="1" applyFill="1" applyAlignment="1">
      <alignment vertical="center"/>
    </xf>
    <xf numFmtId="0" fontId="30" fillId="2" borderId="0" xfId="89" applyFont="1" applyFill="1" applyAlignment="1">
      <alignment vertical="center"/>
    </xf>
    <xf numFmtId="0" fontId="1" fillId="2" borderId="0" xfId="89" applyFont="1" applyFill="1" applyAlignment="1">
      <alignment vertical="center"/>
    </xf>
    <xf numFmtId="0" fontId="1" fillId="2" borderId="1" xfId="89" applyFont="1" applyFill="1" applyBorder="1" applyAlignment="1">
      <alignment vertical="center"/>
    </xf>
    <xf numFmtId="0" fontId="1" fillId="2" borderId="1" xfId="89" applyFont="1" applyFill="1" applyBorder="1" applyAlignment="1">
      <alignment horizontal="right" vertical="center"/>
    </xf>
    <xf numFmtId="0" fontId="8" fillId="2" borderId="26" xfId="89" applyFont="1" applyFill="1" applyBorder="1" applyAlignment="1">
      <alignment horizontal="distributed" vertical="center" justifyLastLine="1"/>
    </xf>
    <xf numFmtId="0" fontId="8" fillId="2" borderId="26" xfId="89" applyFont="1" applyFill="1" applyBorder="1" applyAlignment="1">
      <alignment horizontal="distributed" vertical="center" wrapText="1" justifyLastLine="1"/>
    </xf>
    <xf numFmtId="0" fontId="8" fillId="2" borderId="18" xfId="89" applyFont="1" applyFill="1" applyBorder="1" applyAlignment="1">
      <alignment horizontal="distributed" vertical="center" wrapText="1" justifyLastLine="1"/>
    </xf>
    <xf numFmtId="49" fontId="8" fillId="2" borderId="23" xfId="89" applyNumberFormat="1" applyFont="1" applyFill="1" applyBorder="1" applyAlignment="1">
      <alignment horizontal="center" vertical="center"/>
    </xf>
    <xf numFmtId="180" fontId="4" fillId="2" borderId="0" xfId="89" applyNumberFormat="1" applyFont="1" applyFill="1" applyBorder="1" applyAlignment="1">
      <alignment horizontal="right" vertical="center"/>
    </xf>
    <xf numFmtId="180" fontId="4" fillId="2" borderId="0" xfId="89" quotePrefix="1" applyNumberFormat="1" applyFont="1" applyFill="1" applyBorder="1" applyAlignment="1">
      <alignment horizontal="right" vertical="center"/>
    </xf>
    <xf numFmtId="49" fontId="8" fillId="2" borderId="8" xfId="89" applyNumberFormat="1" applyFont="1" applyFill="1" applyBorder="1" applyAlignment="1">
      <alignment horizontal="center" vertical="center"/>
    </xf>
    <xf numFmtId="180" fontId="4" fillId="2" borderId="1" xfId="89" applyNumberFormat="1" applyFont="1" applyFill="1" applyBorder="1" applyAlignment="1">
      <alignment horizontal="right" vertical="center"/>
    </xf>
    <xf numFmtId="0" fontId="1" fillId="2" borderId="10" xfId="89" applyFont="1" applyFill="1" applyBorder="1" applyAlignment="1">
      <alignment vertical="center"/>
    </xf>
    <xf numFmtId="0" fontId="1" fillId="2" borderId="10" xfId="89" applyFont="1" applyFill="1" applyBorder="1" applyAlignment="1">
      <alignment horizontal="right" vertical="center"/>
    </xf>
    <xf numFmtId="0" fontId="1" fillId="2" borderId="0" xfId="89" applyFont="1" applyFill="1" applyBorder="1" applyAlignment="1">
      <alignment vertical="center"/>
    </xf>
    <xf numFmtId="0" fontId="1" fillId="2" borderId="0" xfId="89" applyFont="1" applyFill="1" applyBorder="1" applyAlignment="1">
      <alignment horizontal="right" vertical="center"/>
    </xf>
    <xf numFmtId="0" fontId="4" fillId="2" borderId="0" xfId="89" applyFont="1" applyFill="1" applyAlignment="1">
      <alignment vertical="center"/>
    </xf>
    <xf numFmtId="0" fontId="7" fillId="2" borderId="0" xfId="90" applyFont="1" applyFill="1" applyAlignment="1">
      <alignment vertical="center"/>
    </xf>
    <xf numFmtId="0" fontId="8" fillId="2" borderId="0" xfId="90" applyFont="1" applyFill="1" applyAlignment="1">
      <alignment vertical="center"/>
    </xf>
    <xf numFmtId="0" fontId="9" fillId="2" borderId="0" xfId="90" applyFont="1" applyFill="1" applyAlignment="1">
      <alignment vertical="center"/>
    </xf>
    <xf numFmtId="0" fontId="9" fillId="2" borderId="1" xfId="90" applyFont="1" applyFill="1" applyBorder="1" applyAlignment="1">
      <alignment horizontal="right" vertical="center"/>
    </xf>
    <xf numFmtId="0" fontId="8" fillId="2" borderId="21" xfId="90" applyFont="1" applyFill="1" applyBorder="1" applyAlignment="1">
      <alignment horizontal="center" vertical="center"/>
    </xf>
    <xf numFmtId="0" fontId="1" fillId="2" borderId="10" xfId="90" applyFont="1" applyFill="1" applyBorder="1" applyAlignment="1">
      <alignment vertical="center"/>
    </xf>
    <xf numFmtId="0" fontId="9" fillId="2" borderId="10" xfId="90" applyFont="1" applyFill="1" applyBorder="1" applyAlignment="1">
      <alignment vertical="center"/>
    </xf>
    <xf numFmtId="0" fontId="9" fillId="2" borderId="0" xfId="90" applyFont="1" applyFill="1" applyBorder="1" applyAlignment="1">
      <alignment vertical="center"/>
    </xf>
    <xf numFmtId="0" fontId="1" fillId="2" borderId="0" xfId="90" applyFont="1" applyFill="1" applyAlignment="1">
      <alignment horizontal="right" vertical="center"/>
    </xf>
    <xf numFmtId="0" fontId="1" fillId="2" borderId="0" xfId="90" applyFont="1" applyFill="1" applyBorder="1" applyAlignment="1">
      <alignment vertical="center"/>
    </xf>
    <xf numFmtId="0" fontId="9" fillId="2" borderId="0" xfId="90" applyFont="1" applyFill="1" applyAlignment="1">
      <alignment vertical="center" wrapText="1"/>
    </xf>
    <xf numFmtId="0" fontId="7" fillId="2" borderId="0" xfId="91" applyFont="1" applyFill="1" applyAlignment="1">
      <alignment vertical="center"/>
    </xf>
    <xf numFmtId="0" fontId="30" fillId="2" borderId="0" xfId="91" applyFont="1" applyFill="1" applyAlignment="1">
      <alignment vertical="center"/>
    </xf>
    <xf numFmtId="0" fontId="1" fillId="2" borderId="0" xfId="91" applyFont="1" applyFill="1" applyAlignment="1">
      <alignment vertical="center"/>
    </xf>
    <xf numFmtId="0" fontId="1" fillId="2" borderId="0" xfId="91" applyFont="1" applyFill="1" applyAlignment="1">
      <alignment horizontal="right" vertical="center"/>
    </xf>
    <xf numFmtId="0" fontId="8" fillId="2" borderId="26" xfId="91" applyFont="1" applyFill="1" applyBorder="1" applyAlignment="1">
      <alignment horizontal="center" vertical="center"/>
    </xf>
    <xf numFmtId="0" fontId="12" fillId="2" borderId="26" xfId="91" applyFont="1" applyFill="1" applyBorder="1" applyAlignment="1">
      <alignment horizontal="center" vertical="center"/>
    </xf>
    <xf numFmtId="181" fontId="8" fillId="2" borderId="11" xfId="91" applyNumberFormat="1" applyFont="1" applyFill="1" applyBorder="1" applyAlignment="1">
      <alignment horizontal="right" vertical="center"/>
    </xf>
    <xf numFmtId="181" fontId="4" fillId="2" borderId="0" xfId="91" applyNumberFormat="1" applyFont="1" applyFill="1" applyBorder="1" applyAlignment="1">
      <alignment horizontal="right" vertical="center"/>
    </xf>
    <xf numFmtId="181" fontId="8" fillId="2" borderId="0" xfId="91" applyNumberFormat="1" applyFont="1" applyFill="1" applyBorder="1" applyAlignment="1">
      <alignment horizontal="right" vertical="center"/>
    </xf>
    <xf numFmtId="181" fontId="8" fillId="2" borderId="1" xfId="91" applyNumberFormat="1" applyFont="1" applyFill="1" applyBorder="1" applyAlignment="1">
      <alignment horizontal="right" vertical="center"/>
    </xf>
    <xf numFmtId="181" fontId="4" fillId="2" borderId="1" xfId="91" applyNumberFormat="1" applyFont="1" applyFill="1" applyBorder="1" applyAlignment="1">
      <alignment horizontal="right" vertical="center"/>
    </xf>
    <xf numFmtId="0" fontId="1" fillId="2" borderId="0" xfId="91" applyFont="1" applyFill="1" applyBorder="1" applyAlignment="1">
      <alignment horizontal="right" vertical="center"/>
    </xf>
    <xf numFmtId="0" fontId="7" fillId="2" borderId="0" xfId="92" applyFont="1" applyFill="1" applyAlignment="1">
      <alignment vertical="center"/>
    </xf>
    <xf numFmtId="0" fontId="30" fillId="2" borderId="0" xfId="92" applyFont="1" applyFill="1" applyAlignment="1">
      <alignment vertical="center"/>
    </xf>
    <xf numFmtId="0" fontId="1" fillId="2" borderId="0" xfId="92" applyFont="1" applyFill="1" applyAlignment="1">
      <alignment vertical="center"/>
    </xf>
    <xf numFmtId="0" fontId="1" fillId="2" borderId="1" xfId="92" applyFont="1" applyFill="1" applyBorder="1" applyAlignment="1">
      <alignment vertical="center"/>
    </xf>
    <xf numFmtId="0" fontId="1" fillId="2" borderId="1" xfId="92" applyFont="1" applyFill="1" applyBorder="1" applyAlignment="1">
      <alignment horizontal="right" vertical="center"/>
    </xf>
    <xf numFmtId="0" fontId="8" fillId="2" borderId="4" xfId="92" applyFont="1" applyFill="1" applyBorder="1" applyAlignment="1">
      <alignment horizontal="center" vertical="center"/>
    </xf>
    <xf numFmtId="0" fontId="8" fillId="2" borderId="3" xfId="92" applyFont="1" applyFill="1" applyBorder="1" applyAlignment="1">
      <alignment horizontal="center" vertical="center"/>
    </xf>
    <xf numFmtId="181" fontId="8" fillId="2" borderId="11" xfId="92" applyNumberFormat="1" applyFont="1" applyFill="1" applyBorder="1" applyAlignment="1">
      <alignment horizontal="right" vertical="center"/>
    </xf>
    <xf numFmtId="181" fontId="4" fillId="2" borderId="0" xfId="92" applyNumberFormat="1" applyFont="1" applyFill="1" applyBorder="1" applyAlignment="1">
      <alignment horizontal="right" vertical="center"/>
    </xf>
    <xf numFmtId="181" fontId="4" fillId="2" borderId="0" xfId="92" applyNumberFormat="1" applyFont="1" applyFill="1" applyBorder="1" applyAlignment="1">
      <alignment vertical="center"/>
    </xf>
    <xf numFmtId="181" fontId="8" fillId="2" borderId="9" xfId="92" applyNumberFormat="1" applyFont="1" applyFill="1" applyBorder="1" applyAlignment="1">
      <alignment horizontal="right" vertical="center"/>
    </xf>
    <xf numFmtId="181" fontId="4" fillId="2" borderId="1" xfId="92" applyNumberFormat="1" applyFont="1" applyFill="1" applyBorder="1" applyAlignment="1">
      <alignment horizontal="right" vertical="center"/>
    </xf>
    <xf numFmtId="181" fontId="4" fillId="2" borderId="1" xfId="92" applyNumberFormat="1" applyFont="1" applyFill="1" applyBorder="1" applyAlignment="1">
      <alignment vertical="center"/>
    </xf>
    <xf numFmtId="0" fontId="1" fillId="2" borderId="10" xfId="92" applyFont="1" applyFill="1" applyBorder="1" applyAlignment="1">
      <alignment vertical="center"/>
    </xf>
    <xf numFmtId="0" fontId="1" fillId="2" borderId="10" xfId="92" applyFont="1" applyFill="1" applyBorder="1" applyAlignment="1">
      <alignment horizontal="right" vertical="center"/>
    </xf>
    <xf numFmtId="0" fontId="31" fillId="2" borderId="0" xfId="92" applyFont="1" applyFill="1" applyAlignment="1">
      <alignment vertical="center"/>
    </xf>
    <xf numFmtId="0" fontId="31" fillId="2" borderId="0" xfId="92" applyFont="1" applyFill="1" applyAlignment="1">
      <alignment vertical="top"/>
    </xf>
    <xf numFmtId="0" fontId="31" fillId="2" borderId="0" xfId="92" applyFont="1" applyFill="1" applyAlignment="1">
      <alignment horizontal="center" vertical="center"/>
    </xf>
    <xf numFmtId="0" fontId="30" fillId="2" borderId="0" xfId="93" applyFont="1" applyFill="1" applyAlignment="1">
      <alignment vertical="center"/>
    </xf>
    <xf numFmtId="0" fontId="7" fillId="2" borderId="0" xfId="93" applyFont="1" applyFill="1" applyAlignment="1">
      <alignment vertical="center"/>
    </xf>
    <xf numFmtId="0" fontId="1" fillId="2" borderId="0" xfId="93" applyFont="1" applyFill="1" applyAlignment="1">
      <alignment vertical="center"/>
    </xf>
    <xf numFmtId="0" fontId="1" fillId="2" borderId="0" xfId="93" applyFont="1" applyFill="1" applyAlignment="1">
      <alignment horizontal="right" vertical="center"/>
    </xf>
    <xf numFmtId="0" fontId="1" fillId="2" borderId="0" xfId="93" applyFont="1" applyFill="1" applyBorder="1" applyAlignment="1">
      <alignment horizontal="right" vertical="center"/>
    </xf>
    <xf numFmtId="0" fontId="8" fillId="2" borderId="21" xfId="93" applyFont="1" applyFill="1" applyBorder="1" applyAlignment="1">
      <alignment vertical="distributed" textRotation="255" justifyLastLine="1"/>
    </xf>
    <xf numFmtId="0" fontId="8" fillId="2" borderId="4" xfId="93" applyFont="1" applyFill="1" applyBorder="1" applyAlignment="1">
      <alignment vertical="distributed" textRotation="255" justifyLastLine="1"/>
    </xf>
    <xf numFmtId="0" fontId="8" fillId="2" borderId="4" xfId="93" applyFont="1" applyFill="1" applyBorder="1" applyAlignment="1">
      <alignment vertical="distributed" textRotation="255" wrapText="1" justifyLastLine="1"/>
    </xf>
    <xf numFmtId="0" fontId="8" fillId="2" borderId="4" xfId="93" applyFont="1" applyFill="1" applyBorder="1" applyAlignment="1">
      <alignment vertical="center" textRotation="255" wrapText="1"/>
    </xf>
    <xf numFmtId="0" fontId="8" fillId="2" borderId="3" xfId="93" applyFont="1" applyFill="1" applyBorder="1" applyAlignment="1">
      <alignment vertical="distributed" textRotation="255" justifyLastLine="1"/>
    </xf>
    <xf numFmtId="0" fontId="8" fillId="2" borderId="0" xfId="93" applyFont="1" applyFill="1" applyBorder="1" applyAlignment="1">
      <alignment vertical="distributed" textRotation="255" wrapText="1" justifyLastLine="1"/>
    </xf>
    <xf numFmtId="0" fontId="8" fillId="2" borderId="0" xfId="93" applyFont="1" applyFill="1" applyBorder="1" applyAlignment="1">
      <alignment vertical="distributed" textRotation="255" justifyLastLine="1"/>
    </xf>
    <xf numFmtId="180" fontId="8" fillId="2" borderId="41" xfId="93" applyNumberFormat="1" applyFont="1" applyFill="1" applyBorder="1" applyAlignment="1">
      <alignment vertical="center"/>
    </xf>
    <xf numFmtId="180" fontId="4" fillId="2" borderId="41" xfId="93" applyNumberFormat="1" applyFont="1" applyFill="1" applyBorder="1" applyAlignment="1">
      <alignment vertical="center"/>
    </xf>
    <xf numFmtId="180" fontId="4" fillId="2" borderId="0" xfId="93" applyNumberFormat="1" applyFont="1" applyFill="1" applyBorder="1" applyAlignment="1">
      <alignment vertical="center"/>
    </xf>
    <xf numFmtId="0" fontId="4" fillId="2" borderId="0" xfId="93" applyFont="1" applyFill="1" applyBorder="1" applyAlignment="1">
      <alignment vertical="center"/>
    </xf>
    <xf numFmtId="0" fontId="31" fillId="2" borderId="0" xfId="93" applyFont="1" applyFill="1" applyAlignment="1">
      <alignment vertical="center"/>
    </xf>
    <xf numFmtId="0" fontId="9" fillId="2" borderId="0" xfId="93" applyFont="1" applyFill="1" applyAlignment="1">
      <alignment vertical="center"/>
    </xf>
    <xf numFmtId="0" fontId="31" fillId="2" borderId="0" xfId="93" applyFont="1" applyFill="1" applyAlignment="1">
      <alignment horizontal="right" vertical="center"/>
    </xf>
    <xf numFmtId="0" fontId="31" fillId="2" borderId="0" xfId="93" applyFont="1" applyFill="1" applyBorder="1" applyAlignment="1">
      <alignment horizontal="right" vertical="center"/>
    </xf>
    <xf numFmtId="0" fontId="30" fillId="2" borderId="0" xfId="94" applyFont="1" applyFill="1" applyAlignment="1">
      <alignment vertical="center"/>
    </xf>
    <xf numFmtId="0" fontId="7" fillId="2" borderId="0" xfId="94" applyFont="1" applyFill="1" applyAlignment="1">
      <alignment vertical="center"/>
    </xf>
    <xf numFmtId="0" fontId="1" fillId="2" borderId="0" xfId="94" applyFont="1" applyFill="1" applyAlignment="1">
      <alignment vertical="center"/>
    </xf>
    <xf numFmtId="0" fontId="1" fillId="2" borderId="0" xfId="94" applyFont="1" applyFill="1" applyBorder="1" applyAlignment="1">
      <alignment horizontal="right" vertical="center"/>
    </xf>
    <xf numFmtId="0" fontId="8" fillId="2" borderId="26" xfId="94" applyFont="1" applyFill="1" applyBorder="1" applyAlignment="1">
      <alignment horizontal="distributed" vertical="center" justifyLastLine="1"/>
    </xf>
    <xf numFmtId="0" fontId="8" fillId="2" borderId="26" xfId="94" applyFont="1" applyFill="1" applyBorder="1" applyAlignment="1">
      <alignment horizontal="distributed" vertical="center" wrapText="1" justifyLastLine="1"/>
    </xf>
    <xf numFmtId="0" fontId="9" fillId="2" borderId="18" xfId="94" applyFont="1" applyFill="1" applyBorder="1" applyAlignment="1">
      <alignment horizontal="distributed" vertical="center" justifyLastLine="1"/>
    </xf>
    <xf numFmtId="181" fontId="8" fillId="2" borderId="11" xfId="94" applyNumberFormat="1" applyFont="1" applyFill="1" applyBorder="1" applyAlignment="1">
      <alignment horizontal="right" vertical="center" shrinkToFit="1"/>
    </xf>
    <xf numFmtId="181" fontId="4" fillId="2" borderId="0" xfId="94" applyNumberFormat="1" applyFont="1" applyFill="1" applyBorder="1" applyAlignment="1">
      <alignment horizontal="right" vertical="center" shrinkToFit="1"/>
    </xf>
    <xf numFmtId="181" fontId="4" fillId="2" borderId="0" xfId="94" applyNumberFormat="1" applyFont="1" applyFill="1" applyBorder="1" applyAlignment="1">
      <alignment horizontal="right" vertical="center"/>
    </xf>
    <xf numFmtId="181" fontId="1" fillId="2" borderId="0" xfId="94" applyNumberFormat="1" applyFont="1" applyFill="1" applyAlignment="1">
      <alignment vertical="center"/>
    </xf>
    <xf numFmtId="0" fontId="4" fillId="2" borderId="0" xfId="94" applyFont="1" applyFill="1" applyAlignment="1">
      <alignment vertical="center"/>
    </xf>
    <xf numFmtId="181" fontId="8" fillId="2" borderId="9" xfId="94" applyNumberFormat="1" applyFont="1" applyFill="1" applyBorder="1" applyAlignment="1">
      <alignment horizontal="right" vertical="center" shrinkToFit="1"/>
    </xf>
    <xf numFmtId="181" fontId="4" fillId="2" borderId="1" xfId="94" applyNumberFormat="1" applyFont="1" applyFill="1" applyBorder="1" applyAlignment="1">
      <alignment horizontal="right" vertical="center" shrinkToFit="1"/>
    </xf>
    <xf numFmtId="181" fontId="4" fillId="2" borderId="1" xfId="94" applyNumberFormat="1" applyFont="1" applyFill="1" applyBorder="1" applyAlignment="1">
      <alignment horizontal="right" vertical="center"/>
    </xf>
    <xf numFmtId="181" fontId="4" fillId="2" borderId="0" xfId="94" applyNumberFormat="1" applyFont="1" applyFill="1" applyAlignment="1">
      <alignment vertical="center"/>
    </xf>
    <xf numFmtId="181" fontId="1" fillId="2" borderId="0" xfId="94" applyNumberFormat="1" applyFont="1" applyFill="1" applyAlignment="1">
      <alignment horizontal="right" vertical="center"/>
    </xf>
    <xf numFmtId="0" fontId="30" fillId="0" borderId="0" xfId="0" applyFont="1" applyFill="1" applyAlignment="1">
      <alignment vertical="center"/>
    </xf>
    <xf numFmtId="49" fontId="7" fillId="0" borderId="0"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distributed" vertical="center" justifyLastLine="1"/>
    </xf>
    <xf numFmtId="58" fontId="4" fillId="0" borderId="5" xfId="0" applyNumberFormat="1" applyFont="1" applyFill="1" applyBorder="1" applyAlignment="1">
      <alignment horizontal="right" vertical="center"/>
    </xf>
    <xf numFmtId="11" fontId="4" fillId="0" borderId="5" xfId="0" applyNumberFormat="1" applyFont="1" applyFill="1" applyBorder="1" applyAlignment="1">
      <alignment horizontal="center" vertical="center"/>
    </xf>
    <xf numFmtId="58" fontId="4" fillId="0" borderId="5" xfId="0" applyNumberFormat="1" applyFont="1" applyFill="1" applyBorder="1" applyAlignment="1">
      <alignment horizontal="left" vertical="center"/>
    </xf>
    <xf numFmtId="49" fontId="8" fillId="0" borderId="23"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justifyLastLine="1"/>
    </xf>
    <xf numFmtId="58" fontId="4" fillId="0" borderId="0" xfId="0" applyNumberFormat="1" applyFont="1" applyFill="1" applyBorder="1" applyAlignment="1">
      <alignment horizontal="right" vertical="center"/>
    </xf>
    <xf numFmtId="11" fontId="4" fillId="0" borderId="0" xfId="0" applyNumberFormat="1" applyFont="1" applyFill="1" applyBorder="1" applyAlignment="1">
      <alignment horizontal="center" vertical="center"/>
    </xf>
    <xf numFmtId="58" fontId="4" fillId="0" borderId="0" xfId="0" applyNumberFormat="1" applyFont="1" applyFill="1" applyBorder="1" applyAlignment="1">
      <alignment horizontal="left" vertical="center"/>
    </xf>
    <xf numFmtId="49" fontId="8" fillId="0" borderId="8"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distributed" vertical="center" justifyLastLine="1"/>
    </xf>
    <xf numFmtId="58" fontId="4" fillId="0" borderId="1" xfId="0" applyNumberFormat="1" applyFont="1" applyFill="1" applyBorder="1" applyAlignment="1">
      <alignment horizontal="right" vertical="center"/>
    </xf>
    <xf numFmtId="58" fontId="4" fillId="0" borderId="1" xfId="0" applyNumberFormat="1" applyFont="1" applyFill="1" applyBorder="1" applyAlignment="1">
      <alignment horizontal="left" vertical="center"/>
    </xf>
    <xf numFmtId="0" fontId="8" fillId="0" borderId="0" xfId="0" applyFont="1" applyFill="1" applyAlignment="1">
      <alignment vertical="center"/>
    </xf>
    <xf numFmtId="0" fontId="8" fillId="0" borderId="24" xfId="0" applyFont="1" applyFill="1" applyBorder="1" applyAlignment="1">
      <alignment horizontal="distributed" vertical="center" justifyLastLine="1"/>
    </xf>
    <xf numFmtId="0" fontId="8" fillId="0" borderId="6"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4" fillId="0" borderId="9" xfId="0" applyFont="1" applyFill="1" applyBorder="1" applyAlignment="1">
      <alignment horizontal="center" vertical="center"/>
    </xf>
    <xf numFmtId="11" fontId="4" fillId="0" borderId="1" xfId="0" applyNumberFormat="1" applyFont="1" applyFill="1" applyBorder="1" applyAlignment="1">
      <alignment horizontal="center" vertical="center"/>
    </xf>
    <xf numFmtId="49" fontId="7" fillId="0" borderId="0" xfId="0" applyNumberFormat="1" applyFont="1" applyFill="1" applyBorder="1" applyAlignment="1">
      <alignment vertical="center"/>
    </xf>
    <xf numFmtId="0" fontId="9" fillId="0" borderId="0" xfId="0" applyFont="1" applyFill="1" applyAlignment="1">
      <alignment vertical="center"/>
    </xf>
    <xf numFmtId="0" fontId="4" fillId="0" borderId="7" xfId="0" applyFont="1" applyFill="1" applyBorder="1" applyAlignment="1">
      <alignment horizontal="center" vertical="center"/>
    </xf>
    <xf numFmtId="58" fontId="4" fillId="0" borderId="0" xfId="0" applyNumberFormat="1" applyFont="1" applyFill="1" applyBorder="1" applyAlignment="1">
      <alignment vertical="center"/>
    </xf>
    <xf numFmtId="0" fontId="4" fillId="0" borderId="11"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30" fillId="0" borderId="0" xfId="0" applyFont="1" applyFill="1" applyBorder="1" applyAlignment="1">
      <alignment vertical="center"/>
    </xf>
    <xf numFmtId="0" fontId="31" fillId="0" borderId="1" xfId="0" applyFont="1" applyFill="1" applyBorder="1" applyAlignment="1">
      <alignment vertical="center"/>
    </xf>
    <xf numFmtId="58" fontId="4" fillId="0" borderId="1" xfId="0" applyNumberFormat="1" applyFont="1" applyFill="1" applyBorder="1" applyAlignment="1">
      <alignment vertical="center"/>
    </xf>
    <xf numFmtId="0" fontId="1" fillId="0" borderId="0" xfId="0" applyFont="1" applyFill="1" applyAlignment="1">
      <alignment horizontal="right" vertical="center"/>
    </xf>
    <xf numFmtId="0" fontId="8" fillId="0" borderId="23" xfId="0" applyFont="1" applyFill="1" applyBorder="1" applyAlignment="1">
      <alignment horizontal="center" vertical="center"/>
    </xf>
    <xf numFmtId="58" fontId="4" fillId="0" borderId="5" xfId="0" applyNumberFormat="1" applyFont="1" applyBorder="1">
      <alignment vertical="center"/>
    </xf>
    <xf numFmtId="58" fontId="4" fillId="0" borderId="5" xfId="0" applyNumberFormat="1" applyFont="1" applyBorder="1" applyAlignment="1">
      <alignment horizontal="left"/>
    </xf>
    <xf numFmtId="58" fontId="4" fillId="0" borderId="0" xfId="0" applyNumberFormat="1" applyFont="1" applyBorder="1">
      <alignment vertical="center"/>
    </xf>
    <xf numFmtId="58" fontId="4" fillId="0" borderId="0" xfId="0" applyNumberFormat="1" applyFont="1" applyBorder="1" applyAlignment="1">
      <alignment horizontal="left"/>
    </xf>
    <xf numFmtId="0" fontId="30" fillId="0" borderId="1" xfId="0" applyFont="1" applyFill="1" applyBorder="1" applyAlignment="1">
      <alignment vertical="center"/>
    </xf>
    <xf numFmtId="58" fontId="4" fillId="0" borderId="1" xfId="0" applyNumberFormat="1" applyFont="1" applyBorder="1">
      <alignment vertical="center"/>
    </xf>
    <xf numFmtId="58" fontId="4" fillId="0" borderId="1" xfId="0" applyNumberFormat="1" applyFont="1" applyBorder="1" applyAlignment="1">
      <alignment horizontal="left"/>
    </xf>
    <xf numFmtId="0" fontId="8" fillId="2" borderId="0" xfId="0" applyFont="1" applyFill="1" applyAlignment="1">
      <alignment horizontal="distributed" vertical="center"/>
    </xf>
    <xf numFmtId="0" fontId="4" fillId="2" borderId="5" xfId="0" applyFont="1" applyFill="1" applyBorder="1" applyAlignment="1">
      <alignment horizontal="center" vertical="center"/>
    </xf>
    <xf numFmtId="58" fontId="4" fillId="2" borderId="0" xfId="0" applyNumberFormat="1" applyFont="1" applyFill="1" applyBorder="1" applyAlignment="1">
      <alignment horizontal="right" vertical="center"/>
    </xf>
    <xf numFmtId="11" fontId="4" fillId="2" borderId="0" xfId="0" applyNumberFormat="1" applyFont="1" applyFill="1" applyBorder="1" applyAlignment="1">
      <alignment horizontal="center" vertical="center"/>
    </xf>
    <xf numFmtId="58" fontId="4" fillId="2" borderId="0" xfId="0" applyNumberFormat="1" applyFont="1" applyFill="1" applyBorder="1" applyAlignment="1">
      <alignment horizontal="left" vertical="center"/>
    </xf>
    <xf numFmtId="0" fontId="0" fillId="2" borderId="0" xfId="0" applyFill="1">
      <alignment vertical="center"/>
    </xf>
    <xf numFmtId="49" fontId="8" fillId="2" borderId="23" xfId="0" applyNumberFormat="1" applyFont="1" applyFill="1" applyBorder="1" applyAlignment="1">
      <alignment horizontal="center" vertical="center"/>
    </xf>
    <xf numFmtId="0" fontId="4" fillId="2" borderId="0" xfId="0" applyFont="1" applyFill="1" applyBorder="1" applyAlignment="1">
      <alignment horizontal="center" vertical="center"/>
    </xf>
    <xf numFmtId="58" fontId="4" fillId="2" borderId="0" xfId="0" applyNumberFormat="1" applyFont="1" applyFill="1" applyBorder="1" applyAlignment="1">
      <alignment horizontal="right"/>
    </xf>
    <xf numFmtId="58" fontId="4" fillId="2" borderId="0" xfId="0" applyNumberFormat="1" applyFont="1" applyFill="1" applyBorder="1" applyAlignment="1">
      <alignment horizontal="left"/>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58" fontId="4" fillId="2" borderId="1" xfId="0" applyNumberFormat="1" applyFont="1" applyFill="1" applyBorder="1" applyAlignment="1">
      <alignment horizontal="right"/>
    </xf>
    <xf numFmtId="11" fontId="4" fillId="2" borderId="1" xfId="0" applyNumberFormat="1" applyFont="1" applyFill="1" applyBorder="1" applyAlignment="1">
      <alignment horizontal="center" vertical="center"/>
    </xf>
    <xf numFmtId="58" fontId="4" fillId="2" borderId="1" xfId="0" applyNumberFormat="1" applyFont="1" applyFill="1" applyBorder="1" applyAlignment="1">
      <alignment horizontal="left"/>
    </xf>
    <xf numFmtId="0" fontId="4" fillId="2" borderId="0" xfId="0" applyFont="1" applyFill="1" applyBorder="1">
      <alignment vertical="center"/>
    </xf>
    <xf numFmtId="0" fontId="31" fillId="2" borderId="0" xfId="0" applyFont="1" applyFill="1" applyAlignment="1">
      <alignment vertical="center"/>
    </xf>
    <xf numFmtId="0" fontId="8" fillId="2" borderId="21" xfId="95" applyFont="1" applyFill="1" applyBorder="1" applyAlignment="1">
      <alignment horizontal="distributed" vertical="center" justifyLastLine="1"/>
    </xf>
    <xf numFmtId="0" fontId="8" fillId="2" borderId="6" xfId="95" applyFont="1" applyFill="1" applyBorder="1" applyAlignment="1">
      <alignment horizontal="center" vertical="center"/>
    </xf>
    <xf numFmtId="0" fontId="4" fillId="2" borderId="5" xfId="95" applyFont="1" applyFill="1" applyBorder="1" applyAlignment="1">
      <alignment horizontal="center" vertical="center"/>
    </xf>
    <xf numFmtId="58" fontId="4" fillId="2" borderId="5" xfId="95" applyNumberFormat="1" applyFont="1" applyFill="1" applyBorder="1" applyAlignment="1">
      <alignment horizontal="right" vertical="center"/>
    </xf>
    <xf numFmtId="11" fontId="4" fillId="2" borderId="5" xfId="95" applyNumberFormat="1" applyFont="1" applyFill="1" applyBorder="1" applyAlignment="1">
      <alignment horizontal="center" vertical="center"/>
    </xf>
    <xf numFmtId="58" fontId="4" fillId="2" borderId="5" xfId="95" applyNumberFormat="1" applyFont="1" applyFill="1" applyBorder="1" applyAlignment="1">
      <alignment horizontal="left" vertical="center"/>
    </xf>
    <xf numFmtId="0" fontId="8" fillId="2" borderId="23" xfId="95" applyFont="1" applyFill="1" applyBorder="1" applyAlignment="1">
      <alignment horizontal="center" vertical="center"/>
    </xf>
    <xf numFmtId="0" fontId="4" fillId="2" borderId="0" xfId="95" applyFont="1" applyFill="1" applyBorder="1" applyAlignment="1">
      <alignment horizontal="center" vertical="center"/>
    </xf>
    <xf numFmtId="58" fontId="4" fillId="2" borderId="0" xfId="95" applyNumberFormat="1" applyFont="1" applyFill="1" applyBorder="1" applyAlignment="1">
      <alignment horizontal="right" vertical="center"/>
    </xf>
    <xf numFmtId="11" fontId="4" fillId="2" borderId="0" xfId="95" applyNumberFormat="1" applyFont="1" applyFill="1" applyBorder="1" applyAlignment="1">
      <alignment horizontal="center" vertical="center"/>
    </xf>
    <xf numFmtId="58" fontId="4" fillId="2" borderId="0" xfId="95" applyNumberFormat="1" applyFont="1" applyFill="1" applyBorder="1" applyAlignment="1">
      <alignment horizontal="left" vertical="center"/>
    </xf>
    <xf numFmtId="58" fontId="4" fillId="2" borderId="0" xfId="0" applyNumberFormat="1" applyFont="1" applyFill="1" applyBorder="1" applyAlignment="1">
      <alignment vertical="center"/>
    </xf>
    <xf numFmtId="206" fontId="4" fillId="2" borderId="0" xfId="0" applyNumberFormat="1" applyFont="1" applyFill="1" applyBorder="1" applyAlignment="1">
      <alignment horizontal="left" vertical="center"/>
    </xf>
    <xf numFmtId="206" fontId="4" fillId="2" borderId="0" xfId="0" applyNumberFormat="1" applyFont="1" applyFill="1" applyBorder="1" applyAlignment="1">
      <alignment vertical="center"/>
    </xf>
    <xf numFmtId="0" fontId="8" fillId="2" borderId="8" xfId="0" applyFont="1" applyFill="1" applyBorder="1" applyAlignment="1">
      <alignment horizontal="center" vertical="center"/>
    </xf>
    <xf numFmtId="0" fontId="4" fillId="2" borderId="1" xfId="0" applyFont="1" applyFill="1" applyBorder="1" applyAlignment="1">
      <alignment vertical="center"/>
    </xf>
    <xf numFmtId="0" fontId="8" fillId="2" borderId="0" xfId="95" applyFont="1" applyFill="1" applyAlignment="1">
      <alignment vertical="center"/>
    </xf>
    <xf numFmtId="0" fontId="6" fillId="2" borderId="0" xfId="95" applyFill="1" applyAlignment="1">
      <alignment vertical="center"/>
    </xf>
    <xf numFmtId="49" fontId="8" fillId="2" borderId="23" xfId="95" applyNumberFormat="1" applyFont="1" applyFill="1" applyBorder="1" applyAlignment="1">
      <alignment horizontal="center" vertical="center"/>
    </xf>
    <xf numFmtId="49" fontId="8" fillId="2" borderId="8" xfId="95" applyNumberFormat="1" applyFont="1" applyFill="1" applyBorder="1" applyAlignment="1">
      <alignment horizontal="center" vertical="center"/>
    </xf>
    <xf numFmtId="0" fontId="4" fillId="2" borderId="1" xfId="95" applyFont="1" applyFill="1" applyBorder="1" applyAlignment="1">
      <alignment horizontal="center" vertical="center"/>
    </xf>
    <xf numFmtId="58" fontId="4" fillId="2" borderId="1" xfId="95" applyNumberFormat="1" applyFont="1" applyFill="1" applyBorder="1" applyAlignment="1">
      <alignment horizontal="right" vertical="center"/>
    </xf>
    <xf numFmtId="11" fontId="4" fillId="2" borderId="1" xfId="95" applyNumberFormat="1" applyFont="1" applyFill="1" applyBorder="1" applyAlignment="1">
      <alignment horizontal="center" vertical="center"/>
    </xf>
    <xf numFmtId="58" fontId="4" fillId="2" borderId="1" xfId="95" applyNumberFormat="1" applyFont="1" applyFill="1" applyBorder="1" applyAlignment="1">
      <alignment horizontal="left" vertical="center"/>
    </xf>
    <xf numFmtId="49" fontId="8" fillId="2" borderId="0" xfId="95" applyNumberFormat="1" applyFont="1" applyFill="1" applyBorder="1" applyAlignment="1">
      <alignment horizontal="center" vertical="center"/>
    </xf>
    <xf numFmtId="0" fontId="6" fillId="2" borderId="0" xfId="95" applyFill="1" applyBorder="1" applyAlignment="1">
      <alignment vertical="center"/>
    </xf>
    <xf numFmtId="0" fontId="4" fillId="2" borderId="7" xfId="95" applyFont="1" applyFill="1" applyBorder="1" applyAlignment="1">
      <alignment horizontal="center" vertical="center"/>
    </xf>
    <xf numFmtId="49" fontId="7" fillId="2" borderId="0" xfId="95" applyNumberFormat="1" applyFont="1" applyFill="1" applyBorder="1" applyAlignment="1">
      <alignment vertical="center"/>
    </xf>
    <xf numFmtId="0" fontId="4" fillId="2" borderId="11" xfId="95" applyFont="1" applyFill="1" applyBorder="1" applyAlignment="1">
      <alignment horizontal="center" vertical="center"/>
    </xf>
    <xf numFmtId="0" fontId="8" fillId="2" borderId="0" xfId="95" applyFont="1" applyFill="1" applyBorder="1" applyAlignment="1">
      <alignment horizontal="center" vertical="center"/>
    </xf>
    <xf numFmtId="0" fontId="4" fillId="2" borderId="0" xfId="95" applyFont="1" applyFill="1" applyBorder="1" applyAlignment="1">
      <alignment vertical="center"/>
    </xf>
    <xf numFmtId="0" fontId="4" fillId="2" borderId="9" xfId="95" applyFont="1" applyFill="1" applyBorder="1" applyAlignment="1">
      <alignment horizontal="center" vertical="center"/>
    </xf>
    <xf numFmtId="0" fontId="8" fillId="0" borderId="0" xfId="96" applyFont="1" applyFill="1" applyBorder="1" applyAlignment="1">
      <alignment vertical="center"/>
    </xf>
    <xf numFmtId="0" fontId="8" fillId="0" borderId="0" xfId="96" applyFont="1" applyBorder="1" applyAlignment="1">
      <alignment vertical="center"/>
    </xf>
    <xf numFmtId="0" fontId="8" fillId="0" borderId="0" xfId="96" applyFont="1" applyBorder="1" applyAlignment="1">
      <alignment horizontal="left" vertical="center"/>
    </xf>
    <xf numFmtId="0" fontId="8" fillId="0" borderId="0" xfId="96" applyFont="1" applyAlignment="1">
      <alignment vertical="center"/>
    </xf>
    <xf numFmtId="49" fontId="7" fillId="2" borderId="21" xfId="96" applyNumberFormat="1" applyFont="1" applyFill="1" applyBorder="1" applyAlignment="1">
      <alignment horizontal="center" vertical="center"/>
    </xf>
    <xf numFmtId="0" fontId="8" fillId="2" borderId="22" xfId="96" applyFont="1" applyFill="1" applyBorder="1" applyAlignment="1">
      <alignment horizontal="distributed" vertical="center" justifyLastLine="1"/>
    </xf>
    <xf numFmtId="0" fontId="8" fillId="2" borderId="6" xfId="96" applyFont="1" applyFill="1" applyBorder="1" applyAlignment="1">
      <alignment horizontal="center" vertical="center"/>
    </xf>
    <xf numFmtId="0" fontId="4" fillId="2" borderId="7" xfId="96" applyFont="1" applyFill="1" applyBorder="1" applyAlignment="1">
      <alignment horizontal="center" vertical="center"/>
    </xf>
    <xf numFmtId="58" fontId="4" fillId="2" borderId="5" xfId="96" applyNumberFormat="1" applyFont="1" applyFill="1" applyBorder="1" applyAlignment="1">
      <alignment horizontal="right" vertical="center"/>
    </xf>
    <xf numFmtId="11" fontId="4" fillId="2" borderId="5" xfId="96" applyNumberFormat="1" applyFont="1" applyFill="1" applyBorder="1" applyAlignment="1">
      <alignment horizontal="center" vertical="center"/>
    </xf>
    <xf numFmtId="58" fontId="4" fillId="2" borderId="5" xfId="96" applyNumberFormat="1" applyFont="1" applyFill="1" applyBorder="1" applyAlignment="1">
      <alignment horizontal="left" vertical="center"/>
    </xf>
    <xf numFmtId="0" fontId="6" fillId="0" borderId="0" xfId="96" applyAlignment="1">
      <alignment vertical="center"/>
    </xf>
    <xf numFmtId="49" fontId="8" fillId="2" borderId="23" xfId="96" applyNumberFormat="1" applyFont="1" applyFill="1" applyBorder="1" applyAlignment="1">
      <alignment horizontal="center" vertical="center"/>
    </xf>
    <xf numFmtId="0" fontId="4" fillId="2" borderId="11" xfId="96" applyFont="1" applyFill="1" applyBorder="1" applyAlignment="1">
      <alignment horizontal="center" vertical="center"/>
    </xf>
    <xf numFmtId="58" fontId="4" fillId="2" borderId="0" xfId="96" applyNumberFormat="1" applyFont="1" applyFill="1" applyBorder="1" applyAlignment="1">
      <alignment horizontal="right" vertical="center"/>
    </xf>
    <xf numFmtId="11" fontId="4" fillId="2" borderId="0" xfId="96" applyNumberFormat="1" applyFont="1" applyFill="1" applyBorder="1" applyAlignment="1">
      <alignment horizontal="center" vertical="center"/>
    </xf>
    <xf numFmtId="58" fontId="4" fillId="2" borderId="0" xfId="96" applyNumberFormat="1" applyFont="1" applyFill="1" applyBorder="1" applyAlignment="1">
      <alignment horizontal="left" vertical="center"/>
    </xf>
    <xf numFmtId="0" fontId="8" fillId="2" borderId="23" xfId="96" applyFont="1" applyFill="1" applyBorder="1" applyAlignment="1">
      <alignment horizontal="center" vertical="center"/>
    </xf>
    <xf numFmtId="0" fontId="4" fillId="2" borderId="0" xfId="96" applyFont="1" applyFill="1" applyBorder="1" applyAlignment="1">
      <alignment horizontal="center" vertical="center"/>
    </xf>
    <xf numFmtId="0" fontId="6" fillId="0" borderId="0" xfId="96" applyFill="1" applyAlignment="1">
      <alignment vertical="center"/>
    </xf>
    <xf numFmtId="206" fontId="4" fillId="2" borderId="0" xfId="96" applyNumberFormat="1" applyFont="1" applyFill="1" applyBorder="1" applyAlignment="1">
      <alignment horizontal="left" vertical="center"/>
    </xf>
    <xf numFmtId="0" fontId="8" fillId="0" borderId="23" xfId="96" applyFont="1" applyFill="1" applyBorder="1" applyAlignment="1">
      <alignment horizontal="center" vertical="center"/>
    </xf>
    <xf numFmtId="0" fontId="4" fillId="0" borderId="0" xfId="96" applyFont="1" applyFill="1" applyBorder="1" applyAlignment="1">
      <alignment horizontal="center" vertical="center"/>
    </xf>
    <xf numFmtId="206" fontId="4" fillId="0" borderId="0" xfId="0" applyNumberFormat="1" applyFont="1" applyFill="1" applyBorder="1" applyAlignment="1">
      <alignment vertical="center"/>
    </xf>
    <xf numFmtId="0" fontId="0" fillId="0" borderId="0" xfId="96" applyFont="1" applyFill="1" applyBorder="1" applyAlignment="1">
      <alignment horizontal="center" vertical="center"/>
    </xf>
    <xf numFmtId="206" fontId="4" fillId="0" borderId="0" xfId="96" applyNumberFormat="1" applyFont="1" applyFill="1" applyBorder="1" applyAlignment="1">
      <alignment horizontal="left" vertical="center"/>
    </xf>
    <xf numFmtId="0" fontId="30" fillId="0" borderId="0" xfId="96" applyFont="1" applyFill="1" applyAlignment="1">
      <alignment vertical="center"/>
    </xf>
    <xf numFmtId="0" fontId="6" fillId="0" borderId="1" xfId="96" applyFont="1" applyFill="1" applyBorder="1" applyAlignment="1">
      <alignment vertical="center"/>
    </xf>
    <xf numFmtId="0" fontId="61" fillId="2" borderId="103" xfId="96" applyFont="1" applyFill="1" applyBorder="1" applyAlignment="1">
      <alignment horizontal="left" vertical="center"/>
    </xf>
    <xf numFmtId="0" fontId="8" fillId="2" borderId="21" xfId="96" applyFont="1" applyFill="1" applyBorder="1" applyAlignment="1">
      <alignment horizontal="distributed" vertical="center" justifyLastLine="1"/>
    </xf>
    <xf numFmtId="0" fontId="8" fillId="2" borderId="2" xfId="96" applyFont="1" applyFill="1" applyBorder="1" applyAlignment="1">
      <alignment horizontal="distributed" vertical="center" justifyLastLine="1"/>
    </xf>
    <xf numFmtId="58" fontId="4" fillId="2" borderId="0" xfId="96" applyNumberFormat="1" applyFont="1" applyFill="1" applyBorder="1" applyAlignment="1">
      <alignment vertical="center"/>
    </xf>
    <xf numFmtId="49" fontId="8" fillId="2" borderId="8" xfId="96" applyNumberFormat="1" applyFont="1" applyFill="1" applyBorder="1" applyAlignment="1">
      <alignment horizontal="center" vertical="center"/>
    </xf>
    <xf numFmtId="0" fontId="4" fillId="2" borderId="1" xfId="96" applyFont="1" applyFill="1" applyBorder="1" applyAlignment="1">
      <alignment horizontal="center" vertical="center"/>
    </xf>
    <xf numFmtId="58" fontId="4" fillId="2" borderId="1" xfId="96" applyNumberFormat="1" applyFont="1" applyFill="1" applyBorder="1" applyAlignment="1">
      <alignment horizontal="right" vertical="center"/>
    </xf>
    <xf numFmtId="11" fontId="4" fillId="2" borderId="1" xfId="96" applyNumberFormat="1" applyFont="1" applyFill="1" applyBorder="1" applyAlignment="1">
      <alignment horizontal="center" vertical="center"/>
    </xf>
    <xf numFmtId="58" fontId="4" fillId="2" borderId="1" xfId="96" applyNumberFormat="1" applyFont="1" applyFill="1" applyBorder="1" applyAlignment="1">
      <alignment horizontal="left" vertical="center"/>
    </xf>
    <xf numFmtId="49" fontId="8" fillId="2" borderId="10" xfId="96" applyNumberFormat="1" applyFont="1" applyFill="1" applyBorder="1" applyAlignment="1">
      <alignment horizontal="center" vertical="center"/>
    </xf>
    <xf numFmtId="0" fontId="4" fillId="2" borderId="10" xfId="96" applyFont="1" applyFill="1" applyBorder="1" applyAlignment="1">
      <alignment horizontal="center" vertical="center"/>
    </xf>
    <xf numFmtId="58" fontId="4" fillId="2" borderId="10" xfId="96" applyNumberFormat="1" applyFont="1" applyFill="1" applyBorder="1" applyAlignment="1">
      <alignment horizontal="right" vertical="center"/>
    </xf>
    <xf numFmtId="11" fontId="4" fillId="2" borderId="10" xfId="96" applyNumberFormat="1" applyFont="1" applyFill="1" applyBorder="1" applyAlignment="1">
      <alignment horizontal="center" vertical="center"/>
    </xf>
    <xf numFmtId="58" fontId="4" fillId="2" borderId="10" xfId="96" applyNumberFormat="1" applyFont="1" applyFill="1" applyBorder="1" applyAlignment="1">
      <alignment horizontal="left" vertical="center"/>
    </xf>
    <xf numFmtId="0" fontId="6" fillId="0" borderId="0" xfId="96" applyAlignment="1">
      <alignment horizontal="left" vertical="center"/>
    </xf>
    <xf numFmtId="0" fontId="4" fillId="2" borderId="9" xfId="96" applyFont="1" applyFill="1" applyBorder="1" applyAlignment="1">
      <alignment horizontal="center" vertical="center"/>
    </xf>
    <xf numFmtId="0" fontId="6" fillId="2" borderId="0" xfId="96" applyFill="1" applyAlignment="1">
      <alignment vertical="center"/>
    </xf>
    <xf numFmtId="0" fontId="1" fillId="2" borderId="0" xfId="96" applyFont="1" applyFill="1" applyAlignment="1">
      <alignment horizontal="right" vertical="center"/>
    </xf>
    <xf numFmtId="0" fontId="8" fillId="2" borderId="0" xfId="97" applyFont="1" applyFill="1" applyAlignment="1">
      <alignment vertical="center"/>
    </xf>
    <xf numFmtId="0" fontId="61" fillId="2" borderId="0" xfId="97" applyFont="1" applyFill="1" applyAlignment="1">
      <alignment horizontal="left" vertical="center"/>
    </xf>
    <xf numFmtId="0" fontId="30" fillId="2" borderId="0" xfId="97" applyFont="1" applyFill="1" applyAlignment="1">
      <alignment vertical="center"/>
    </xf>
    <xf numFmtId="0" fontId="8" fillId="2" borderId="10" xfId="97" applyFont="1" applyFill="1" applyBorder="1" applyAlignment="1">
      <alignment horizontal="center" vertical="center" wrapText="1"/>
    </xf>
    <xf numFmtId="0" fontId="8" fillId="2" borderId="24" xfId="97" applyFont="1" applyFill="1" applyBorder="1" applyAlignment="1">
      <alignment horizontal="center" vertical="center" wrapText="1"/>
    </xf>
    <xf numFmtId="0" fontId="8" fillId="2" borderId="0" xfId="97" applyFont="1" applyFill="1" applyBorder="1" applyAlignment="1">
      <alignment horizontal="center" vertical="center" wrapText="1"/>
    </xf>
    <xf numFmtId="0" fontId="8" fillId="2" borderId="23" xfId="97" applyFont="1" applyFill="1" applyBorder="1" applyAlignment="1">
      <alignment horizontal="center" vertical="center" wrapText="1"/>
    </xf>
    <xf numFmtId="0" fontId="1" fillId="2" borderId="0" xfId="97" applyFont="1" applyFill="1" applyAlignment="1">
      <alignment horizontal="right" vertical="center"/>
    </xf>
    <xf numFmtId="0" fontId="30" fillId="2" borderId="0" xfId="99" applyFont="1" applyFill="1" applyAlignment="1">
      <alignment vertical="center"/>
    </xf>
    <xf numFmtId="0" fontId="4" fillId="2" borderId="0" xfId="98" applyFont="1" applyFill="1" applyAlignment="1">
      <alignment vertical="center"/>
    </xf>
    <xf numFmtId="0" fontId="80" fillId="2" borderId="0" xfId="98" applyFont="1" applyFill="1" applyAlignment="1">
      <alignment vertical="center"/>
    </xf>
    <xf numFmtId="0" fontId="81" fillId="2" borderId="0" xfId="97" applyFont="1" applyFill="1" applyAlignment="1">
      <alignment vertical="center"/>
    </xf>
    <xf numFmtId="0" fontId="1" fillId="2" borderId="1" xfId="98" applyFont="1" applyFill="1" applyBorder="1" applyAlignment="1">
      <alignment horizontal="right" vertical="center"/>
    </xf>
    <xf numFmtId="0" fontId="30" fillId="2" borderId="0" xfId="98" applyFont="1" applyFill="1" applyAlignment="1">
      <alignment vertical="center"/>
    </xf>
    <xf numFmtId="0" fontId="1" fillId="2" borderId="0" xfId="98" applyFont="1" applyFill="1" applyBorder="1" applyAlignment="1">
      <alignment horizontal="right" vertical="center"/>
    </xf>
    <xf numFmtId="0" fontId="8" fillId="2" borderId="0" xfId="99" applyFont="1" applyFill="1" applyAlignment="1">
      <alignment vertical="center"/>
    </xf>
    <xf numFmtId="0" fontId="31" fillId="2" borderId="0" xfId="99" applyFont="1" applyFill="1" applyAlignment="1">
      <alignment vertical="center"/>
    </xf>
    <xf numFmtId="0" fontId="1" fillId="2" borderId="1" xfId="99" applyFont="1" applyFill="1" applyBorder="1" applyAlignment="1">
      <alignment horizontal="right" vertical="center"/>
    </xf>
    <xf numFmtId="0" fontId="8" fillId="2" borderId="26" xfId="99" applyFont="1" applyFill="1" applyBorder="1" applyAlignment="1">
      <alignment horizontal="center" vertical="center"/>
    </xf>
    <xf numFmtId="0" fontId="8" fillId="2" borderId="26" xfId="99" applyFont="1" applyFill="1" applyBorder="1" applyAlignment="1">
      <alignment horizontal="center" vertical="center" wrapText="1"/>
    </xf>
    <xf numFmtId="0" fontId="20" fillId="2" borderId="26" xfId="99" applyFont="1" applyFill="1" applyBorder="1" applyAlignment="1">
      <alignment horizontal="center" vertical="center" wrapText="1"/>
    </xf>
    <xf numFmtId="180" fontId="4" fillId="2" borderId="0" xfId="99" applyNumberFormat="1" applyFont="1" applyFill="1" applyBorder="1" applyAlignment="1">
      <alignment horizontal="right" vertical="center"/>
    </xf>
    <xf numFmtId="180" fontId="4" fillId="2" borderId="0" xfId="99" quotePrefix="1" applyNumberFormat="1" applyFont="1" applyFill="1" applyBorder="1" applyAlignment="1">
      <alignment horizontal="right" vertical="center"/>
    </xf>
    <xf numFmtId="180" fontId="4" fillId="2" borderId="1" xfId="99" applyNumberFormat="1" applyFont="1" applyFill="1" applyBorder="1" applyAlignment="1">
      <alignment horizontal="right" vertical="center"/>
    </xf>
    <xf numFmtId="180" fontId="4" fillId="2" borderId="1" xfId="99" quotePrefix="1" applyNumberFormat="1" applyFont="1" applyFill="1" applyBorder="1" applyAlignment="1">
      <alignment horizontal="right" vertical="center"/>
    </xf>
    <xf numFmtId="0" fontId="31" fillId="2" borderId="0" xfId="99" applyFont="1" applyFill="1" applyBorder="1" applyAlignment="1">
      <alignment horizontal="right" vertical="center"/>
    </xf>
    <xf numFmtId="0" fontId="1" fillId="2" borderId="0" xfId="99" applyFont="1" applyFill="1" applyBorder="1" applyAlignment="1">
      <alignment horizontal="right" vertical="center"/>
    </xf>
    <xf numFmtId="0" fontId="7" fillId="2" borderId="0" xfId="100" applyFont="1" applyFill="1" applyAlignment="1">
      <alignment vertical="center"/>
    </xf>
    <xf numFmtId="0" fontId="30" fillId="2" borderId="0" xfId="100" applyFont="1" applyFill="1" applyAlignment="1">
      <alignment vertical="center"/>
    </xf>
    <xf numFmtId="0" fontId="31" fillId="2" borderId="0" xfId="100" applyFont="1" applyFill="1" applyAlignment="1">
      <alignment vertical="center"/>
    </xf>
    <xf numFmtId="0" fontId="31" fillId="2" borderId="1" xfId="100" applyFont="1" applyFill="1" applyBorder="1" applyAlignment="1">
      <alignment horizontal="right" vertical="center"/>
    </xf>
    <xf numFmtId="0" fontId="8" fillId="2" borderId="26" xfId="100" applyFont="1" applyFill="1" applyBorder="1" applyAlignment="1">
      <alignment horizontal="distributed" vertical="center" justifyLastLine="1"/>
    </xf>
    <xf numFmtId="0" fontId="12" fillId="2" borderId="26" xfId="100" applyFont="1" applyFill="1" applyBorder="1" applyAlignment="1">
      <alignment horizontal="distributed" vertical="center" justifyLastLine="1"/>
    </xf>
    <xf numFmtId="187" fontId="4" fillId="2" borderId="0" xfId="100" applyNumberFormat="1" applyFont="1" applyFill="1" applyBorder="1" applyAlignment="1">
      <alignment horizontal="right" vertical="center"/>
    </xf>
    <xf numFmtId="187" fontId="4" fillId="2" borderId="0" xfId="100" quotePrefix="1" applyNumberFormat="1" applyFont="1" applyFill="1" applyBorder="1" applyAlignment="1">
      <alignment horizontal="right" vertical="center"/>
    </xf>
    <xf numFmtId="187" fontId="4" fillId="2" borderId="9" xfId="100" applyNumberFormat="1" applyFont="1" applyFill="1" applyBorder="1" applyAlignment="1">
      <alignment horizontal="right" vertical="center"/>
    </xf>
    <xf numFmtId="187" fontId="4" fillId="2" borderId="1" xfId="100" applyNumberFormat="1" applyFont="1" applyFill="1" applyBorder="1" applyAlignment="1">
      <alignment horizontal="right" vertical="center"/>
    </xf>
    <xf numFmtId="0" fontId="1" fillId="2" borderId="0" xfId="100" applyFont="1" applyFill="1" applyAlignment="1">
      <alignment vertical="center"/>
    </xf>
    <xf numFmtId="0" fontId="1" fillId="2" borderId="0" xfId="100" applyFont="1" applyFill="1" applyBorder="1" applyAlignment="1">
      <alignment horizontal="right" vertical="center"/>
    </xf>
    <xf numFmtId="0" fontId="30" fillId="2" borderId="0" xfId="101" applyFont="1" applyFill="1" applyAlignment="1">
      <alignment vertical="center"/>
    </xf>
    <xf numFmtId="0" fontId="31" fillId="2" borderId="0" xfId="101" applyFont="1" applyFill="1" applyAlignment="1">
      <alignment vertical="center"/>
    </xf>
    <xf numFmtId="0" fontId="7" fillId="2" borderId="0" xfId="101" applyFont="1" applyFill="1" applyAlignment="1">
      <alignment vertical="center"/>
    </xf>
    <xf numFmtId="0" fontId="31" fillId="2" borderId="0" xfId="101" applyFont="1" applyFill="1" applyAlignment="1">
      <alignment horizontal="right" vertical="center"/>
    </xf>
    <xf numFmtId="0" fontId="6" fillId="2" borderId="0" xfId="101" applyFont="1" applyFill="1" applyAlignment="1">
      <alignment vertical="center"/>
    </xf>
    <xf numFmtId="0" fontId="8" fillId="2" borderId="26" xfId="101" applyFont="1" applyFill="1" applyBorder="1" applyAlignment="1">
      <alignment horizontal="distributed" vertical="center" justifyLastLine="1"/>
    </xf>
    <xf numFmtId="49" fontId="8" fillId="2" borderId="0" xfId="101" applyNumberFormat="1" applyFont="1" applyFill="1" applyBorder="1" applyAlignment="1">
      <alignment horizontal="center" vertical="center"/>
    </xf>
    <xf numFmtId="187" fontId="8" fillId="2" borderId="11" xfId="101" applyNumberFormat="1" applyFont="1" applyFill="1" applyBorder="1" applyAlignment="1">
      <alignment horizontal="right" vertical="center"/>
    </xf>
    <xf numFmtId="187" fontId="4" fillId="2" borderId="0" xfId="101" applyNumberFormat="1" applyFont="1" applyFill="1" applyBorder="1" applyAlignment="1">
      <alignment horizontal="right" vertical="center"/>
    </xf>
    <xf numFmtId="49" fontId="8" fillId="2" borderId="8" xfId="101" applyNumberFormat="1" applyFont="1" applyFill="1" applyBorder="1" applyAlignment="1">
      <alignment horizontal="center" vertical="center"/>
    </xf>
    <xf numFmtId="187" fontId="8" fillId="2" borderId="9" xfId="101" applyNumberFormat="1" applyFont="1" applyFill="1" applyBorder="1" applyAlignment="1">
      <alignment horizontal="right" vertical="center"/>
    </xf>
    <xf numFmtId="187" fontId="4" fillId="2" borderId="1" xfId="101" applyNumberFormat="1" applyFont="1" applyFill="1" applyBorder="1" applyAlignment="1">
      <alignment horizontal="right" vertical="center"/>
    </xf>
    <xf numFmtId="0" fontId="1" fillId="2" borderId="10" xfId="101" applyFont="1" applyFill="1" applyBorder="1" applyAlignment="1">
      <alignment vertical="center"/>
    </xf>
    <xf numFmtId="0" fontId="1" fillId="2" borderId="10" xfId="101" applyFont="1" applyFill="1" applyBorder="1" applyAlignment="1">
      <alignment horizontal="right" vertical="center"/>
    </xf>
    <xf numFmtId="0" fontId="7" fillId="2" borderId="0" xfId="102" applyFont="1" applyFill="1" applyAlignment="1">
      <alignment vertical="center"/>
    </xf>
    <xf numFmtId="0" fontId="31" fillId="2" borderId="0" xfId="102" applyFont="1" applyFill="1" applyAlignment="1">
      <alignment vertical="center"/>
    </xf>
    <xf numFmtId="0" fontId="1" fillId="2" borderId="1" xfId="102" applyFont="1" applyFill="1" applyBorder="1" applyAlignment="1">
      <alignment horizontal="right" vertical="center"/>
    </xf>
    <xf numFmtId="0" fontId="8" fillId="2" borderId="21" xfId="102" applyFont="1" applyFill="1" applyBorder="1" applyAlignment="1">
      <alignment horizontal="distributed" vertical="center" justifyLastLine="1"/>
    </xf>
    <xf numFmtId="0" fontId="8" fillId="2" borderId="4" xfId="102" applyFont="1" applyFill="1" applyBorder="1" applyAlignment="1">
      <alignment horizontal="distributed" vertical="center" justifyLastLine="1"/>
    </xf>
    <xf numFmtId="0" fontId="82" fillId="2" borderId="4" xfId="102" applyFont="1" applyFill="1" applyBorder="1" applyAlignment="1">
      <alignment horizontal="distributed" vertical="center" wrapText="1" justifyLastLine="1"/>
    </xf>
    <xf numFmtId="0" fontId="9" fillId="2" borderId="4" xfId="102" applyFont="1" applyFill="1" applyBorder="1" applyAlignment="1">
      <alignment horizontal="distributed" vertical="center" wrapText="1" justifyLastLine="1"/>
    </xf>
    <xf numFmtId="0" fontId="8" fillId="2" borderId="3" xfId="102" applyFont="1" applyFill="1" applyBorder="1" applyAlignment="1">
      <alignment horizontal="distributed" vertical="center" justifyLastLine="1"/>
    </xf>
    <xf numFmtId="49" fontId="8" fillId="2" borderId="23" xfId="102" applyNumberFormat="1" applyFont="1" applyFill="1" applyBorder="1" applyAlignment="1">
      <alignment horizontal="center" vertical="center"/>
    </xf>
    <xf numFmtId="181" fontId="8" fillId="2" borderId="11" xfId="102" applyNumberFormat="1" applyFont="1" applyFill="1" applyBorder="1" applyAlignment="1">
      <alignment horizontal="right" vertical="center"/>
    </xf>
    <xf numFmtId="181" fontId="4" fillId="2" borderId="0" xfId="102" applyNumberFormat="1" applyFont="1" applyFill="1" applyBorder="1" applyAlignment="1">
      <alignment horizontal="right" vertical="center"/>
    </xf>
    <xf numFmtId="181" fontId="4" fillId="2" borderId="5" xfId="102" quotePrefix="1" applyNumberFormat="1" applyFont="1" applyFill="1" applyBorder="1" applyAlignment="1">
      <alignment horizontal="right" vertical="center"/>
    </xf>
    <xf numFmtId="181" fontId="4" fillId="2" borderId="0" xfId="102" quotePrefix="1" applyNumberFormat="1" applyFont="1" applyFill="1" applyBorder="1" applyAlignment="1">
      <alignment horizontal="right" vertical="center"/>
    </xf>
    <xf numFmtId="49" fontId="9" fillId="2" borderId="8" xfId="102" applyNumberFormat="1" applyFont="1" applyFill="1" applyBorder="1" applyAlignment="1">
      <alignment horizontal="center" vertical="center"/>
    </xf>
    <xf numFmtId="181" fontId="8" fillId="2" borderId="9" xfId="102" applyNumberFormat="1" applyFont="1" applyFill="1" applyBorder="1" applyAlignment="1">
      <alignment horizontal="right" vertical="center"/>
    </xf>
    <xf numFmtId="181" fontId="4" fillId="2" borderId="1" xfId="102" applyNumberFormat="1" applyFont="1" applyFill="1" applyBorder="1" applyAlignment="1">
      <alignment horizontal="right" vertical="center"/>
    </xf>
    <xf numFmtId="181" fontId="4" fillId="2" borderId="1" xfId="102" quotePrefix="1" applyNumberFormat="1" applyFont="1" applyFill="1" applyBorder="1" applyAlignment="1">
      <alignment horizontal="right" vertical="center"/>
    </xf>
    <xf numFmtId="0" fontId="1" fillId="2" borderId="0" xfId="102" applyFont="1" applyFill="1" applyBorder="1" applyAlignment="1">
      <alignment horizontal="left" vertical="center"/>
    </xf>
    <xf numFmtId="0" fontId="1" fillId="2" borderId="0" xfId="102" applyFont="1" applyFill="1" applyAlignment="1">
      <alignment vertical="center"/>
    </xf>
    <xf numFmtId="0" fontId="1" fillId="2" borderId="10" xfId="102" applyFont="1" applyFill="1" applyBorder="1" applyAlignment="1">
      <alignment vertical="center"/>
    </xf>
    <xf numFmtId="0" fontId="1" fillId="2" borderId="10" xfId="102" applyFont="1" applyFill="1" applyBorder="1" applyAlignment="1">
      <alignment horizontal="right" vertical="center"/>
    </xf>
    <xf numFmtId="207" fontId="7" fillId="2" borderId="0" xfId="103" applyNumberFormat="1" applyFont="1" applyFill="1" applyAlignment="1">
      <alignment vertical="center"/>
    </xf>
    <xf numFmtId="207" fontId="30" fillId="2" borderId="0" xfId="103" applyNumberFormat="1" applyFont="1" applyFill="1" applyAlignment="1">
      <alignment vertical="center"/>
    </xf>
    <xf numFmtId="207" fontId="31" fillId="2" borderId="0" xfId="103" applyNumberFormat="1" applyFont="1" applyFill="1" applyBorder="1" applyAlignment="1">
      <alignment vertical="center"/>
    </xf>
    <xf numFmtId="207" fontId="65" fillId="2" borderId="0" xfId="103" applyNumberFormat="1" applyFont="1" applyFill="1" applyBorder="1" applyAlignment="1">
      <alignment vertical="center"/>
    </xf>
    <xf numFmtId="207" fontId="31" fillId="2" borderId="0" xfId="103" applyNumberFormat="1" applyFont="1" applyFill="1" applyBorder="1" applyAlignment="1">
      <alignment horizontal="right" vertical="center"/>
    </xf>
    <xf numFmtId="207" fontId="31" fillId="2" borderId="0" xfId="103" applyNumberFormat="1" applyFont="1" applyFill="1" applyAlignment="1">
      <alignment vertical="center"/>
    </xf>
    <xf numFmtId="207" fontId="8" fillId="2" borderId="26" xfId="103" applyNumberFormat="1" applyFont="1" applyFill="1" applyBorder="1" applyAlignment="1">
      <alignment horizontal="center" vertical="center"/>
    </xf>
    <xf numFmtId="207" fontId="8" fillId="2" borderId="18" xfId="103" applyNumberFormat="1" applyFont="1" applyFill="1" applyBorder="1" applyAlignment="1">
      <alignment horizontal="center" vertical="center"/>
    </xf>
    <xf numFmtId="207" fontId="8" fillId="2" borderId="6" xfId="103" applyNumberFormat="1" applyFont="1" applyFill="1" applyBorder="1" applyAlignment="1">
      <alignment horizontal="center" vertical="center" justifyLastLine="1"/>
    </xf>
    <xf numFmtId="187" fontId="8" fillId="2" borderId="7" xfId="1" applyNumberFormat="1" applyFont="1" applyFill="1" applyBorder="1" applyAlignment="1">
      <alignment horizontal="right" vertical="center"/>
    </xf>
    <xf numFmtId="187" fontId="4" fillId="2" borderId="5" xfId="103" applyNumberFormat="1" applyFont="1" applyFill="1" applyBorder="1" applyAlignment="1">
      <alignment horizontal="right" vertical="center"/>
    </xf>
    <xf numFmtId="187" fontId="4" fillId="2" borderId="5" xfId="103" applyNumberFormat="1" applyFont="1" applyFill="1" applyBorder="1" applyAlignment="1">
      <alignment vertical="center"/>
    </xf>
    <xf numFmtId="207" fontId="8" fillId="2" borderId="23" xfId="103" applyNumberFormat="1" applyFont="1" applyFill="1" applyBorder="1" applyAlignment="1">
      <alignment horizontal="left" vertical="center" indent="3" justifyLastLine="1"/>
    </xf>
    <xf numFmtId="187" fontId="4" fillId="2" borderId="0" xfId="103" applyNumberFormat="1" applyFont="1" applyFill="1" applyBorder="1" applyAlignment="1">
      <alignment horizontal="right" vertical="center"/>
    </xf>
    <xf numFmtId="187" fontId="4" fillId="2" borderId="0" xfId="103" applyNumberFormat="1" applyFont="1" applyFill="1" applyBorder="1" applyAlignment="1">
      <alignment vertical="center"/>
    </xf>
    <xf numFmtId="207" fontId="8" fillId="2" borderId="8" xfId="103" applyNumberFormat="1" applyFont="1" applyFill="1" applyBorder="1" applyAlignment="1">
      <alignment horizontal="center" vertical="center" justifyLastLine="1"/>
    </xf>
    <xf numFmtId="187" fontId="8" fillId="2" borderId="9" xfId="1" applyNumberFormat="1" applyFont="1" applyFill="1" applyBorder="1" applyAlignment="1">
      <alignment horizontal="right" vertical="center"/>
    </xf>
    <xf numFmtId="187" fontId="4" fillId="2" borderId="1" xfId="103" applyNumberFormat="1" applyFont="1" applyFill="1" applyBorder="1" applyAlignment="1">
      <alignment horizontal="right" vertical="center"/>
    </xf>
    <xf numFmtId="187" fontId="4" fillId="2" borderId="1" xfId="103" applyNumberFormat="1" applyFont="1" applyFill="1" applyBorder="1" applyAlignment="1">
      <alignment vertical="center"/>
    </xf>
    <xf numFmtId="207" fontId="1" fillId="2" borderId="0" xfId="103" applyNumberFormat="1" applyFont="1" applyFill="1" applyBorder="1" applyAlignment="1">
      <alignment vertical="center"/>
    </xf>
    <xf numFmtId="207" fontId="30" fillId="2" borderId="0" xfId="103" applyNumberFormat="1" applyFont="1" applyFill="1" applyBorder="1" applyAlignment="1">
      <alignment vertical="center"/>
    </xf>
    <xf numFmtId="207" fontId="1" fillId="2" borderId="0" xfId="103" applyNumberFormat="1" applyFont="1" applyFill="1" applyBorder="1" applyAlignment="1">
      <alignment horizontal="right" vertical="center"/>
    </xf>
    <xf numFmtId="207" fontId="7" fillId="0" borderId="0" xfId="103" applyNumberFormat="1" applyFont="1" applyFill="1" applyAlignment="1">
      <alignment vertical="center"/>
    </xf>
    <xf numFmtId="207" fontId="7" fillId="0" borderId="0" xfId="103" applyNumberFormat="1" applyFont="1" applyFill="1" applyAlignment="1">
      <alignment vertical="center" wrapText="1"/>
    </xf>
    <xf numFmtId="207" fontId="8" fillId="0" borderId="0" xfId="103" applyNumberFormat="1" applyFont="1" applyFill="1" applyAlignment="1">
      <alignment vertical="center"/>
    </xf>
    <xf numFmtId="207" fontId="20" fillId="0" borderId="0" xfId="103" applyNumberFormat="1" applyFont="1" applyFill="1" applyAlignment="1">
      <alignment vertical="center"/>
    </xf>
    <xf numFmtId="0" fontId="83" fillId="0" borderId="0" xfId="0" applyFont="1" applyAlignment="1">
      <alignment horizontal="center" vertical="center"/>
    </xf>
    <xf numFmtId="0" fontId="83" fillId="0" borderId="0" xfId="0" applyFont="1" applyAlignment="1">
      <alignment horizontal="justify" vertical="center"/>
    </xf>
    <xf numFmtId="177" fontId="1" fillId="2" borderId="1" xfId="0" applyNumberFormat="1" applyFont="1" applyFill="1" applyBorder="1" applyAlignment="1">
      <alignment horizontal="right" vertical="center"/>
    </xf>
    <xf numFmtId="177" fontId="8" fillId="2" borderId="4" xfId="0" applyNumberFormat="1" applyFont="1" applyFill="1" applyBorder="1" applyAlignment="1">
      <alignment horizontal="center" vertical="center" justifyLastLine="1"/>
    </xf>
    <xf numFmtId="177" fontId="8" fillId="2" borderId="3" xfId="0" applyNumberFormat="1" applyFont="1" applyFill="1" applyBorder="1" applyAlignment="1">
      <alignment horizontal="center" vertical="center" justifyLastLine="1"/>
    </xf>
    <xf numFmtId="0" fontId="8" fillId="2" borderId="6" xfId="0" applyFont="1" applyFill="1" applyBorder="1" applyAlignment="1">
      <alignment horizontal="distributed" vertical="distributed" indent="1"/>
    </xf>
    <xf numFmtId="0" fontId="4" fillId="2" borderId="5" xfId="0" applyFont="1" applyFill="1" applyBorder="1" applyAlignment="1">
      <alignment horizontal="left" vertical="center"/>
    </xf>
    <xf numFmtId="199" fontId="4" fillId="2" borderId="5" xfId="0" applyNumberFormat="1" applyFont="1" applyFill="1" applyBorder="1" applyAlignment="1">
      <alignment vertical="center"/>
    </xf>
    <xf numFmtId="0" fontId="8" fillId="2" borderId="23" xfId="0" applyFont="1" applyFill="1" applyBorder="1" applyAlignment="1">
      <alignment horizontal="distributed" vertical="distributed" indent="1"/>
    </xf>
    <xf numFmtId="0" fontId="4" fillId="2" borderId="0" xfId="0" applyFont="1" applyFill="1" applyBorder="1" applyAlignment="1">
      <alignment horizontal="left" vertical="center"/>
    </xf>
    <xf numFmtId="199" fontId="4" fillId="2" borderId="0" xfId="0" applyNumberFormat="1" applyFont="1" applyFill="1" applyBorder="1" applyAlignment="1">
      <alignment vertical="center"/>
    </xf>
    <xf numFmtId="0" fontId="30" fillId="2" borderId="0" xfId="104" applyFont="1" applyFill="1" applyAlignment="1">
      <alignment vertical="center"/>
    </xf>
    <xf numFmtId="0" fontId="8" fillId="2" borderId="8" xfId="0" applyFont="1" applyFill="1" applyBorder="1" applyAlignment="1">
      <alignment horizontal="distributed" vertical="distributed" indent="1"/>
    </xf>
    <xf numFmtId="0" fontId="4" fillId="2" borderId="1" xfId="0" applyFont="1" applyFill="1" applyBorder="1" applyAlignment="1">
      <alignment horizontal="left" vertical="center"/>
    </xf>
    <xf numFmtId="199" fontId="4" fillId="2" borderId="1" xfId="0" applyNumberFormat="1" applyFont="1" applyFill="1" applyBorder="1" applyAlignment="1">
      <alignment vertical="center"/>
    </xf>
    <xf numFmtId="177" fontId="1" fillId="2" borderId="0" xfId="0" applyNumberFormat="1" applyFont="1" applyFill="1" applyBorder="1" applyAlignment="1">
      <alignment horizontal="right" vertical="center"/>
    </xf>
    <xf numFmtId="0" fontId="30" fillId="2" borderId="21" xfId="104" applyFont="1" applyFill="1" applyBorder="1" applyAlignment="1">
      <alignment horizontal="center" vertical="center"/>
    </xf>
    <xf numFmtId="0" fontId="30" fillId="2" borderId="4" xfId="104" applyFont="1" applyFill="1" applyBorder="1" applyAlignment="1">
      <alignment horizontal="center" vertical="center"/>
    </xf>
    <xf numFmtId="0" fontId="30" fillId="2" borderId="0" xfId="104" applyFont="1" applyFill="1" applyAlignment="1">
      <alignment horizontal="center" vertical="center"/>
    </xf>
    <xf numFmtId="0" fontId="8" fillId="2" borderId="23" xfId="0" applyFont="1" applyFill="1" applyBorder="1" applyAlignment="1">
      <alignment horizontal="distributed" vertical="center" indent="3"/>
    </xf>
    <xf numFmtId="180" fontId="4" fillId="2" borderId="0" xfId="0" applyNumberFormat="1" applyFont="1" applyFill="1" applyBorder="1" applyAlignment="1">
      <alignment horizontal="right" vertical="center" indent="5"/>
    </xf>
    <xf numFmtId="0" fontId="8" fillId="2" borderId="8" xfId="0" applyFont="1" applyFill="1" applyBorder="1" applyAlignment="1">
      <alignment horizontal="distributed" vertical="center" indent="3"/>
    </xf>
    <xf numFmtId="180" fontId="4" fillId="2" borderId="1" xfId="0" applyNumberFormat="1" applyFont="1" applyFill="1" applyBorder="1" applyAlignment="1">
      <alignment horizontal="right" vertical="center" indent="5"/>
    </xf>
    <xf numFmtId="0" fontId="1" fillId="2" borderId="0" xfId="0" applyFont="1" applyFill="1" applyAlignment="1">
      <alignment horizontal="left" vertical="center"/>
    </xf>
    <xf numFmtId="180" fontId="4" fillId="2" borderId="10" xfId="0" applyNumberFormat="1" applyFont="1" applyFill="1" applyBorder="1" applyAlignment="1">
      <alignment vertical="center" justifyLastLine="1"/>
    </xf>
    <xf numFmtId="180" fontId="4" fillId="2" borderId="0" xfId="0" applyNumberFormat="1" applyFont="1" applyFill="1" applyBorder="1" applyAlignment="1">
      <alignment vertical="center" justifyLastLine="1"/>
    </xf>
    <xf numFmtId="0" fontId="7" fillId="2" borderId="0" xfId="104" applyFont="1" applyFill="1" applyAlignment="1">
      <alignment vertical="center"/>
    </xf>
    <xf numFmtId="0" fontId="8" fillId="2" borderId="0" xfId="104" applyFont="1" applyFill="1" applyAlignment="1">
      <alignment vertical="center"/>
    </xf>
    <xf numFmtId="0" fontId="1" fillId="2" borderId="1" xfId="104" applyFont="1" applyFill="1" applyBorder="1" applyAlignment="1">
      <alignment vertical="center"/>
    </xf>
    <xf numFmtId="0" fontId="1" fillId="2" borderId="0" xfId="104" applyFont="1" applyFill="1" applyAlignment="1">
      <alignment vertical="center"/>
    </xf>
    <xf numFmtId="0" fontId="1" fillId="2" borderId="1" xfId="104" applyFont="1" applyFill="1" applyBorder="1" applyAlignment="1">
      <alignment horizontal="right" vertical="center"/>
    </xf>
    <xf numFmtId="0" fontId="1" fillId="2" borderId="0" xfId="104" applyFont="1" applyFill="1" applyBorder="1" applyAlignment="1">
      <alignment horizontal="right" vertical="center"/>
    </xf>
    <xf numFmtId="0" fontId="8" fillId="2" borderId="21" xfId="104" applyFont="1" applyFill="1" applyBorder="1" applyAlignment="1">
      <alignment horizontal="distributed" vertical="center" justifyLastLine="1"/>
    </xf>
    <xf numFmtId="0" fontId="8" fillId="2" borderId="4" xfId="104" applyFont="1" applyFill="1" applyBorder="1" applyAlignment="1">
      <alignment horizontal="distributed" vertical="center" justifyLastLine="1"/>
    </xf>
    <xf numFmtId="0" fontId="8" fillId="2" borderId="3" xfId="104" applyFont="1" applyFill="1" applyBorder="1" applyAlignment="1">
      <alignment horizontal="distributed" vertical="center" justifyLastLine="1"/>
    </xf>
    <xf numFmtId="0" fontId="8" fillId="2" borderId="0" xfId="104" applyFont="1" applyFill="1" applyBorder="1" applyAlignment="1">
      <alignment horizontal="distributed" vertical="center" justifyLastLine="1"/>
    </xf>
    <xf numFmtId="0" fontId="8" fillId="2" borderId="0" xfId="104" applyFont="1" applyFill="1" applyBorder="1" applyAlignment="1">
      <alignment vertical="center"/>
    </xf>
    <xf numFmtId="182" fontId="4" fillId="2" borderId="0" xfId="104" applyNumberFormat="1" applyFont="1" applyFill="1" applyBorder="1" applyAlignment="1">
      <alignment vertical="center"/>
    </xf>
    <xf numFmtId="182" fontId="4" fillId="2" borderId="0" xfId="104" applyNumberFormat="1" applyFont="1" applyFill="1" applyBorder="1" applyAlignment="1">
      <alignment horizontal="right" vertical="center"/>
    </xf>
    <xf numFmtId="182" fontId="8" fillId="2" borderId="0" xfId="104" applyNumberFormat="1" applyFont="1" applyFill="1" applyBorder="1" applyAlignment="1">
      <alignment vertical="center"/>
    </xf>
    <xf numFmtId="182" fontId="4" fillId="2" borderId="9" xfId="104" applyNumberFormat="1" applyFont="1" applyFill="1" applyBorder="1" applyAlignment="1">
      <alignment horizontal="right" vertical="center"/>
    </xf>
    <xf numFmtId="182" fontId="4" fillId="2" borderId="1" xfId="104" applyNumberFormat="1" applyFont="1" applyFill="1" applyBorder="1" applyAlignment="1">
      <alignment horizontal="right" vertical="center"/>
    </xf>
    <xf numFmtId="0" fontId="31" fillId="2" borderId="0" xfId="104" applyFont="1" applyFill="1" applyAlignment="1">
      <alignment vertical="center"/>
    </xf>
    <xf numFmtId="0" fontId="1" fillId="2" borderId="0" xfId="104" applyFont="1" applyFill="1" applyBorder="1" applyAlignment="1">
      <alignment vertical="center"/>
    </xf>
    <xf numFmtId="0" fontId="8" fillId="2" borderId="2" xfId="104" applyFont="1" applyFill="1" applyBorder="1" applyAlignment="1">
      <alignment horizontal="distributed" vertical="center" justifyLastLine="1"/>
    </xf>
    <xf numFmtId="182" fontId="4" fillId="2" borderId="7" xfId="104" applyNumberFormat="1" applyFont="1" applyFill="1" applyBorder="1" applyAlignment="1">
      <alignment vertical="center"/>
    </xf>
    <xf numFmtId="182" fontId="4" fillId="2" borderId="5" xfId="104" applyNumberFormat="1" applyFont="1" applyFill="1" applyBorder="1" applyAlignment="1">
      <alignment horizontal="right" vertical="center"/>
    </xf>
    <xf numFmtId="182" fontId="4" fillId="2" borderId="5" xfId="104" applyNumberFormat="1" applyFont="1" applyFill="1" applyBorder="1" applyAlignment="1">
      <alignment vertical="center"/>
    </xf>
    <xf numFmtId="182" fontId="4" fillId="2" borderId="11" xfId="104" applyNumberFormat="1" applyFont="1" applyFill="1" applyBorder="1" applyAlignment="1">
      <alignment vertical="center"/>
    </xf>
    <xf numFmtId="0" fontId="8" fillId="2" borderId="3" xfId="104" applyFont="1" applyFill="1" applyBorder="1" applyAlignment="1">
      <alignment vertical="center" shrinkToFit="1"/>
    </xf>
    <xf numFmtId="182" fontId="30" fillId="2" borderId="0" xfId="104" applyNumberFormat="1" applyFont="1" applyFill="1" applyAlignment="1">
      <alignment vertical="center"/>
    </xf>
    <xf numFmtId="0" fontId="8" fillId="0" borderId="0" xfId="105" applyFont="1" applyAlignment="1">
      <alignment vertical="center"/>
    </xf>
    <xf numFmtId="0" fontId="1" fillId="0" borderId="0" xfId="105" applyFont="1" applyAlignment="1">
      <alignment vertical="center"/>
    </xf>
    <xf numFmtId="0" fontId="9" fillId="0" borderId="0" xfId="105" applyFont="1" applyAlignment="1">
      <alignment vertical="center"/>
    </xf>
    <xf numFmtId="0" fontId="1" fillId="0" borderId="0" xfId="105" applyFont="1" applyAlignment="1">
      <alignment horizontal="right" vertical="center"/>
    </xf>
    <xf numFmtId="0" fontId="8" fillId="0" borderId="27" xfId="105" applyFont="1" applyBorder="1" applyAlignment="1">
      <alignment horizontal="distributed" vertical="center" justifyLastLine="1"/>
    </xf>
    <xf numFmtId="0" fontId="8" fillId="0" borderId="26" xfId="105" applyFont="1" applyBorder="1" applyAlignment="1">
      <alignment horizontal="distributed" vertical="center" justifyLastLine="1"/>
    </xf>
    <xf numFmtId="181" fontId="4" fillId="0" borderId="0" xfId="105" applyNumberFormat="1" applyFont="1" applyBorder="1" applyAlignment="1">
      <alignment horizontal="right" vertical="center"/>
    </xf>
    <xf numFmtId="181" fontId="8" fillId="0" borderId="0" xfId="105" applyNumberFormat="1" applyFont="1" applyBorder="1" applyAlignment="1">
      <alignment horizontal="right" vertical="center"/>
    </xf>
    <xf numFmtId="176" fontId="4" fillId="0" borderId="0" xfId="105" applyNumberFormat="1" applyFont="1" applyBorder="1" applyAlignment="1">
      <alignment horizontal="right" vertical="center"/>
    </xf>
    <xf numFmtId="176" fontId="8" fillId="0" borderId="0" xfId="105" applyNumberFormat="1" applyFont="1" applyBorder="1" applyAlignment="1">
      <alignment horizontal="right" vertical="center"/>
    </xf>
    <xf numFmtId="0" fontId="9" fillId="0" borderId="0" xfId="105" applyFont="1" applyBorder="1" applyAlignment="1">
      <alignment horizontal="right" vertical="center"/>
    </xf>
    <xf numFmtId="0" fontId="8" fillId="0" borderId="0" xfId="105" applyFont="1" applyBorder="1" applyAlignment="1">
      <alignment horizontal="left" vertical="center"/>
    </xf>
    <xf numFmtId="0" fontId="8" fillId="0" borderId="23" xfId="105" applyFont="1" applyBorder="1" applyAlignment="1">
      <alignment horizontal="left" vertical="center"/>
    </xf>
    <xf numFmtId="181" fontId="4" fillId="0" borderId="0" xfId="105" applyNumberFormat="1" applyFont="1" applyFill="1" applyBorder="1" applyAlignment="1">
      <alignment vertical="center"/>
    </xf>
    <xf numFmtId="181" fontId="8" fillId="0" borderId="0" xfId="105" applyNumberFormat="1" applyFont="1" applyFill="1" applyBorder="1" applyAlignment="1">
      <alignment vertical="center"/>
    </xf>
    <xf numFmtId="176" fontId="4" fillId="0" borderId="0" xfId="105" applyNumberFormat="1" applyFont="1" applyFill="1" applyBorder="1" applyAlignment="1">
      <alignment vertical="center"/>
    </xf>
    <xf numFmtId="176" fontId="8" fillId="0" borderId="0" xfId="105" applyNumberFormat="1" applyFont="1" applyFill="1" applyBorder="1" applyAlignment="1">
      <alignment vertical="center"/>
    </xf>
    <xf numFmtId="0" fontId="4" fillId="0" borderId="0" xfId="105" applyFont="1" applyFill="1" applyBorder="1" applyAlignment="1">
      <alignment vertical="center"/>
    </xf>
    <xf numFmtId="0" fontId="9" fillId="0" borderId="0" xfId="105" applyFont="1" applyBorder="1" applyAlignment="1">
      <alignment vertical="center"/>
    </xf>
    <xf numFmtId="0" fontId="9" fillId="0" borderId="0" xfId="105" applyFont="1" applyFill="1" applyBorder="1" applyAlignment="1">
      <alignment vertical="center"/>
    </xf>
    <xf numFmtId="0" fontId="8" fillId="0" borderId="0" xfId="105" applyFont="1" applyFill="1" applyBorder="1" applyAlignment="1">
      <alignment horizontal="left" vertical="center"/>
    </xf>
    <xf numFmtId="0" fontId="8" fillId="0" borderId="23" xfId="105" applyFont="1" applyFill="1" applyBorder="1" applyAlignment="1">
      <alignment horizontal="left" vertical="center"/>
    </xf>
    <xf numFmtId="181" fontId="4" fillId="0" borderId="0" xfId="105" applyNumberFormat="1" applyFont="1" applyFill="1" applyBorder="1" applyAlignment="1">
      <alignment horizontal="right" vertical="center"/>
    </xf>
    <xf numFmtId="181" fontId="8" fillId="0" borderId="0" xfId="105" applyNumberFormat="1" applyFont="1" applyFill="1" applyBorder="1" applyAlignment="1">
      <alignment horizontal="right" vertical="center"/>
    </xf>
    <xf numFmtId="0" fontId="8" fillId="0" borderId="0" xfId="105" applyFont="1" applyFill="1" applyAlignment="1">
      <alignment vertical="center"/>
    </xf>
    <xf numFmtId="0" fontId="9" fillId="0" borderId="1" xfId="105" applyFont="1" applyFill="1" applyBorder="1" applyAlignment="1">
      <alignment vertical="center"/>
    </xf>
    <xf numFmtId="0" fontId="8" fillId="0" borderId="1" xfId="105" applyFont="1" applyFill="1" applyBorder="1" applyAlignment="1">
      <alignment horizontal="left" vertical="center"/>
    </xf>
    <xf numFmtId="0" fontId="8" fillId="0" borderId="8" xfId="105" applyFont="1" applyFill="1" applyBorder="1" applyAlignment="1">
      <alignment horizontal="left" vertical="center"/>
    </xf>
    <xf numFmtId="181" fontId="4" fillId="5" borderId="1" xfId="105" applyNumberFormat="1" applyFont="1" applyFill="1" applyBorder="1" applyAlignment="1">
      <alignment vertical="center"/>
    </xf>
    <xf numFmtId="181" fontId="8" fillId="5" borderId="1" xfId="105" applyNumberFormat="1" applyFont="1" applyFill="1" applyBorder="1" applyAlignment="1">
      <alignment vertical="center"/>
    </xf>
    <xf numFmtId="176" fontId="4" fillId="5" borderId="1" xfId="105" applyNumberFormat="1" applyFont="1" applyFill="1" applyBorder="1" applyAlignment="1">
      <alignment vertical="center"/>
    </xf>
    <xf numFmtId="176" fontId="8" fillId="5" borderId="1" xfId="105" applyNumberFormat="1" applyFont="1" applyFill="1" applyBorder="1" applyAlignment="1">
      <alignment vertical="center"/>
    </xf>
    <xf numFmtId="0" fontId="4" fillId="5" borderId="1" xfId="105" applyFont="1" applyFill="1" applyBorder="1" applyAlignment="1">
      <alignment vertical="center"/>
    </xf>
    <xf numFmtId="0" fontId="8" fillId="0" borderId="0" xfId="105" applyFont="1" applyBorder="1" applyAlignment="1">
      <alignment horizontal="distributed" vertical="center" justifyLastLine="1"/>
    </xf>
    <xf numFmtId="0" fontId="31" fillId="0" borderId="0" xfId="105" applyFont="1" applyAlignment="1">
      <alignment vertical="center"/>
    </xf>
    <xf numFmtId="0" fontId="4" fillId="6" borderId="0" xfId="105" applyFont="1" applyFill="1" applyBorder="1" applyAlignment="1">
      <alignment vertical="center"/>
    </xf>
    <xf numFmtId="0" fontId="8" fillId="6" borderId="0" xfId="105" applyFont="1" applyFill="1" applyBorder="1" applyAlignment="1">
      <alignment vertical="center"/>
    </xf>
    <xf numFmtId="176" fontId="4" fillId="6" borderId="0" xfId="105" applyNumberFormat="1" applyFont="1" applyFill="1" applyBorder="1" applyAlignment="1">
      <alignment vertical="center"/>
    </xf>
    <xf numFmtId="176" fontId="8" fillId="6" borderId="0" xfId="105" applyNumberFormat="1" applyFont="1" applyFill="1" applyBorder="1" applyAlignment="1">
      <alignment vertical="center"/>
    </xf>
    <xf numFmtId="0" fontId="9" fillId="0" borderId="1" xfId="105" applyFont="1" applyBorder="1" applyAlignment="1">
      <alignment horizontal="right" vertical="center"/>
    </xf>
    <xf numFmtId="0" fontId="8" fillId="0" borderId="1" xfId="105" applyFont="1" applyBorder="1" applyAlignment="1">
      <alignment horizontal="left" vertical="center"/>
    </xf>
    <xf numFmtId="0" fontId="8" fillId="0" borderId="8" xfId="105" applyFont="1" applyBorder="1" applyAlignment="1">
      <alignment horizontal="left" vertical="center"/>
    </xf>
    <xf numFmtId="0" fontId="4" fillId="6" borderId="1" xfId="105" applyFont="1" applyFill="1" applyBorder="1" applyAlignment="1">
      <alignment vertical="center"/>
    </xf>
    <xf numFmtId="0" fontId="8" fillId="6" borderId="1" xfId="105" applyFont="1" applyFill="1" applyBorder="1" applyAlignment="1">
      <alignment vertical="center"/>
    </xf>
    <xf numFmtId="176" fontId="4" fillId="6" borderId="1" xfId="105" applyNumberFormat="1" applyFont="1" applyFill="1" applyBorder="1" applyAlignment="1">
      <alignment vertical="center"/>
    </xf>
    <xf numFmtId="176" fontId="8" fillId="6" borderId="1" xfId="105" applyNumberFormat="1" applyFont="1" applyFill="1" applyBorder="1" applyAlignment="1">
      <alignment vertical="center"/>
    </xf>
    <xf numFmtId="0" fontId="9" fillId="0" borderId="0" xfId="105" applyFont="1" applyFill="1" applyBorder="1" applyAlignment="1">
      <alignment horizontal="right" vertical="center"/>
    </xf>
    <xf numFmtId="0" fontId="4" fillId="0" borderId="0" xfId="105" applyFont="1" applyFill="1" applyBorder="1" applyAlignment="1">
      <alignment horizontal="center" vertical="center"/>
    </xf>
    <xf numFmtId="0" fontId="8" fillId="0" borderId="0" xfId="105" applyFont="1" applyFill="1" applyBorder="1" applyAlignment="1">
      <alignment horizontal="center" vertical="center"/>
    </xf>
    <xf numFmtId="0" fontId="8" fillId="0" borderId="0" xfId="105" applyFont="1" applyFill="1" applyBorder="1" applyAlignment="1">
      <alignment vertical="center"/>
    </xf>
    <xf numFmtId="0" fontId="31" fillId="0" borderId="0" xfId="105" applyFont="1" applyFill="1" applyAlignment="1">
      <alignment vertical="center"/>
    </xf>
    <xf numFmtId="0" fontId="6" fillId="0" borderId="0" xfId="105"/>
    <xf numFmtId="0" fontId="8" fillId="0" borderId="0" xfId="105" applyFont="1"/>
    <xf numFmtId="0" fontId="8" fillId="0" borderId="0" xfId="105" applyFont="1" applyBorder="1" applyAlignment="1">
      <alignment horizontal="right" vertical="center"/>
    </xf>
    <xf numFmtId="0" fontId="30" fillId="0" borderId="0" xfId="105" applyFont="1" applyAlignment="1">
      <alignment vertical="center"/>
    </xf>
    <xf numFmtId="0" fontId="8" fillId="0" borderId="0" xfId="105" applyFont="1" applyFill="1" applyBorder="1" applyAlignment="1">
      <alignment horizontal="right" vertical="center"/>
    </xf>
    <xf numFmtId="187" fontId="4" fillId="0" borderId="0" xfId="105" applyNumberFormat="1" applyFont="1" applyBorder="1" applyAlignment="1">
      <alignment horizontal="right" vertical="center"/>
    </xf>
    <xf numFmtId="187" fontId="8" fillId="0" borderId="0" xfId="105" applyNumberFormat="1" applyFont="1" applyBorder="1" applyAlignment="1">
      <alignment horizontal="right" vertical="center"/>
    </xf>
    <xf numFmtId="208" fontId="4" fillId="0" borderId="0" xfId="105" applyNumberFormat="1" applyFont="1" applyBorder="1" applyAlignment="1">
      <alignment horizontal="right" vertical="center"/>
    </xf>
    <xf numFmtId="208" fontId="8" fillId="0" borderId="0" xfId="105" applyNumberFormat="1" applyFont="1" applyBorder="1" applyAlignment="1">
      <alignment horizontal="right" vertical="center"/>
    </xf>
    <xf numFmtId="0" fontId="30" fillId="0" borderId="0" xfId="105" applyFont="1" applyFill="1" applyAlignment="1">
      <alignment vertical="center"/>
    </xf>
    <xf numFmtId="38" fontId="4" fillId="6" borderId="0" xfId="105" applyNumberFormat="1" applyFont="1" applyFill="1" applyBorder="1" applyAlignment="1">
      <alignment vertical="center"/>
    </xf>
    <xf numFmtId="38" fontId="8" fillId="6" borderId="0" xfId="105" applyNumberFormat="1" applyFont="1" applyFill="1" applyBorder="1" applyAlignment="1">
      <alignment vertical="center"/>
    </xf>
    <xf numFmtId="208" fontId="4" fillId="6" borderId="0" xfId="105" applyNumberFormat="1" applyFont="1" applyFill="1" applyBorder="1" applyAlignment="1">
      <alignment vertical="center"/>
    </xf>
    <xf numFmtId="208" fontId="8" fillId="6" borderId="0" xfId="105" applyNumberFormat="1" applyFont="1" applyFill="1" applyBorder="1" applyAlignment="1">
      <alignment vertical="center"/>
    </xf>
    <xf numFmtId="187" fontId="4" fillId="0" borderId="0" xfId="105" applyNumberFormat="1" applyFont="1" applyFill="1" applyBorder="1" applyAlignment="1">
      <alignment vertical="center"/>
    </xf>
    <xf numFmtId="187" fontId="8" fillId="0" borderId="0" xfId="105" applyNumberFormat="1" applyFont="1" applyFill="1" applyBorder="1" applyAlignment="1">
      <alignment vertical="center"/>
    </xf>
    <xf numFmtId="0" fontId="8" fillId="0" borderId="1" xfId="105" applyFont="1" applyBorder="1" applyAlignment="1">
      <alignment horizontal="right" vertical="center"/>
    </xf>
    <xf numFmtId="38" fontId="4" fillId="6" borderId="1" xfId="105" applyNumberFormat="1" applyFont="1" applyFill="1" applyBorder="1" applyAlignment="1">
      <alignment vertical="center"/>
    </xf>
    <xf numFmtId="38" fontId="8" fillId="6" borderId="1" xfId="105" applyNumberFormat="1" applyFont="1" applyFill="1" applyBorder="1" applyAlignment="1">
      <alignment vertical="center"/>
    </xf>
    <xf numFmtId="0" fontId="31" fillId="0" borderId="10" xfId="105" applyFont="1" applyBorder="1" applyAlignment="1">
      <alignment horizontal="right" vertical="center"/>
    </xf>
    <xf numFmtId="0" fontId="8" fillId="0" borderId="0" xfId="59" applyFont="1" applyAlignment="1">
      <alignment vertical="center"/>
    </xf>
    <xf numFmtId="0" fontId="1" fillId="0" borderId="0" xfId="59" applyFont="1" applyAlignment="1">
      <alignment vertical="center"/>
    </xf>
    <xf numFmtId="0" fontId="9" fillId="0" borderId="0" xfId="59" applyFont="1" applyAlignment="1">
      <alignment vertical="center"/>
    </xf>
    <xf numFmtId="0" fontId="1" fillId="0" borderId="0" xfId="59" applyFont="1" applyAlignment="1">
      <alignment horizontal="right" vertical="center"/>
    </xf>
    <xf numFmtId="0" fontId="8" fillId="0" borderId="27" xfId="59" applyFont="1" applyBorder="1" applyAlignment="1">
      <alignment horizontal="distributed" vertical="center" justifyLastLine="1"/>
    </xf>
    <xf numFmtId="0" fontId="8" fillId="0" borderId="26" xfId="59" applyFont="1" applyBorder="1" applyAlignment="1">
      <alignment horizontal="distributed" vertical="center" justifyLastLine="1"/>
    </xf>
    <xf numFmtId="0" fontId="8" fillId="0" borderId="23" xfId="59" applyFont="1" applyBorder="1" applyAlignment="1">
      <alignment vertical="center"/>
    </xf>
    <xf numFmtId="181" fontId="4" fillId="0" borderId="0" xfId="59" applyNumberFormat="1" applyFont="1" applyBorder="1" applyAlignment="1">
      <alignment horizontal="right" vertical="center"/>
    </xf>
    <xf numFmtId="181" fontId="8" fillId="0" borderId="0" xfId="59" applyNumberFormat="1" applyFont="1" applyBorder="1" applyAlignment="1">
      <alignment horizontal="right" vertical="center"/>
    </xf>
    <xf numFmtId="199" fontId="4" fillId="0" borderId="0" xfId="59" applyNumberFormat="1" applyFont="1" applyBorder="1" applyAlignment="1">
      <alignment horizontal="right" vertical="center"/>
    </xf>
    <xf numFmtId="199" fontId="8" fillId="0" borderId="0" xfId="59" applyNumberFormat="1" applyFont="1" applyBorder="1" applyAlignment="1">
      <alignment horizontal="right" vertical="center"/>
    </xf>
    <xf numFmtId="0" fontId="31" fillId="0" borderId="0" xfId="59" applyFont="1" applyAlignment="1">
      <alignment vertical="center"/>
    </xf>
    <xf numFmtId="0" fontId="8" fillId="0" borderId="0" xfId="59" applyFont="1" applyBorder="1" applyAlignment="1">
      <alignment horizontal="right" vertical="center"/>
    </xf>
    <xf numFmtId="0" fontId="8" fillId="0" borderId="0" xfId="59" applyFont="1" applyBorder="1" applyAlignment="1">
      <alignment horizontal="left" vertical="center"/>
    </xf>
    <xf numFmtId="181" fontId="4" fillId="0" borderId="11" xfId="59" applyNumberFormat="1" applyFont="1" applyBorder="1" applyAlignment="1">
      <alignment horizontal="right" vertical="center"/>
    </xf>
    <xf numFmtId="181" fontId="4" fillId="0" borderId="0" xfId="59" applyNumberFormat="1" applyFont="1" applyFill="1" applyBorder="1" applyAlignment="1">
      <alignment vertical="center"/>
    </xf>
    <xf numFmtId="181" fontId="8" fillId="0" borderId="0" xfId="59" applyNumberFormat="1" applyFont="1" applyFill="1" applyBorder="1" applyAlignment="1">
      <alignment vertical="center"/>
    </xf>
    <xf numFmtId="176" fontId="4" fillId="0" borderId="0" xfId="59" applyNumberFormat="1" applyFont="1" applyFill="1" applyBorder="1" applyAlignment="1">
      <alignment vertical="center"/>
    </xf>
    <xf numFmtId="176" fontId="8" fillId="0" borderId="0" xfId="59" applyNumberFormat="1" applyFont="1" applyFill="1" applyBorder="1" applyAlignment="1">
      <alignment vertical="center"/>
    </xf>
    <xf numFmtId="181" fontId="4" fillId="0" borderId="0" xfId="59" applyNumberFormat="1" applyFont="1" applyFill="1" applyBorder="1" applyAlignment="1">
      <alignment horizontal="right" vertical="center"/>
    </xf>
    <xf numFmtId="0" fontId="8" fillId="0" borderId="0" xfId="59" applyFont="1" applyBorder="1" applyAlignment="1">
      <alignment vertical="center"/>
    </xf>
    <xf numFmtId="0" fontId="8" fillId="0" borderId="0" xfId="59" applyFont="1" applyFill="1" applyBorder="1" applyAlignment="1">
      <alignment vertical="center"/>
    </xf>
    <xf numFmtId="0" fontId="8" fillId="0" borderId="0" xfId="59" applyFont="1" applyFill="1" applyBorder="1" applyAlignment="1">
      <alignment horizontal="left" vertical="center"/>
    </xf>
    <xf numFmtId="0" fontId="8" fillId="0" borderId="23" xfId="59" applyFont="1" applyFill="1" applyBorder="1" applyAlignment="1">
      <alignment vertical="center"/>
    </xf>
    <xf numFmtId="181" fontId="4" fillId="0" borderId="11" xfId="59" applyNumberFormat="1" applyFont="1" applyFill="1" applyBorder="1" applyAlignment="1">
      <alignment horizontal="right" vertical="center"/>
    </xf>
    <xf numFmtId="181" fontId="8" fillId="0" borderId="0" xfId="59" applyNumberFormat="1" applyFont="1" applyFill="1" applyBorder="1" applyAlignment="1">
      <alignment horizontal="right" vertical="center"/>
    </xf>
    <xf numFmtId="0" fontId="31" fillId="0" borderId="0" xfId="59" applyFont="1" applyFill="1" applyAlignment="1">
      <alignment vertical="center"/>
    </xf>
    <xf numFmtId="0" fontId="8" fillId="0" borderId="1" xfId="59" applyFont="1" applyFill="1" applyBorder="1" applyAlignment="1">
      <alignment vertical="center"/>
    </xf>
    <xf numFmtId="0" fontId="8" fillId="0" borderId="1" xfId="59" applyFont="1" applyFill="1" applyBorder="1" applyAlignment="1">
      <alignment horizontal="left" vertical="center"/>
    </xf>
    <xf numFmtId="0" fontId="8" fillId="0" borderId="8" xfId="59" applyFont="1" applyFill="1" applyBorder="1" applyAlignment="1">
      <alignment vertical="center"/>
    </xf>
    <xf numFmtId="181" fontId="4" fillId="6" borderId="0" xfId="59" applyNumberFormat="1" applyFont="1" applyFill="1" applyBorder="1" applyAlignment="1">
      <alignment horizontal="right" vertical="center"/>
    </xf>
    <xf numFmtId="181" fontId="8" fillId="6" borderId="0" xfId="59" applyNumberFormat="1" applyFont="1" applyFill="1" applyBorder="1" applyAlignment="1">
      <alignment horizontal="right" vertical="center"/>
    </xf>
    <xf numFmtId="199" fontId="4" fillId="6" borderId="0" xfId="59" applyNumberFormat="1" applyFont="1" applyFill="1" applyBorder="1" applyAlignment="1">
      <alignment horizontal="right" vertical="center"/>
    </xf>
    <xf numFmtId="199" fontId="8" fillId="6" borderId="0" xfId="59" applyNumberFormat="1" applyFont="1" applyFill="1" applyBorder="1" applyAlignment="1">
      <alignment horizontal="right" vertical="center"/>
    </xf>
    <xf numFmtId="0" fontId="8" fillId="0" borderId="23" xfId="59" applyFont="1" applyBorder="1" applyAlignment="1">
      <alignment horizontal="distributed" vertical="center" justifyLastLine="1"/>
    </xf>
    <xf numFmtId="0" fontId="8" fillId="0" borderId="20" xfId="59" applyFont="1" applyBorder="1" applyAlignment="1">
      <alignment horizontal="distributed" vertical="center" justifyLastLine="1"/>
    </xf>
    <xf numFmtId="0" fontId="8" fillId="0" borderId="10" xfId="59" applyFont="1" applyBorder="1" applyAlignment="1">
      <alignment horizontal="distributed" vertical="center" justifyLastLine="1"/>
    </xf>
    <xf numFmtId="0" fontId="8" fillId="0" borderId="23" xfId="59" applyFont="1" applyBorder="1" applyAlignment="1">
      <alignment horizontal="left" vertical="center"/>
    </xf>
    <xf numFmtId="0" fontId="8" fillId="0" borderId="1" xfId="59" applyFont="1" applyBorder="1" applyAlignment="1">
      <alignment vertical="center"/>
    </xf>
    <xf numFmtId="0" fontId="8" fillId="0" borderId="1" xfId="59" applyFont="1" applyBorder="1" applyAlignment="1">
      <alignment horizontal="left" vertical="center"/>
    </xf>
    <xf numFmtId="0" fontId="8" fillId="0" borderId="8" xfId="59" applyFont="1" applyBorder="1" applyAlignment="1">
      <alignment horizontal="left" vertical="center"/>
    </xf>
    <xf numFmtId="181" fontId="4" fillId="6" borderId="1" xfId="59" applyNumberFormat="1" applyFont="1" applyFill="1" applyBorder="1" applyAlignment="1">
      <alignment horizontal="right" vertical="center"/>
    </xf>
    <xf numFmtId="181" fontId="8" fillId="6" borderId="1" xfId="59" applyNumberFormat="1" applyFont="1" applyFill="1" applyBorder="1" applyAlignment="1">
      <alignment horizontal="right" vertical="center"/>
    </xf>
    <xf numFmtId="199" fontId="4" fillId="6" borderId="1" xfId="59" applyNumberFormat="1" applyFont="1" applyFill="1" applyBorder="1" applyAlignment="1">
      <alignment horizontal="right" vertical="center"/>
    </xf>
    <xf numFmtId="199" fontId="8" fillId="6" borderId="1" xfId="59" applyNumberFormat="1" applyFont="1" applyFill="1" applyBorder="1" applyAlignment="1">
      <alignment horizontal="right" vertical="center"/>
    </xf>
    <xf numFmtId="0" fontId="1" fillId="0" borderId="10" xfId="59" applyFont="1" applyBorder="1" applyAlignment="1">
      <alignment vertical="center"/>
    </xf>
    <xf numFmtId="0" fontId="9" fillId="0" borderId="10" xfId="59" applyFont="1" applyBorder="1" applyAlignment="1">
      <alignment vertical="center"/>
    </xf>
    <xf numFmtId="0" fontId="1" fillId="0" borderId="10" xfId="59" applyFont="1" applyBorder="1" applyAlignment="1">
      <alignment horizontal="right" vertical="center"/>
    </xf>
    <xf numFmtId="0" fontId="8" fillId="0" borderId="0" xfId="106" applyFont="1" applyFill="1" applyAlignment="1">
      <alignment vertical="center"/>
    </xf>
    <xf numFmtId="0" fontId="1" fillId="0" borderId="0" xfId="106" applyFont="1" applyAlignment="1">
      <alignment vertical="center"/>
    </xf>
    <xf numFmtId="0" fontId="9" fillId="0" borderId="0" xfId="106" applyFont="1" applyAlignment="1">
      <alignment vertical="center"/>
    </xf>
    <xf numFmtId="0" fontId="1" fillId="0" borderId="0" xfId="106" applyFont="1" applyAlignment="1">
      <alignment horizontal="right" vertical="center"/>
    </xf>
    <xf numFmtId="0" fontId="8" fillId="0" borderId="0" xfId="106" applyFont="1" applyAlignment="1">
      <alignment vertical="center"/>
    </xf>
    <xf numFmtId="0" fontId="8" fillId="0" borderId="27" xfId="106" applyFont="1" applyBorder="1" applyAlignment="1">
      <alignment horizontal="distributed" vertical="center" justifyLastLine="1"/>
    </xf>
    <xf numFmtId="0" fontId="8" fillId="0" borderId="26" xfId="106" applyFont="1" applyBorder="1" applyAlignment="1">
      <alignment horizontal="distributed" vertical="center" justifyLastLine="1"/>
    </xf>
    <xf numFmtId="0" fontId="8" fillId="0" borderId="25" xfId="106" applyFont="1" applyBorder="1" applyAlignment="1">
      <alignment horizontal="distributed" vertical="center" justifyLastLine="1"/>
    </xf>
    <xf numFmtId="0" fontId="8" fillId="0" borderId="6" xfId="106" applyFont="1" applyBorder="1" applyAlignment="1">
      <alignment horizontal="distributed" vertical="center" justifyLastLine="1"/>
    </xf>
    <xf numFmtId="0" fontId="8" fillId="0" borderId="5" xfId="106" applyFont="1" applyBorder="1" applyAlignment="1">
      <alignment horizontal="distributed" vertical="center" justifyLastLine="1"/>
    </xf>
    <xf numFmtId="0" fontId="8" fillId="0" borderId="0" xfId="106" applyFont="1" applyBorder="1" applyAlignment="1">
      <alignment horizontal="distributed" vertical="center" justifyLastLine="1"/>
    </xf>
    <xf numFmtId="0" fontId="8" fillId="0" borderId="0" xfId="106" applyFont="1" applyBorder="1" applyAlignment="1">
      <alignment vertical="center"/>
    </xf>
    <xf numFmtId="0" fontId="8" fillId="0" borderId="0" xfId="106" applyFont="1" applyBorder="1" applyAlignment="1">
      <alignment horizontal="right" vertical="center"/>
    </xf>
    <xf numFmtId="0" fontId="8" fillId="0" borderId="0" xfId="106" applyFont="1" applyBorder="1" applyAlignment="1">
      <alignment horizontal="left" vertical="center"/>
    </xf>
    <xf numFmtId="0" fontId="8" fillId="0" borderId="0" xfId="106" applyFont="1" applyBorder="1" applyAlignment="1">
      <alignment horizontal="distributed" vertical="center"/>
    </xf>
    <xf numFmtId="181" fontId="4" fillId="0" borderId="11" xfId="106" quotePrefix="1" applyNumberFormat="1" applyFont="1" applyBorder="1" applyAlignment="1">
      <alignment horizontal="right" vertical="center"/>
    </xf>
    <xf numFmtId="181" fontId="4" fillId="0" borderId="0" xfId="106" quotePrefix="1" applyNumberFormat="1" applyFont="1" applyBorder="1" applyAlignment="1">
      <alignment horizontal="right" vertical="center"/>
    </xf>
    <xf numFmtId="181" fontId="8" fillId="0" borderId="0" xfId="106" applyNumberFormat="1" applyFont="1" applyBorder="1" applyAlignment="1">
      <alignment horizontal="right" vertical="center"/>
    </xf>
    <xf numFmtId="199" fontId="8" fillId="0" borderId="0" xfId="106" applyNumberFormat="1" applyFont="1" applyBorder="1" applyAlignment="1">
      <alignment horizontal="right" vertical="center"/>
    </xf>
    <xf numFmtId="181" fontId="4" fillId="0" borderId="0" xfId="106" applyNumberFormat="1" applyFont="1" applyBorder="1" applyAlignment="1">
      <alignment horizontal="right" vertical="center"/>
    </xf>
    <xf numFmtId="0" fontId="31" fillId="0" borderId="0" xfId="106" applyFont="1" applyAlignment="1">
      <alignment vertical="center"/>
    </xf>
    <xf numFmtId="181" fontId="4" fillId="0" borderId="11" xfId="106" applyNumberFormat="1" applyFont="1" applyBorder="1" applyAlignment="1">
      <alignment horizontal="right" vertical="center"/>
    </xf>
    <xf numFmtId="199" fontId="4" fillId="0" borderId="0" xfId="106" applyNumberFormat="1" applyFont="1" applyBorder="1" applyAlignment="1">
      <alignment horizontal="right" vertical="center"/>
    </xf>
    <xf numFmtId="181" fontId="4" fillId="6" borderId="0" xfId="106" applyNumberFormat="1" applyFont="1" applyFill="1" applyBorder="1" applyAlignment="1">
      <alignment horizontal="right" vertical="center"/>
    </xf>
    <xf numFmtId="181" fontId="8" fillId="6" borderId="0" xfId="106" applyNumberFormat="1" applyFont="1" applyFill="1" applyBorder="1" applyAlignment="1">
      <alignment horizontal="right" vertical="center"/>
    </xf>
    <xf numFmtId="199" fontId="4" fillId="6" borderId="0" xfId="106" applyNumberFormat="1" applyFont="1" applyFill="1" applyBorder="1" applyAlignment="1">
      <alignment horizontal="right" vertical="center"/>
    </xf>
    <xf numFmtId="199" fontId="8" fillId="6" borderId="0" xfId="106" applyNumberFormat="1" applyFont="1" applyFill="1" applyBorder="1" applyAlignment="1">
      <alignment horizontal="right" vertical="center"/>
    </xf>
    <xf numFmtId="0" fontId="8" fillId="0" borderId="1" xfId="106" applyFont="1" applyBorder="1" applyAlignment="1">
      <alignment vertical="center"/>
    </xf>
    <xf numFmtId="0" fontId="8" fillId="0" borderId="1" xfId="106" applyFont="1" applyBorder="1" applyAlignment="1">
      <alignment horizontal="left" vertical="center"/>
    </xf>
    <xf numFmtId="0" fontId="8" fillId="0" borderId="1" xfId="106" applyFont="1" applyBorder="1" applyAlignment="1">
      <alignment horizontal="distributed" vertical="center"/>
    </xf>
    <xf numFmtId="181" fontId="4" fillId="6" borderId="1" xfId="106" applyNumberFormat="1" applyFont="1" applyFill="1" applyBorder="1" applyAlignment="1">
      <alignment horizontal="right" vertical="center"/>
    </xf>
    <xf numFmtId="181" fontId="8" fillId="6" borderId="1" xfId="106" applyNumberFormat="1" applyFont="1" applyFill="1" applyBorder="1" applyAlignment="1">
      <alignment horizontal="right" vertical="center"/>
    </xf>
    <xf numFmtId="199" fontId="4" fillId="6" borderId="1" xfId="106" applyNumberFormat="1" applyFont="1" applyFill="1" applyBorder="1" applyAlignment="1">
      <alignment horizontal="right" vertical="center"/>
    </xf>
    <xf numFmtId="199" fontId="8" fillId="6" borderId="1" xfId="106" applyNumberFormat="1" applyFont="1" applyFill="1" applyBorder="1" applyAlignment="1">
      <alignment horizontal="right" vertical="center"/>
    </xf>
    <xf numFmtId="0" fontId="31" fillId="0" borderId="10" xfId="106" applyFont="1" applyBorder="1" applyAlignment="1">
      <alignment vertical="center"/>
    </xf>
    <xf numFmtId="0" fontId="31" fillId="0" borderId="10" xfId="106" applyFont="1" applyBorder="1" applyAlignment="1">
      <alignment horizontal="right" vertical="center"/>
    </xf>
    <xf numFmtId="0" fontId="30" fillId="0" borderId="0" xfId="59" applyFont="1" applyAlignment="1">
      <alignment vertical="center"/>
    </xf>
    <xf numFmtId="0" fontId="9" fillId="0" borderId="23" xfId="106" applyFont="1" applyBorder="1" applyAlignment="1">
      <alignment horizontal="distributed" vertical="center"/>
    </xf>
    <xf numFmtId="0" fontId="8" fillId="0" borderId="23" xfId="106" applyFont="1" applyBorder="1" applyAlignment="1">
      <alignment horizontal="left" vertical="center"/>
    </xf>
    <xf numFmtId="0" fontId="8" fillId="2" borderId="0" xfId="106" applyFont="1" applyFill="1" applyBorder="1" applyAlignment="1">
      <alignment vertical="center"/>
    </xf>
    <xf numFmtId="0" fontId="8" fillId="2" borderId="0" xfId="106" applyFont="1" applyFill="1" applyBorder="1" applyAlignment="1">
      <alignment horizontal="left" vertical="center"/>
    </xf>
    <xf numFmtId="0" fontId="8" fillId="2" borderId="23" xfId="106" applyFont="1" applyFill="1" applyBorder="1" applyAlignment="1">
      <alignment horizontal="left" vertical="center"/>
    </xf>
    <xf numFmtId="181" fontId="4" fillId="2" borderId="0" xfId="106" applyNumberFormat="1" applyFont="1" applyFill="1" applyBorder="1" applyAlignment="1">
      <alignment horizontal="right" vertical="center"/>
    </xf>
    <xf numFmtId="181" fontId="8" fillId="2" borderId="0" xfId="106" applyNumberFormat="1" applyFont="1" applyFill="1" applyBorder="1" applyAlignment="1">
      <alignment horizontal="right" vertical="center"/>
    </xf>
    <xf numFmtId="199" fontId="4" fillId="2" borderId="0" xfId="106" applyNumberFormat="1" applyFont="1" applyFill="1" applyBorder="1" applyAlignment="1">
      <alignment horizontal="right" vertical="center"/>
    </xf>
    <xf numFmtId="199" fontId="8" fillId="2" borderId="0" xfId="106" applyNumberFormat="1" applyFont="1" applyFill="1" applyBorder="1" applyAlignment="1">
      <alignment horizontal="right" vertical="center"/>
    </xf>
    <xf numFmtId="0" fontId="8" fillId="0" borderId="1" xfId="106" applyFont="1" applyFill="1" applyBorder="1" applyAlignment="1">
      <alignment vertical="center"/>
    </xf>
    <xf numFmtId="0" fontId="8" fillId="0" borderId="1" xfId="106" applyFont="1" applyFill="1" applyBorder="1" applyAlignment="1">
      <alignment horizontal="left" vertical="center"/>
    </xf>
    <xf numFmtId="0" fontId="8" fillId="0" borderId="8" xfId="106" applyFont="1" applyFill="1" applyBorder="1" applyAlignment="1">
      <alignment horizontal="left" vertical="center"/>
    </xf>
    <xf numFmtId="181" fontId="4" fillId="0" borderId="1" xfId="106" applyNumberFormat="1" applyFont="1" applyFill="1" applyBorder="1" applyAlignment="1">
      <alignment horizontal="right" vertical="center"/>
    </xf>
    <xf numFmtId="181" fontId="8" fillId="0" borderId="1" xfId="106" applyNumberFormat="1" applyFont="1" applyFill="1" applyBorder="1" applyAlignment="1">
      <alignment horizontal="right" vertical="center"/>
    </xf>
    <xf numFmtId="199" fontId="4" fillId="0" borderId="1" xfId="106" applyNumberFormat="1" applyFont="1" applyFill="1" applyBorder="1" applyAlignment="1">
      <alignment horizontal="right" vertical="center"/>
    </xf>
    <xf numFmtId="199" fontId="8" fillId="0" borderId="1" xfId="106" applyNumberFormat="1" applyFont="1" applyFill="1" applyBorder="1" applyAlignment="1">
      <alignment horizontal="right" vertical="center"/>
    </xf>
    <xf numFmtId="0" fontId="31" fillId="0" borderId="0" xfId="106" applyFont="1" applyFill="1" applyAlignment="1">
      <alignment vertical="center"/>
    </xf>
    <xf numFmtId="181" fontId="4" fillId="2" borderId="11" xfId="106" applyNumberFormat="1" applyFont="1" applyFill="1" applyBorder="1" applyAlignment="1">
      <alignment horizontal="right" vertical="center"/>
    </xf>
    <xf numFmtId="0" fontId="8" fillId="2" borderId="0" xfId="106" applyFont="1" applyFill="1" applyBorder="1" applyAlignment="1">
      <alignment horizontal="right" vertical="center"/>
    </xf>
    <xf numFmtId="181" fontId="4" fillId="2" borderId="0" xfId="106" quotePrefix="1" applyNumberFormat="1" applyFont="1" applyFill="1" applyBorder="1" applyAlignment="1">
      <alignment horizontal="right" vertical="center"/>
    </xf>
    <xf numFmtId="0" fontId="8" fillId="2" borderId="1" xfId="106" applyFont="1" applyFill="1" applyBorder="1" applyAlignment="1">
      <alignment vertical="center"/>
    </xf>
    <xf numFmtId="0" fontId="8" fillId="2" borderId="1" xfId="106" applyFont="1" applyFill="1" applyBorder="1" applyAlignment="1">
      <alignment horizontal="left" vertical="center"/>
    </xf>
    <xf numFmtId="0" fontId="8" fillId="2" borderId="8" xfId="106" applyFont="1" applyFill="1" applyBorder="1" applyAlignment="1">
      <alignment horizontal="left" vertical="center"/>
    </xf>
    <xf numFmtId="181" fontId="4" fillId="2" borderId="1" xfId="106" applyNumberFormat="1" applyFont="1" applyFill="1" applyBorder="1" applyAlignment="1">
      <alignment horizontal="right" vertical="center"/>
    </xf>
    <xf numFmtId="181" fontId="8" fillId="2" borderId="1" xfId="106" applyNumberFormat="1" applyFont="1" applyFill="1" applyBorder="1" applyAlignment="1">
      <alignment horizontal="right" vertical="center"/>
    </xf>
    <xf numFmtId="199" fontId="4" fillId="2" borderId="1" xfId="106" applyNumberFormat="1" applyFont="1" applyFill="1" applyBorder="1" applyAlignment="1">
      <alignment horizontal="right" vertical="center"/>
    </xf>
    <xf numFmtId="199" fontId="8" fillId="2" borderId="1" xfId="106" applyNumberFormat="1" applyFont="1" applyFill="1" applyBorder="1" applyAlignment="1">
      <alignment horizontal="right" vertical="center"/>
    </xf>
    <xf numFmtId="0" fontId="30" fillId="0" borderId="0" xfId="106" applyFont="1" applyAlignment="1">
      <alignment vertical="center"/>
    </xf>
    <xf numFmtId="0" fontId="9" fillId="0" borderId="10" xfId="106" applyFont="1" applyBorder="1" applyAlignment="1">
      <alignment vertical="center"/>
    </xf>
    <xf numFmtId="0" fontId="8" fillId="0" borderId="10" xfId="106" applyFont="1" applyBorder="1" applyAlignment="1">
      <alignment vertical="center"/>
    </xf>
    <xf numFmtId="0" fontId="9" fillId="0" borderId="24" xfId="106" applyFont="1" applyBorder="1" applyAlignment="1">
      <alignment horizontal="distributed" vertical="center"/>
    </xf>
    <xf numFmtId="181" fontId="4" fillId="0" borderId="10" xfId="106" applyNumberFormat="1" applyFont="1" applyBorder="1" applyAlignment="1">
      <alignment horizontal="right" vertical="center"/>
    </xf>
    <xf numFmtId="181" fontId="8" fillId="0" borderId="10" xfId="106" applyNumberFormat="1" applyFont="1" applyBorder="1" applyAlignment="1">
      <alignment horizontal="right" vertical="center"/>
    </xf>
    <xf numFmtId="199" fontId="4" fillId="0" borderId="10" xfId="106" applyNumberFormat="1" applyFont="1" applyBorder="1" applyAlignment="1">
      <alignment horizontal="right" vertical="center"/>
    </xf>
    <xf numFmtId="199" fontId="8" fillId="0" borderId="10" xfId="106" applyNumberFormat="1" applyFont="1" applyBorder="1" applyAlignment="1">
      <alignment horizontal="right" vertical="center"/>
    </xf>
    <xf numFmtId="181" fontId="4" fillId="2" borderId="0" xfId="106" applyNumberFormat="1" applyFont="1" applyFill="1" applyBorder="1" applyAlignment="1">
      <alignment horizontal="center" vertical="center"/>
    </xf>
    <xf numFmtId="181" fontId="8" fillId="2" borderId="0" xfId="106" applyNumberFormat="1" applyFont="1" applyFill="1" applyBorder="1" applyAlignment="1">
      <alignment horizontal="center" vertical="center"/>
    </xf>
    <xf numFmtId="181" fontId="4" fillId="2" borderId="11" xfId="106" applyNumberFormat="1" applyFont="1" applyFill="1" applyBorder="1" applyAlignment="1">
      <alignment horizontal="center" vertical="center"/>
    </xf>
    <xf numFmtId="0" fontId="8" fillId="2" borderId="163" xfId="106" applyFont="1" applyFill="1" applyBorder="1" applyAlignment="1">
      <alignment vertical="center"/>
    </xf>
    <xf numFmtId="181" fontId="4" fillId="0" borderId="0" xfId="106" applyNumberFormat="1" applyFont="1" applyFill="1" applyBorder="1" applyAlignment="1">
      <alignment horizontal="right" vertical="center"/>
    </xf>
    <xf numFmtId="0" fontId="31" fillId="0" borderId="0" xfId="106" applyFont="1" applyBorder="1" applyAlignment="1">
      <alignment vertical="center"/>
    </xf>
    <xf numFmtId="0" fontId="8" fillId="0" borderId="8" xfId="106" applyFont="1" applyBorder="1" applyAlignment="1">
      <alignment horizontal="left" vertical="center"/>
    </xf>
    <xf numFmtId="181" fontId="4" fillId="0" borderId="1" xfId="106" applyNumberFormat="1" applyFont="1" applyBorder="1" applyAlignment="1">
      <alignment horizontal="right" vertical="center"/>
    </xf>
    <xf numFmtId="181" fontId="8" fillId="0" borderId="1" xfId="106" applyNumberFormat="1" applyFont="1" applyBorder="1" applyAlignment="1">
      <alignment horizontal="right" vertical="center"/>
    </xf>
    <xf numFmtId="199" fontId="4" fillId="0" borderId="1" xfId="106" applyNumberFormat="1" applyFont="1" applyBorder="1" applyAlignment="1">
      <alignment horizontal="right" vertical="center"/>
    </xf>
    <xf numFmtId="199" fontId="8" fillId="0" borderId="1" xfId="106" applyNumberFormat="1" applyFont="1" applyBorder="1" applyAlignment="1">
      <alignment horizontal="right" vertical="center"/>
    </xf>
    <xf numFmtId="0" fontId="9" fillId="0" borderId="0" xfId="106" applyFont="1" applyBorder="1" applyAlignment="1">
      <alignment vertical="center"/>
    </xf>
    <xf numFmtId="0" fontId="8" fillId="0" borderId="0" xfId="107" applyFont="1" applyAlignment="1">
      <alignment vertical="center"/>
    </xf>
    <xf numFmtId="0" fontId="1" fillId="0" borderId="0" xfId="107" applyFont="1" applyAlignment="1">
      <alignment vertical="center"/>
    </xf>
    <xf numFmtId="0" fontId="9" fillId="0" borderId="0" xfId="107" applyFont="1" applyAlignment="1">
      <alignment vertical="center"/>
    </xf>
    <xf numFmtId="0" fontId="1" fillId="0" borderId="0" xfId="107" applyFont="1" applyAlignment="1">
      <alignment horizontal="right" vertical="center"/>
    </xf>
    <xf numFmtId="0" fontId="8" fillId="0" borderId="27" xfId="107" applyFont="1" applyBorder="1" applyAlignment="1">
      <alignment horizontal="distributed" vertical="center" justifyLastLine="1"/>
    </xf>
    <xf numFmtId="0" fontId="8" fillId="0" borderId="26" xfId="107" applyFont="1" applyBorder="1" applyAlignment="1">
      <alignment horizontal="distributed" vertical="center" justifyLastLine="1"/>
    </xf>
    <xf numFmtId="181" fontId="4" fillId="0" borderId="10" xfId="107" applyNumberFormat="1" applyFont="1" applyBorder="1" applyAlignment="1">
      <alignment horizontal="right" vertical="center"/>
    </xf>
    <xf numFmtId="181" fontId="8" fillId="0" borderId="10" xfId="107" applyNumberFormat="1" applyFont="1" applyBorder="1" applyAlignment="1">
      <alignment horizontal="right" vertical="center"/>
    </xf>
    <xf numFmtId="199" fontId="4" fillId="0" borderId="10" xfId="107" applyNumberFormat="1" applyFont="1" applyBorder="1" applyAlignment="1">
      <alignment horizontal="right" vertical="center"/>
    </xf>
    <xf numFmtId="199" fontId="8" fillId="0" borderId="10" xfId="107" applyNumberFormat="1" applyFont="1" applyBorder="1" applyAlignment="1">
      <alignment horizontal="right" vertical="center"/>
    </xf>
    <xf numFmtId="0" fontId="31" fillId="0" borderId="0" xfId="107" applyFont="1" applyAlignment="1">
      <alignment vertical="center"/>
    </xf>
    <xf numFmtId="0" fontId="8" fillId="0" borderId="0" xfId="107" applyFont="1" applyBorder="1" applyAlignment="1">
      <alignment horizontal="right" vertical="center"/>
    </xf>
    <xf numFmtId="0" fontId="8" fillId="0" borderId="0" xfId="107" applyFont="1" applyBorder="1" applyAlignment="1">
      <alignment horizontal="left" vertical="center"/>
    </xf>
    <xf numFmtId="0" fontId="8" fillId="0" borderId="23" xfId="107" applyFont="1" applyBorder="1" applyAlignment="1">
      <alignment horizontal="left" vertical="center"/>
    </xf>
    <xf numFmtId="181" fontId="4" fillId="0" borderId="0" xfId="107" applyNumberFormat="1" applyFont="1" applyBorder="1" applyAlignment="1">
      <alignment horizontal="right" vertical="center"/>
    </xf>
    <xf numFmtId="181" fontId="8" fillId="0" borderId="0" xfId="107" applyNumberFormat="1" applyFont="1" applyBorder="1" applyAlignment="1">
      <alignment horizontal="right" vertical="center"/>
    </xf>
    <xf numFmtId="199" fontId="4" fillId="0" borderId="0" xfId="107" applyNumberFormat="1" applyFont="1" applyBorder="1" applyAlignment="1">
      <alignment horizontal="right" vertical="center"/>
    </xf>
    <xf numFmtId="199" fontId="8" fillId="0" borderId="0" xfId="107" applyNumberFormat="1" applyFont="1" applyBorder="1" applyAlignment="1">
      <alignment horizontal="right" vertical="center"/>
    </xf>
    <xf numFmtId="0" fontId="8" fillId="0" borderId="0" xfId="107" applyFont="1" applyBorder="1" applyAlignment="1">
      <alignment vertical="center"/>
    </xf>
    <xf numFmtId="0" fontId="31" fillId="0" borderId="0" xfId="107" applyFont="1" applyBorder="1" applyAlignment="1">
      <alignment vertical="center"/>
    </xf>
    <xf numFmtId="0" fontId="8" fillId="2" borderId="0" xfId="107" applyFont="1" applyFill="1" applyBorder="1" applyAlignment="1">
      <alignment vertical="center"/>
    </xf>
    <xf numFmtId="0" fontId="8" fillId="2" borderId="0" xfId="107" applyFont="1" applyFill="1" applyBorder="1" applyAlignment="1">
      <alignment horizontal="left" vertical="center"/>
    </xf>
    <xf numFmtId="0" fontId="8" fillId="2" borderId="23" xfId="107" applyFont="1" applyFill="1" applyBorder="1" applyAlignment="1">
      <alignment horizontal="left" vertical="center"/>
    </xf>
    <xf numFmtId="181" fontId="4" fillId="2" borderId="0" xfId="107" applyNumberFormat="1" applyFont="1" applyFill="1" applyBorder="1" applyAlignment="1">
      <alignment horizontal="right" vertical="center"/>
    </xf>
    <xf numFmtId="181" fontId="8" fillId="2" borderId="0" xfId="107" applyNumberFormat="1" applyFont="1" applyFill="1" applyBorder="1" applyAlignment="1">
      <alignment horizontal="right" vertical="center"/>
    </xf>
    <xf numFmtId="199" fontId="4" fillId="2" borderId="0" xfId="107" applyNumberFormat="1" applyFont="1" applyFill="1" applyBorder="1" applyAlignment="1">
      <alignment horizontal="right" vertical="center"/>
    </xf>
    <xf numFmtId="199" fontId="8" fillId="2" borderId="0" xfId="107" applyNumberFormat="1" applyFont="1" applyFill="1" applyBorder="1" applyAlignment="1">
      <alignment horizontal="right" vertical="center"/>
    </xf>
    <xf numFmtId="0" fontId="8" fillId="2" borderId="1" xfId="107" applyFont="1" applyFill="1" applyBorder="1" applyAlignment="1">
      <alignment vertical="center"/>
    </xf>
    <xf numFmtId="0" fontId="8" fillId="2" borderId="1" xfId="107" applyFont="1" applyFill="1" applyBorder="1" applyAlignment="1">
      <alignment horizontal="left" vertical="center"/>
    </xf>
    <xf numFmtId="0" fontId="8" fillId="2" borderId="8" xfId="107" applyFont="1" applyFill="1" applyBorder="1" applyAlignment="1">
      <alignment horizontal="left" vertical="center"/>
    </xf>
    <xf numFmtId="181" fontId="4" fillId="2" borderId="1" xfId="107" applyNumberFormat="1" applyFont="1" applyFill="1" applyBorder="1" applyAlignment="1">
      <alignment horizontal="right" vertical="center"/>
    </xf>
    <xf numFmtId="181" fontId="8" fillId="2" borderId="1" xfId="107" applyNumberFormat="1" applyFont="1" applyFill="1" applyBorder="1" applyAlignment="1">
      <alignment horizontal="right" vertical="center"/>
    </xf>
    <xf numFmtId="199" fontId="4" fillId="2" borderId="1" xfId="107" applyNumberFormat="1" applyFont="1" applyFill="1" applyBorder="1" applyAlignment="1">
      <alignment horizontal="right" vertical="center"/>
    </xf>
    <xf numFmtId="199" fontId="8" fillId="2" borderId="1" xfId="107" applyNumberFormat="1" applyFont="1" applyFill="1" applyBorder="1" applyAlignment="1">
      <alignment horizontal="right" vertical="center"/>
    </xf>
    <xf numFmtId="0" fontId="30" fillId="0" borderId="0" xfId="107" applyFont="1" applyAlignment="1">
      <alignment vertical="center"/>
    </xf>
    <xf numFmtId="181" fontId="4" fillId="0" borderId="0" xfId="107" quotePrefix="1" applyNumberFormat="1" applyFont="1" applyBorder="1" applyAlignment="1">
      <alignment horizontal="right" vertical="center"/>
    </xf>
    <xf numFmtId="181" fontId="4" fillId="0" borderId="0" xfId="107" applyNumberFormat="1" applyFont="1" applyFill="1" applyBorder="1" applyAlignment="1">
      <alignment horizontal="right" vertical="center"/>
    </xf>
    <xf numFmtId="0" fontId="8" fillId="0" borderId="1" xfId="107" applyFont="1" applyBorder="1" applyAlignment="1">
      <alignment vertical="center"/>
    </xf>
    <xf numFmtId="0" fontId="8" fillId="0" borderId="1" xfId="107" applyFont="1" applyBorder="1" applyAlignment="1">
      <alignment horizontal="left" vertical="center"/>
    </xf>
    <xf numFmtId="0" fontId="8" fillId="0" borderId="8" xfId="107" applyFont="1" applyBorder="1" applyAlignment="1">
      <alignment horizontal="left" vertical="center"/>
    </xf>
    <xf numFmtId="181" fontId="4" fillId="0" borderId="1" xfId="107" applyNumberFormat="1" applyFont="1" applyBorder="1" applyAlignment="1">
      <alignment horizontal="right" vertical="center"/>
    </xf>
    <xf numFmtId="181" fontId="8" fillId="0" borderId="1" xfId="107" applyNumberFormat="1" applyFont="1" applyBorder="1" applyAlignment="1">
      <alignment horizontal="right" vertical="center"/>
    </xf>
    <xf numFmtId="199" fontId="4" fillId="0" borderId="1" xfId="107" applyNumberFormat="1" applyFont="1" applyBorder="1" applyAlignment="1">
      <alignment horizontal="right" vertical="center"/>
    </xf>
    <xf numFmtId="199" fontId="8" fillId="0" borderId="1" xfId="107" applyNumberFormat="1" applyFont="1" applyBorder="1" applyAlignment="1">
      <alignment horizontal="right" vertical="center"/>
    </xf>
    <xf numFmtId="0" fontId="1" fillId="0" borderId="10" xfId="107" applyFont="1" applyBorder="1" applyAlignment="1">
      <alignment vertical="center"/>
    </xf>
    <xf numFmtId="0" fontId="9" fillId="0" borderId="10" xfId="107" applyFont="1" applyBorder="1" applyAlignment="1">
      <alignment vertical="center"/>
    </xf>
    <xf numFmtId="181" fontId="1" fillId="0" borderId="0" xfId="107" applyNumberFormat="1" applyFont="1" applyBorder="1" applyAlignment="1">
      <alignment horizontal="right" vertical="center"/>
    </xf>
    <xf numFmtId="0" fontId="1" fillId="0" borderId="10" xfId="107" applyFont="1" applyBorder="1" applyAlignment="1">
      <alignment horizontal="right" vertical="center"/>
    </xf>
    <xf numFmtId="181" fontId="1" fillId="0" borderId="10" xfId="59" applyNumberFormat="1" applyFont="1" applyBorder="1" applyAlignment="1">
      <alignment horizontal="right" vertical="center"/>
    </xf>
    <xf numFmtId="181" fontId="9" fillId="0" borderId="10" xfId="59" applyNumberFormat="1" applyFont="1" applyBorder="1" applyAlignment="1">
      <alignment horizontal="right" vertical="center"/>
    </xf>
    <xf numFmtId="199" fontId="1" fillId="0" borderId="10" xfId="59" applyNumberFormat="1" applyFont="1" applyBorder="1" applyAlignment="1">
      <alignment horizontal="right" vertical="center"/>
    </xf>
    <xf numFmtId="199" fontId="9" fillId="0" borderId="10" xfId="59" applyNumberFormat="1" applyFont="1" applyBorder="1" applyAlignment="1">
      <alignment horizontal="right" vertical="center"/>
    </xf>
    <xf numFmtId="0" fontId="9" fillId="0" borderId="23" xfId="59" applyFont="1" applyBorder="1" applyAlignment="1">
      <alignment vertical="center"/>
    </xf>
    <xf numFmtId="0" fontId="8" fillId="0" borderId="0" xfId="107" applyFont="1" applyFill="1" applyBorder="1" applyAlignment="1">
      <alignment horizontal="right" vertical="center"/>
    </xf>
    <xf numFmtId="0" fontId="8" fillId="0" borderId="0" xfId="107" applyFont="1" applyFill="1" applyBorder="1" applyAlignment="1">
      <alignment horizontal="left" vertical="center"/>
    </xf>
    <xf numFmtId="0" fontId="8" fillId="0" borderId="23" xfId="107" applyFont="1" applyFill="1" applyBorder="1" applyAlignment="1">
      <alignment horizontal="left" vertical="center"/>
    </xf>
    <xf numFmtId="181" fontId="69" fillId="2" borderId="0" xfId="107" applyNumberFormat="1" applyFont="1" applyFill="1" applyBorder="1" applyAlignment="1">
      <alignment horizontal="right" vertical="center"/>
    </xf>
    <xf numFmtId="181" fontId="47" fillId="2" borderId="0" xfId="107" applyNumberFormat="1" applyFont="1" applyFill="1" applyBorder="1" applyAlignment="1">
      <alignment horizontal="right" vertical="center"/>
    </xf>
    <xf numFmtId="199" fontId="69" fillId="2" borderId="0" xfId="107" applyNumberFormat="1" applyFont="1" applyFill="1" applyBorder="1" applyAlignment="1">
      <alignment horizontal="right" vertical="center"/>
    </xf>
    <xf numFmtId="199" fontId="47" fillId="2" borderId="0" xfId="107" applyNumberFormat="1" applyFont="1" applyFill="1" applyBorder="1" applyAlignment="1">
      <alignment horizontal="right" vertical="center"/>
    </xf>
    <xf numFmtId="0" fontId="8" fillId="0" borderId="0" xfId="107" applyFont="1" applyFill="1" applyAlignment="1">
      <alignment vertical="center"/>
    </xf>
    <xf numFmtId="181" fontId="69" fillId="2" borderId="11" xfId="107" applyNumberFormat="1" applyFont="1" applyFill="1" applyBorder="1" applyAlignment="1">
      <alignment horizontal="right" vertical="center"/>
    </xf>
    <xf numFmtId="0" fontId="8" fillId="0" borderId="1" xfId="107" applyFont="1" applyFill="1" applyBorder="1" applyAlignment="1">
      <alignment horizontal="right" vertical="center"/>
    </xf>
    <xf numFmtId="0" fontId="8" fillId="0" borderId="1" xfId="107" applyFont="1" applyFill="1" applyBorder="1" applyAlignment="1">
      <alignment horizontal="left" vertical="center"/>
    </xf>
    <xf numFmtId="0" fontId="8" fillId="0" borderId="8" xfId="107" applyFont="1" applyFill="1" applyBorder="1" applyAlignment="1">
      <alignment horizontal="left" vertical="center"/>
    </xf>
    <xf numFmtId="181" fontId="69" fillId="2" borderId="1" xfId="107" applyNumberFormat="1" applyFont="1" applyFill="1" applyBorder="1" applyAlignment="1">
      <alignment horizontal="right" vertical="center"/>
    </xf>
    <xf numFmtId="181" fontId="47" fillId="2" borderId="1" xfId="107" applyNumberFormat="1" applyFont="1" applyFill="1" applyBorder="1" applyAlignment="1">
      <alignment horizontal="right" vertical="center"/>
    </xf>
    <xf numFmtId="199" fontId="69" fillId="2" borderId="1" xfId="107" applyNumberFormat="1" applyFont="1" applyFill="1" applyBorder="1" applyAlignment="1">
      <alignment horizontal="right" vertical="center"/>
    </xf>
    <xf numFmtId="199" fontId="47" fillId="2" borderId="1" xfId="107" applyNumberFormat="1" applyFont="1" applyFill="1" applyBorder="1" applyAlignment="1">
      <alignment horizontal="right" vertical="center"/>
    </xf>
    <xf numFmtId="181" fontId="4" fillId="0" borderId="1" xfId="107" applyNumberFormat="1" applyFont="1" applyFill="1" applyBorder="1" applyAlignment="1">
      <alignment horizontal="right" vertical="center"/>
    </xf>
    <xf numFmtId="181" fontId="4" fillId="0" borderId="164" xfId="107" applyNumberFormat="1" applyFont="1" applyFill="1" applyBorder="1" applyAlignment="1">
      <alignment horizontal="right" vertical="center"/>
    </xf>
    <xf numFmtId="0" fontId="4" fillId="2" borderId="21" xfId="59" applyFont="1" applyFill="1" applyBorder="1" applyAlignment="1">
      <alignment horizontal="center" vertical="center"/>
    </xf>
    <xf numFmtId="0" fontId="4" fillId="2" borderId="4" xfId="59" applyFont="1" applyFill="1" applyBorder="1" applyAlignment="1">
      <alignment horizontal="center" vertical="center"/>
    </xf>
    <xf numFmtId="0" fontId="4" fillId="2" borderId="3" xfId="59" applyFont="1" applyFill="1" applyBorder="1" applyAlignment="1">
      <alignment horizontal="center" vertical="center"/>
    </xf>
    <xf numFmtId="0" fontId="4" fillId="2" borderId="27" xfId="59" applyFont="1" applyFill="1" applyBorder="1" applyAlignment="1">
      <alignment horizontal="center" vertical="center"/>
    </xf>
    <xf numFmtId="0" fontId="4" fillId="2" borderId="26" xfId="59" applyFont="1" applyFill="1" applyBorder="1" applyAlignment="1">
      <alignment vertical="center"/>
    </xf>
    <xf numFmtId="181" fontId="4" fillId="2" borderId="18" xfId="59" applyNumberFormat="1" applyFont="1" applyFill="1" applyBorder="1" applyAlignment="1">
      <alignment horizontal="right" vertical="center"/>
    </xf>
    <xf numFmtId="0" fontId="4" fillId="2" borderId="26" xfId="59" applyFont="1" applyFill="1" applyBorder="1" applyAlignment="1">
      <alignment vertical="center" wrapText="1"/>
    </xf>
    <xf numFmtId="0" fontId="4" fillId="0" borderId="26" xfId="59" applyFont="1" applyBorder="1" applyAlignment="1">
      <alignment vertical="center"/>
    </xf>
    <xf numFmtId="0" fontId="4" fillId="2" borderId="25" xfId="59" applyFont="1" applyFill="1" applyBorder="1" applyAlignment="1">
      <alignment vertical="center" wrapText="1"/>
    </xf>
    <xf numFmtId="181" fontId="4" fillId="2" borderId="7" xfId="59" applyNumberFormat="1" applyFont="1" applyFill="1" applyBorder="1" applyAlignment="1">
      <alignment horizontal="right" vertical="center"/>
    </xf>
    <xf numFmtId="0" fontId="4" fillId="2" borderId="25" xfId="59" applyFont="1" applyFill="1" applyBorder="1" applyAlignment="1">
      <alignment vertical="center"/>
    </xf>
    <xf numFmtId="181" fontId="4" fillId="2" borderId="43" xfId="59" applyNumberFormat="1" applyFont="1" applyFill="1" applyBorder="1" applyAlignment="1">
      <alignment horizontal="right" vertical="center" justifyLastLine="1"/>
    </xf>
    <xf numFmtId="0" fontId="31" fillId="2" borderId="0" xfId="59" applyFont="1" applyFill="1" applyAlignment="1">
      <alignment horizontal="center" vertical="center"/>
    </xf>
    <xf numFmtId="0" fontId="31" fillId="2" borderId="0" xfId="59" applyFont="1" applyFill="1" applyAlignment="1">
      <alignment horizontal="right" vertical="center"/>
    </xf>
    <xf numFmtId="0" fontId="7" fillId="2" borderId="0" xfId="108" applyFont="1" applyFill="1" applyAlignment="1">
      <alignment vertical="center"/>
    </xf>
    <xf numFmtId="0" fontId="8" fillId="2" borderId="0" xfId="108" applyFont="1" applyFill="1" applyAlignment="1">
      <alignment vertical="center"/>
    </xf>
    <xf numFmtId="0" fontId="1" fillId="2" borderId="0" xfId="108" applyFont="1" applyFill="1" applyAlignment="1">
      <alignment vertical="center"/>
    </xf>
    <xf numFmtId="0" fontId="1" fillId="2" borderId="1" xfId="108" applyFont="1" applyFill="1" applyBorder="1" applyAlignment="1">
      <alignment horizontal="right" vertical="center"/>
    </xf>
    <xf numFmtId="0" fontId="8" fillId="2" borderId="2" xfId="108" applyFont="1" applyFill="1" applyBorder="1" applyAlignment="1">
      <alignment horizontal="center" vertical="center" justifyLastLine="1"/>
    </xf>
    <xf numFmtId="0" fontId="8" fillId="2" borderId="4" xfId="108" applyFont="1" applyFill="1" applyBorder="1" applyAlignment="1">
      <alignment horizontal="center" vertical="center" justifyLastLine="1"/>
    </xf>
    <xf numFmtId="0" fontId="8" fillId="2" borderId="3" xfId="108" applyFont="1" applyFill="1" applyBorder="1" applyAlignment="1">
      <alignment horizontal="center" vertical="center" justifyLastLine="1"/>
    </xf>
    <xf numFmtId="0" fontId="30" fillId="2" borderId="0" xfId="108" applyFont="1" applyFill="1" applyAlignment="1">
      <alignment vertical="center"/>
    </xf>
    <xf numFmtId="49" fontId="8" fillId="2" borderId="0" xfId="108" applyNumberFormat="1" applyFont="1" applyFill="1" applyBorder="1" applyAlignment="1">
      <alignment horizontal="center" vertical="center"/>
    </xf>
    <xf numFmtId="181" fontId="8" fillId="2" borderId="11" xfId="108" applyNumberFormat="1" applyFont="1" applyFill="1" applyBorder="1" applyAlignment="1">
      <alignment vertical="center"/>
    </xf>
    <xf numFmtId="181" fontId="4" fillId="2" borderId="0" xfId="108" applyNumberFormat="1" applyFont="1" applyFill="1" applyBorder="1" applyAlignment="1">
      <alignment vertical="center"/>
    </xf>
    <xf numFmtId="49" fontId="8" fillId="2" borderId="1" xfId="108" applyNumberFormat="1" applyFont="1" applyFill="1" applyBorder="1" applyAlignment="1">
      <alignment horizontal="center" vertical="center"/>
    </xf>
    <xf numFmtId="181" fontId="8" fillId="2" borderId="9" xfId="108" applyNumberFormat="1" applyFont="1" applyFill="1" applyBorder="1" applyAlignment="1">
      <alignment vertical="center"/>
    </xf>
    <xf numFmtId="181" fontId="4" fillId="2" borderId="1" xfId="108" applyNumberFormat="1" applyFont="1" applyFill="1" applyBorder="1" applyAlignment="1">
      <alignment vertical="center"/>
    </xf>
    <xf numFmtId="0" fontId="1" fillId="2" borderId="10" xfId="108" applyFont="1" applyFill="1" applyBorder="1" applyAlignment="1">
      <alignment horizontal="right" vertical="center"/>
    </xf>
    <xf numFmtId="0" fontId="1" fillId="2" borderId="0" xfId="108" applyFont="1" applyFill="1" applyBorder="1" applyAlignment="1">
      <alignment horizontal="right" vertical="center"/>
    </xf>
    <xf numFmtId="0" fontId="19" fillId="2" borderId="0" xfId="108" applyFont="1" applyFill="1" applyAlignment="1">
      <alignment vertical="center"/>
    </xf>
    <xf numFmtId="0" fontId="4" fillId="2" borderId="0" xfId="108" applyFont="1" applyFill="1" applyAlignment="1">
      <alignment vertical="center"/>
    </xf>
    <xf numFmtId="0" fontId="8" fillId="2" borderId="26" xfId="108" applyFont="1" applyFill="1" applyBorder="1" applyAlignment="1">
      <alignment horizontal="center" vertical="center" justifyLastLine="1"/>
    </xf>
    <xf numFmtId="0" fontId="8" fillId="2" borderId="0" xfId="108" applyFont="1" applyFill="1" applyBorder="1" applyAlignment="1">
      <alignment horizontal="center" vertical="center"/>
    </xf>
    <xf numFmtId="181" fontId="4" fillId="2" borderId="5" xfId="108" quotePrefix="1" applyNumberFormat="1" applyFont="1" applyFill="1" applyBorder="1" applyAlignment="1">
      <alignment horizontal="right" vertical="center" indent="1"/>
    </xf>
    <xf numFmtId="181" fontId="4" fillId="2" borderId="0" xfId="108" applyNumberFormat="1" applyFont="1" applyFill="1" applyBorder="1" applyAlignment="1">
      <alignment horizontal="right" vertical="center" indent="1"/>
    </xf>
    <xf numFmtId="0" fontId="8" fillId="2" borderId="1" xfId="108" applyFont="1" applyFill="1" applyBorder="1" applyAlignment="1">
      <alignment horizontal="center" vertical="center" justifyLastLine="1"/>
    </xf>
    <xf numFmtId="181" fontId="8" fillId="2" borderId="1" xfId="108" applyNumberFormat="1" applyFont="1" applyFill="1" applyBorder="1" applyAlignment="1">
      <alignment vertical="center"/>
    </xf>
    <xf numFmtId="0" fontId="7" fillId="2" borderId="0" xfId="109" applyFont="1" applyFill="1" applyAlignment="1">
      <alignment vertical="center"/>
    </xf>
    <xf numFmtId="0" fontId="30" fillId="2" borderId="0" xfId="109" applyFont="1" applyFill="1" applyAlignment="1">
      <alignment vertical="center"/>
    </xf>
    <xf numFmtId="3" fontId="1" fillId="2" borderId="0" xfId="109" applyNumberFormat="1" applyFont="1" applyFill="1" applyAlignment="1">
      <alignment horizontal="right" vertical="center"/>
    </xf>
    <xf numFmtId="0" fontId="1" fillId="2" borderId="0" xfId="109" applyFont="1" applyFill="1" applyAlignment="1">
      <alignment vertical="center"/>
    </xf>
    <xf numFmtId="0" fontId="8" fillId="2" borderId="21" xfId="109" applyFont="1" applyFill="1" applyBorder="1" applyAlignment="1">
      <alignment horizontal="center" vertical="center" justifyLastLine="1"/>
    </xf>
    <xf numFmtId="0" fontId="8" fillId="2" borderId="3" xfId="109" applyFont="1" applyFill="1" applyBorder="1" applyAlignment="1">
      <alignment horizontal="distributed" vertical="center" justifyLastLine="1"/>
    </xf>
    <xf numFmtId="0" fontId="8" fillId="2" borderId="6" xfId="109" applyFont="1" applyFill="1" applyBorder="1" applyAlignment="1">
      <alignment horizontal="distributed" vertical="distributed"/>
    </xf>
    <xf numFmtId="181" fontId="8" fillId="0" borderId="7" xfId="109" applyNumberFormat="1" applyFont="1" applyFill="1" applyBorder="1" applyAlignment="1">
      <alignment horizontal="right" vertical="center"/>
    </xf>
    <xf numFmtId="181" fontId="8" fillId="0" borderId="5" xfId="109" applyNumberFormat="1" applyFont="1" applyFill="1" applyBorder="1" applyAlignment="1">
      <alignment horizontal="right" vertical="center"/>
    </xf>
    <xf numFmtId="0" fontId="8" fillId="2" borderId="0" xfId="109" applyFont="1" applyFill="1" applyAlignment="1">
      <alignment vertical="center"/>
    </xf>
    <xf numFmtId="0" fontId="8" fillId="2" borderId="23" xfId="109" applyFont="1" applyFill="1" applyBorder="1" applyAlignment="1">
      <alignment horizontal="distributed" vertical="distributed"/>
    </xf>
    <xf numFmtId="181" fontId="4" fillId="0" borderId="11" xfId="109" applyNumberFormat="1" applyFont="1" applyFill="1" applyBorder="1" applyAlignment="1">
      <alignment horizontal="right" vertical="center"/>
    </xf>
    <xf numFmtId="181" fontId="4" fillId="0" borderId="0" xfId="109" applyNumberFormat="1" applyFont="1" applyFill="1" applyBorder="1" applyAlignment="1">
      <alignment horizontal="right" vertical="center"/>
    </xf>
    <xf numFmtId="0" fontId="8" fillId="2" borderId="8" xfId="109" applyFont="1" applyFill="1" applyBorder="1" applyAlignment="1">
      <alignment horizontal="distributed" vertical="distributed"/>
    </xf>
    <xf numFmtId="181" fontId="4" fillId="0" borderId="9" xfId="109" applyNumberFormat="1" applyFont="1" applyFill="1" applyBorder="1" applyAlignment="1">
      <alignment horizontal="right" vertical="center"/>
    </xf>
    <xf numFmtId="181" fontId="4" fillId="0" borderId="1" xfId="109" applyNumberFormat="1" applyFont="1" applyFill="1" applyBorder="1" applyAlignment="1">
      <alignment horizontal="right" vertical="center"/>
    </xf>
    <xf numFmtId="0" fontId="1" fillId="2" borderId="0" xfId="109" applyFont="1" applyFill="1" applyBorder="1" applyAlignment="1">
      <alignment horizontal="right" vertical="center"/>
    </xf>
    <xf numFmtId="181" fontId="1" fillId="2" borderId="0" xfId="109" applyNumberFormat="1" applyFont="1" applyFill="1" applyBorder="1" applyAlignment="1">
      <alignment horizontal="right" vertical="center"/>
    </xf>
    <xf numFmtId="3" fontId="30" fillId="2" borderId="0" xfId="109" applyNumberFormat="1" applyFont="1" applyFill="1" applyAlignment="1">
      <alignment vertical="center"/>
    </xf>
    <xf numFmtId="3" fontId="31" fillId="2" borderId="0" xfId="109" applyNumberFormat="1" applyFont="1" applyFill="1" applyAlignment="1">
      <alignment vertical="center"/>
    </xf>
    <xf numFmtId="0" fontId="31" fillId="2" borderId="0" xfId="109" applyFont="1" applyFill="1" applyAlignment="1">
      <alignment vertical="center"/>
    </xf>
    <xf numFmtId="3" fontId="6" fillId="2" borderId="0" xfId="109" applyNumberFormat="1" applyFont="1" applyFill="1" applyAlignment="1">
      <alignment vertical="center"/>
    </xf>
    <xf numFmtId="0" fontId="6" fillId="2" borderId="0" xfId="109" applyFont="1" applyFill="1" applyAlignment="1">
      <alignment vertical="center"/>
    </xf>
    <xf numFmtId="0" fontId="60" fillId="2" borderId="0" xfId="59" applyFont="1" applyFill="1"/>
    <xf numFmtId="0" fontId="4" fillId="2" borderId="0" xfId="59" applyFont="1" applyFill="1"/>
    <xf numFmtId="0" fontId="8" fillId="2" borderId="0" xfId="59" applyFont="1" applyFill="1"/>
    <xf numFmtId="181" fontId="8" fillId="2" borderId="0" xfId="59" applyNumberFormat="1" applyFont="1" applyFill="1" applyBorder="1" applyAlignment="1">
      <alignment horizontal="right" vertical="center"/>
    </xf>
    <xf numFmtId="0" fontId="6" fillId="2" borderId="0" xfId="59" applyFill="1"/>
    <xf numFmtId="187" fontId="4" fillId="2" borderId="0" xfId="59" quotePrefix="1" applyNumberFormat="1" applyFont="1" applyFill="1" applyBorder="1" applyAlignment="1">
      <alignment horizontal="right" vertical="center"/>
    </xf>
    <xf numFmtId="0" fontId="9" fillId="2" borderId="26" xfId="59" applyFont="1" applyFill="1" applyBorder="1" applyAlignment="1">
      <alignment horizontal="distributed" vertical="center" justifyLastLine="1"/>
    </xf>
    <xf numFmtId="0" fontId="8" fillId="2" borderId="28" xfId="59" applyFont="1" applyFill="1" applyBorder="1" applyAlignment="1">
      <alignment horizontal="distributed" vertical="center" wrapText="1" justifyLastLine="1"/>
    </xf>
    <xf numFmtId="0" fontId="8" fillId="2" borderId="6" xfId="59" applyFont="1" applyFill="1" applyBorder="1" applyAlignment="1">
      <alignment horizontal="center" vertical="center"/>
    </xf>
    <xf numFmtId="0" fontId="8" fillId="2" borderId="23" xfId="59" applyFont="1" applyFill="1" applyBorder="1" applyAlignment="1">
      <alignment horizontal="center" vertical="center"/>
    </xf>
    <xf numFmtId="187" fontId="4" fillId="2" borderId="9" xfId="59" applyNumberFormat="1" applyFont="1" applyFill="1" applyBorder="1" applyAlignment="1">
      <alignment horizontal="right" vertical="center"/>
    </xf>
    <xf numFmtId="187" fontId="4" fillId="2" borderId="1" xfId="59" quotePrefix="1" applyNumberFormat="1" applyFont="1" applyFill="1" applyBorder="1" applyAlignment="1">
      <alignment horizontal="right" vertical="center"/>
    </xf>
    <xf numFmtId="0" fontId="4" fillId="2" borderId="0" xfId="59" applyFont="1" applyFill="1" applyBorder="1" applyAlignment="1">
      <alignment vertical="center" justifyLastLine="1"/>
    </xf>
    <xf numFmtId="187" fontId="4" fillId="2" borderId="11" xfId="59" applyNumberFormat="1" applyFont="1" applyFill="1" applyBorder="1" applyAlignment="1">
      <alignment horizontal="right" vertical="center"/>
    </xf>
    <xf numFmtId="0" fontId="8" fillId="2" borderId="24" xfId="59" applyFont="1" applyFill="1" applyBorder="1" applyAlignment="1">
      <alignment horizontal="distributed" vertical="center" justifyLastLine="1"/>
    </xf>
    <xf numFmtId="0" fontId="8" fillId="2" borderId="10" xfId="59" applyFont="1" applyFill="1" applyBorder="1" applyAlignment="1">
      <alignment horizontal="distributed" vertical="center" justifyLastLine="1"/>
    </xf>
    <xf numFmtId="187" fontId="8" fillId="2" borderId="5" xfId="59" applyNumberFormat="1" applyFont="1" applyFill="1" applyBorder="1" applyAlignment="1">
      <alignment vertical="center"/>
    </xf>
    <xf numFmtId="187" fontId="4" fillId="2" borderId="9" xfId="59" applyNumberFormat="1" applyFont="1" applyFill="1" applyBorder="1" applyAlignment="1">
      <alignment vertical="center"/>
    </xf>
    <xf numFmtId="0" fontId="7" fillId="2" borderId="0" xfId="59" applyFont="1" applyFill="1" applyAlignment="1">
      <alignment vertical="center" wrapText="1"/>
    </xf>
    <xf numFmtId="0" fontId="6" fillId="2" borderId="10" xfId="59" applyFont="1" applyFill="1" applyBorder="1" applyAlignment="1">
      <alignment vertical="center"/>
    </xf>
    <xf numFmtId="0" fontId="8" fillId="2" borderId="24" xfId="59" applyFont="1" applyFill="1" applyBorder="1" applyAlignment="1">
      <alignment horizontal="distributed" vertical="center"/>
    </xf>
    <xf numFmtId="181" fontId="8" fillId="2" borderId="24" xfId="59" applyNumberFormat="1" applyFont="1" applyFill="1" applyBorder="1" applyAlignment="1">
      <alignment horizontal="right" vertical="center"/>
    </xf>
    <xf numFmtId="181" fontId="8" fillId="2" borderId="10" xfId="59" applyNumberFormat="1" applyFont="1" applyFill="1" applyBorder="1" applyAlignment="1">
      <alignment horizontal="right" vertical="center"/>
    </xf>
    <xf numFmtId="0" fontId="30" fillId="2" borderId="23" xfId="59" applyFont="1" applyFill="1" applyBorder="1" applyAlignment="1">
      <alignment horizontal="distributed" vertical="center"/>
    </xf>
    <xf numFmtId="181" fontId="4" fillId="2" borderId="23" xfId="59" applyNumberFormat="1" applyFont="1" applyFill="1" applyBorder="1" applyAlignment="1">
      <alignment horizontal="right" vertical="center"/>
    </xf>
    <xf numFmtId="181" fontId="30" fillId="2" borderId="0" xfId="59" applyNumberFormat="1" applyFont="1" applyFill="1" applyBorder="1" applyAlignment="1">
      <alignment horizontal="right" vertical="center"/>
    </xf>
    <xf numFmtId="181" fontId="30" fillId="2" borderId="0" xfId="59" applyNumberFormat="1" applyFont="1" applyFill="1" applyAlignment="1">
      <alignment vertical="center"/>
    </xf>
    <xf numFmtId="0" fontId="30" fillId="2" borderId="1" xfId="59" applyFont="1" applyFill="1" applyBorder="1" applyAlignment="1">
      <alignment vertical="center"/>
    </xf>
    <xf numFmtId="0" fontId="30" fillId="2" borderId="8" xfId="59" applyFont="1" applyFill="1" applyBorder="1" applyAlignment="1">
      <alignment horizontal="distributed" vertical="center"/>
    </xf>
    <xf numFmtId="49" fontId="4" fillId="2" borderId="40" xfId="59" applyNumberFormat="1" applyFont="1" applyFill="1" applyBorder="1" applyAlignment="1">
      <alignment horizontal="right" vertical="center"/>
    </xf>
    <xf numFmtId="181" fontId="30" fillId="2" borderId="1" xfId="59" applyNumberFormat="1" applyFont="1" applyFill="1" applyBorder="1" applyAlignment="1">
      <alignment horizontal="right" vertical="center"/>
    </xf>
    <xf numFmtId="0" fontId="30" fillId="2" borderId="1" xfId="59" applyFont="1" applyFill="1" applyBorder="1" applyAlignment="1">
      <alignment horizontal="distributed" vertical="center"/>
    </xf>
    <xf numFmtId="49" fontId="4" fillId="2" borderId="9" xfId="59" applyNumberFormat="1" applyFont="1" applyFill="1" applyBorder="1" applyAlignment="1">
      <alignment horizontal="right" vertical="center"/>
    </xf>
    <xf numFmtId="182" fontId="30" fillId="2" borderId="0" xfId="59" applyNumberFormat="1" applyFont="1" applyFill="1" applyAlignment="1">
      <alignment vertical="center"/>
    </xf>
    <xf numFmtId="0" fontId="7" fillId="2" borderId="0" xfId="59" applyFont="1" applyFill="1" applyBorder="1" applyAlignment="1">
      <alignment vertical="center"/>
    </xf>
    <xf numFmtId="0" fontId="7" fillId="2" borderId="0" xfId="59" applyFont="1" applyFill="1" applyBorder="1" applyAlignment="1">
      <alignment vertical="center" wrapText="1"/>
    </xf>
    <xf numFmtId="0" fontId="61" fillId="2" borderId="0" xfId="59" applyFont="1" applyFill="1" applyBorder="1" applyAlignment="1">
      <alignment horizontal="left" vertical="center" wrapText="1"/>
    </xf>
    <xf numFmtId="0" fontId="31" fillId="2" borderId="0" xfId="59" applyFont="1" applyFill="1" applyBorder="1" applyAlignment="1">
      <alignment vertical="center" wrapText="1"/>
    </xf>
    <xf numFmtId="0" fontId="6" fillId="2" borderId="10" xfId="59" applyFont="1" applyFill="1" applyBorder="1" applyAlignment="1">
      <alignment horizontal="distributed" vertical="center"/>
    </xf>
    <xf numFmtId="182" fontId="8" fillId="2" borderId="31" xfId="59" applyNumberFormat="1" applyFont="1" applyFill="1" applyBorder="1" applyAlignment="1">
      <alignment horizontal="right" vertical="center"/>
    </xf>
    <xf numFmtId="0" fontId="30" fillId="2" borderId="0" xfId="59" applyFont="1" applyFill="1" applyBorder="1" applyAlignment="1">
      <alignment horizontal="distributed" vertical="center"/>
    </xf>
    <xf numFmtId="0" fontId="8" fillId="2" borderId="0" xfId="59" applyFont="1" applyFill="1" applyBorder="1" applyAlignment="1">
      <alignment horizontal="distributed" vertical="top" shrinkToFit="1"/>
    </xf>
    <xf numFmtId="182" fontId="4" fillId="2" borderId="23" xfId="59" applyNumberFormat="1" applyFont="1" applyFill="1" applyBorder="1" applyAlignment="1">
      <alignment horizontal="right" vertical="center"/>
    </xf>
    <xf numFmtId="0" fontId="8" fillId="2" borderId="0" xfId="59" applyFont="1" applyFill="1" applyBorder="1" applyAlignment="1">
      <alignment horizontal="distributed" vertical="center" shrinkToFit="1"/>
    </xf>
    <xf numFmtId="0" fontId="4" fillId="2" borderId="0" xfId="59" applyFont="1" applyFill="1" applyBorder="1" applyAlignment="1">
      <alignment vertical="center"/>
    </xf>
    <xf numFmtId="182" fontId="8" fillId="2" borderId="39" xfId="59" applyNumberFormat="1" applyFont="1" applyFill="1" applyBorder="1" applyAlignment="1">
      <alignment horizontal="right" vertical="center"/>
    </xf>
    <xf numFmtId="182" fontId="4" fillId="2" borderId="39" xfId="59" applyNumberFormat="1" applyFont="1" applyFill="1" applyBorder="1" applyAlignment="1">
      <alignment horizontal="right" vertical="center"/>
    </xf>
    <xf numFmtId="181" fontId="4" fillId="2" borderId="0" xfId="59" applyNumberFormat="1" applyFont="1" applyFill="1" applyBorder="1" applyAlignment="1">
      <alignment vertical="center"/>
    </xf>
    <xf numFmtId="0" fontId="12" fillId="2" borderId="0" xfId="59" applyFont="1" applyFill="1" applyBorder="1" applyAlignment="1">
      <alignment horizontal="distributed" vertical="top" shrinkToFit="1"/>
    </xf>
    <xf numFmtId="0" fontId="30" fillId="2" borderId="23" xfId="59" applyFont="1" applyFill="1" applyBorder="1" applyAlignment="1">
      <alignment vertical="center"/>
    </xf>
    <xf numFmtId="182" fontId="8" fillId="2" borderId="40" xfId="59" applyNumberFormat="1" applyFont="1" applyFill="1" applyBorder="1" applyAlignment="1">
      <alignment horizontal="right" vertical="center"/>
    </xf>
    <xf numFmtId="181" fontId="8" fillId="2" borderId="1" xfId="59" applyNumberFormat="1" applyFont="1" applyFill="1" applyBorder="1" applyAlignment="1">
      <alignment vertical="center"/>
    </xf>
    <xf numFmtId="38" fontId="8" fillId="2" borderId="0" xfId="59" applyNumberFormat="1" applyFont="1" applyFill="1" applyBorder="1" applyAlignment="1">
      <alignment horizontal="right" vertical="center"/>
    </xf>
    <xf numFmtId="187" fontId="4" fillId="2" borderId="39" xfId="7" applyNumberFormat="1" applyFont="1" applyFill="1" applyBorder="1" applyAlignment="1" applyProtection="1">
      <alignment horizontal="right" vertical="center" indent="1"/>
      <protection locked="0"/>
    </xf>
    <xf numFmtId="187" fontId="4" fillId="2" borderId="9" xfId="7" applyNumberFormat="1" applyFont="1" applyFill="1" applyBorder="1" applyAlignment="1" applyProtection="1">
      <alignment horizontal="right" vertical="center" indent="1"/>
      <protection locked="0"/>
    </xf>
    <xf numFmtId="187" fontId="4" fillId="2" borderId="11" xfId="7" applyNumberFormat="1" applyFont="1" applyFill="1" applyBorder="1" applyAlignment="1" applyProtection="1">
      <alignment horizontal="right" vertical="center" indent="1"/>
      <protection locked="0"/>
    </xf>
    <xf numFmtId="0" fontId="20" fillId="2" borderId="0" xfId="59" applyFont="1" applyFill="1" applyBorder="1" applyAlignment="1">
      <alignment horizontal="distributed" vertical="center" shrinkToFit="1"/>
    </xf>
    <xf numFmtId="181" fontId="8" fillId="2" borderId="24" xfId="59" applyNumberFormat="1" applyFont="1" applyFill="1" applyBorder="1" applyAlignment="1">
      <alignment vertical="center"/>
    </xf>
    <xf numFmtId="181" fontId="4" fillId="2" borderId="23" xfId="59" applyNumberFormat="1" applyFont="1" applyFill="1" applyBorder="1" applyAlignment="1">
      <alignment vertical="center"/>
    </xf>
    <xf numFmtId="181" fontId="4" fillId="2" borderId="9" xfId="59" applyNumberFormat="1" applyFont="1" applyFill="1" applyBorder="1" applyAlignment="1">
      <alignment horizontal="right" vertical="center" indent="1"/>
    </xf>
    <xf numFmtId="0" fontId="61" fillId="2" borderId="0" xfId="59" applyFont="1" applyFill="1" applyAlignment="1">
      <alignment horizontal="left" vertical="center" wrapText="1"/>
    </xf>
    <xf numFmtId="0" fontId="31" fillId="2" borderId="0" xfId="59" applyFont="1" applyFill="1" applyAlignment="1">
      <alignment vertical="center" wrapText="1"/>
    </xf>
    <xf numFmtId="181" fontId="8" fillId="2" borderId="31" xfId="59" applyNumberFormat="1" applyFont="1" applyFill="1" applyBorder="1" applyAlignment="1">
      <alignment horizontal="right" vertical="center"/>
    </xf>
    <xf numFmtId="0" fontId="8" fillId="2" borderId="0" xfId="59" applyFont="1" applyFill="1" applyBorder="1" applyAlignment="1">
      <alignment horizontal="distributed" vertical="top"/>
    </xf>
    <xf numFmtId="181" fontId="4" fillId="2" borderId="0" xfId="59" applyNumberFormat="1" applyFont="1" applyFill="1" applyBorder="1" applyAlignment="1">
      <alignment horizontal="right" vertical="center" indent="1"/>
    </xf>
    <xf numFmtId="181" fontId="4" fillId="2" borderId="0" xfId="59" applyNumberFormat="1" applyFont="1" applyFill="1" applyBorder="1" applyAlignment="1" applyProtection="1">
      <alignment vertical="center"/>
      <protection locked="0"/>
    </xf>
    <xf numFmtId="187" fontId="8" fillId="2" borderId="39" xfId="59" applyNumberFormat="1" applyFont="1" applyFill="1" applyBorder="1" applyAlignment="1">
      <alignment horizontal="right" vertical="center"/>
    </xf>
    <xf numFmtId="187" fontId="4" fillId="2" borderId="23" xfId="59" applyNumberFormat="1" applyFont="1" applyFill="1" applyBorder="1" applyAlignment="1">
      <alignment horizontal="right" vertical="center"/>
    </xf>
    <xf numFmtId="0" fontId="20" fillId="2" borderId="0" xfId="59" applyFont="1" applyFill="1" applyBorder="1" applyAlignment="1">
      <alignment horizontal="distributed" vertical="top" shrinkToFit="1"/>
    </xf>
    <xf numFmtId="187" fontId="8" fillId="2" borderId="40" xfId="59" applyNumberFormat="1" applyFont="1" applyFill="1" applyBorder="1" applyAlignment="1">
      <alignment horizontal="right" vertical="center"/>
    </xf>
    <xf numFmtId="0" fontId="38" fillId="2" borderId="0" xfId="59" applyFont="1" applyFill="1" applyAlignment="1">
      <alignment vertical="center"/>
    </xf>
    <xf numFmtId="0" fontId="30" fillId="0" borderId="0" xfId="59" applyFont="1" applyFill="1" applyAlignment="1">
      <alignment vertical="center"/>
    </xf>
    <xf numFmtId="0" fontId="8" fillId="2" borderId="18" xfId="59" applyFont="1" applyFill="1" applyBorder="1" applyAlignment="1">
      <alignment horizontal="distributed" vertical="center" justifyLastLine="1"/>
    </xf>
    <xf numFmtId="181" fontId="4" fillId="2" borderId="7" xfId="110" applyNumberFormat="1" applyFont="1" applyFill="1" applyBorder="1" applyAlignment="1">
      <alignment vertical="center" shrinkToFit="1"/>
    </xf>
    <xf numFmtId="181" fontId="4" fillId="2" borderId="5" xfId="110" applyNumberFormat="1" applyFont="1" applyFill="1" applyBorder="1" applyAlignment="1">
      <alignment horizontal="right" vertical="center" indent="1" shrinkToFit="1"/>
    </xf>
    <xf numFmtId="181" fontId="4" fillId="2" borderId="5" xfId="110" applyNumberFormat="1" applyFont="1" applyFill="1" applyBorder="1" applyAlignment="1">
      <alignment vertical="center" shrinkToFit="1"/>
    </xf>
    <xf numFmtId="181" fontId="4" fillId="2" borderId="11" xfId="110" applyNumberFormat="1" applyFont="1" applyFill="1" applyBorder="1" applyAlignment="1">
      <alignment vertical="center" shrinkToFit="1"/>
    </xf>
    <xf numFmtId="181" fontId="4" fillId="2" borderId="0" xfId="110" applyNumberFormat="1" applyFont="1" applyFill="1" applyBorder="1" applyAlignment="1">
      <alignment vertical="center" shrinkToFit="1"/>
    </xf>
    <xf numFmtId="181" fontId="4" fillId="2" borderId="11" xfId="110" applyNumberFormat="1" applyFont="1" applyFill="1" applyBorder="1" applyAlignment="1">
      <alignment horizontal="right" vertical="center" indent="1" shrinkToFit="1"/>
    </xf>
    <xf numFmtId="181" fontId="4" fillId="2" borderId="0" xfId="110" applyNumberFormat="1" applyFont="1" applyFill="1" applyBorder="1" applyAlignment="1">
      <alignment horizontal="right" vertical="center" indent="1" shrinkToFit="1"/>
    </xf>
    <xf numFmtId="181" fontId="69" fillId="2" borderId="0" xfId="110" applyNumberFormat="1" applyFont="1" applyFill="1" applyBorder="1" applyAlignment="1">
      <alignment vertical="center" shrinkToFit="1"/>
    </xf>
    <xf numFmtId="181" fontId="4" fillId="2" borderId="9" xfId="110" applyNumberFormat="1" applyFont="1" applyFill="1" applyBorder="1" applyAlignment="1">
      <alignment vertical="center" shrinkToFit="1"/>
    </xf>
    <xf numFmtId="181" fontId="4" fillId="2" borderId="1" xfId="110" applyNumberFormat="1" applyFont="1" applyFill="1" applyBorder="1" applyAlignment="1">
      <alignment vertical="center" shrinkToFit="1"/>
    </xf>
    <xf numFmtId="0" fontId="31" fillId="0" borderId="0" xfId="59" applyFont="1" applyFill="1" applyBorder="1" applyAlignment="1">
      <alignment vertical="center"/>
    </xf>
    <xf numFmtId="0" fontId="1" fillId="0" borderId="0" xfId="59" applyFont="1" applyFill="1" applyAlignment="1">
      <alignment horizontal="right" vertical="center"/>
    </xf>
    <xf numFmtId="0" fontId="30" fillId="0" borderId="0" xfId="59" applyFont="1" applyFill="1" applyBorder="1" applyAlignment="1">
      <alignment vertical="center"/>
    </xf>
    <xf numFmtId="0" fontId="7" fillId="0" borderId="0" xfId="0" applyFont="1">
      <alignment vertical="center"/>
    </xf>
    <xf numFmtId="0" fontId="7" fillId="0" borderId="0" xfId="0" applyFont="1" applyAlignment="1">
      <alignment horizontal="center" vertical="center"/>
    </xf>
    <xf numFmtId="0" fontId="76" fillId="0" borderId="0" xfId="0" applyFont="1">
      <alignment vertical="center"/>
    </xf>
    <xf numFmtId="0" fontId="0" fillId="0" borderId="0" xfId="0" applyAlignment="1">
      <alignment horizontal="left" vertical="top" wrapText="1"/>
    </xf>
    <xf numFmtId="0" fontId="3" fillId="0" borderId="0" xfId="0" applyFont="1" applyAlignment="1">
      <alignment horizontal="center" vertical="center"/>
    </xf>
    <xf numFmtId="0" fontId="4" fillId="0" borderId="0" xfId="2" applyFont="1" applyAlignment="1">
      <alignment horizontal="left"/>
    </xf>
    <xf numFmtId="0" fontId="4" fillId="0" borderId="0" xfId="2" applyFont="1" applyFill="1" applyAlignment="1"/>
    <xf numFmtId="0" fontId="4" fillId="0" borderId="0" xfId="2" applyFont="1" applyAlignment="1"/>
    <xf numFmtId="0" fontId="4" fillId="0" borderId="0" xfId="3" applyFont="1" applyAlignment="1">
      <alignment horizontal="left"/>
    </xf>
    <xf numFmtId="0" fontId="7" fillId="0" borderId="0" xfId="3" applyFont="1" applyAlignment="1">
      <alignment horizontal="left" vertical="center"/>
    </xf>
    <xf numFmtId="0" fontId="4" fillId="0" borderId="0" xfId="3" applyFont="1" applyAlignment="1">
      <alignment horizontal="left" vertical="top" wrapText="1"/>
    </xf>
    <xf numFmtId="0" fontId="1" fillId="0" borderId="10" xfId="3" applyFont="1" applyBorder="1" applyAlignment="1">
      <alignment horizontal="left" vertical="center" wrapText="1"/>
    </xf>
    <xf numFmtId="0" fontId="1" fillId="0" borderId="0" xfId="3" applyFont="1" applyBorder="1" applyAlignment="1">
      <alignment horizontal="left" vertical="center" wrapText="1"/>
    </xf>
    <xf numFmtId="0" fontId="1" fillId="0" borderId="10" xfId="3" applyFont="1" applyBorder="1" applyAlignment="1">
      <alignment horizontal="right" vertical="center"/>
    </xf>
    <xf numFmtId="0" fontId="1" fillId="0" borderId="1" xfId="3" applyFont="1" applyFill="1" applyBorder="1" applyAlignment="1">
      <alignment horizontal="right" vertical="center"/>
    </xf>
    <xf numFmtId="0" fontId="8" fillId="2" borderId="2"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8" xfId="3" applyFont="1" applyFill="1" applyBorder="1" applyAlignment="1">
      <alignment horizontal="center" vertical="center"/>
    </xf>
    <xf numFmtId="0" fontId="1" fillId="0" borderId="10" xfId="3" applyFont="1" applyFill="1" applyBorder="1" applyAlignment="1">
      <alignment horizontal="center" vertical="top" wrapText="1"/>
    </xf>
    <xf numFmtId="0" fontId="1" fillId="0" borderId="0" xfId="3" applyFont="1" applyFill="1" applyBorder="1" applyAlignment="1">
      <alignment horizontal="center" vertical="top" wrapText="1"/>
    </xf>
    <xf numFmtId="0" fontId="1" fillId="0" borderId="10" xfId="3" applyFont="1" applyFill="1" applyBorder="1" applyAlignment="1">
      <alignment horizontal="center" vertical="center"/>
    </xf>
    <xf numFmtId="0" fontId="1" fillId="0" borderId="0" xfId="3" applyFont="1" applyFill="1" applyBorder="1" applyAlignment="1">
      <alignment horizontal="left" vertical="top"/>
    </xf>
    <xf numFmtId="0" fontId="7" fillId="0" borderId="0" xfId="3" applyFont="1" applyFill="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1" xfId="3" applyFont="1" applyBorder="1" applyAlignment="1">
      <alignment horizontal="center" vertical="center"/>
    </xf>
    <xf numFmtId="0" fontId="8" fillId="0" borderId="8" xfId="3" applyFont="1" applyBorder="1" applyAlignment="1">
      <alignment horizontal="center" vertical="center"/>
    </xf>
    <xf numFmtId="49" fontId="1" fillId="2" borderId="10" xfId="2" applyNumberFormat="1" applyFont="1" applyFill="1" applyBorder="1" applyAlignment="1">
      <alignment horizontal="left" vertical="top" wrapText="1"/>
    </xf>
    <xf numFmtId="49" fontId="1" fillId="2" borderId="0" xfId="2" applyNumberFormat="1" applyFont="1" applyFill="1" applyBorder="1" applyAlignment="1">
      <alignment horizontal="left" vertical="top" wrapText="1"/>
    </xf>
    <xf numFmtId="38" fontId="9" fillId="2" borderId="3" xfId="6" applyNumberFormat="1" applyFont="1" applyFill="1" applyBorder="1" applyAlignment="1">
      <alignment horizontal="center" vertical="center"/>
    </xf>
    <xf numFmtId="38" fontId="9" fillId="2" borderId="2" xfId="6" applyNumberFormat="1" applyFont="1" applyFill="1" applyBorder="1" applyAlignment="1">
      <alignment horizontal="center" vertical="center"/>
    </xf>
    <xf numFmtId="0" fontId="9" fillId="2" borderId="24" xfId="6" applyFont="1" applyFill="1" applyBorder="1" applyAlignment="1">
      <alignment horizontal="center" vertical="center"/>
    </xf>
    <xf numFmtId="0" fontId="9" fillId="2" borderId="17" xfId="6" applyFont="1" applyFill="1" applyBorder="1" applyAlignment="1">
      <alignment horizontal="center" vertical="center"/>
    </xf>
    <xf numFmtId="38" fontId="9" fillId="2" borderId="21" xfId="6" applyNumberFormat="1" applyFont="1" applyFill="1" applyBorder="1" applyAlignment="1">
      <alignment horizontal="center" vertical="center"/>
    </xf>
    <xf numFmtId="181" fontId="8" fillId="2" borderId="3" xfId="2" applyNumberFormat="1" applyFont="1" applyFill="1" applyBorder="1" applyAlignment="1">
      <alignment horizontal="center" vertical="center" justifyLastLine="1"/>
    </xf>
    <xf numFmtId="181" fontId="8" fillId="2" borderId="2" xfId="2" applyNumberFormat="1" applyFont="1" applyFill="1" applyBorder="1" applyAlignment="1">
      <alignment horizontal="center" vertical="center" justifyLastLine="1"/>
    </xf>
    <xf numFmtId="0" fontId="8" fillId="2" borderId="24" xfId="2" applyFont="1" applyFill="1" applyBorder="1" applyAlignment="1">
      <alignment horizontal="center" vertical="center" justifyLastLine="1"/>
    </xf>
    <xf numFmtId="0" fontId="8" fillId="2" borderId="17" xfId="2" applyFont="1" applyFill="1" applyBorder="1" applyAlignment="1">
      <alignment horizontal="center" vertical="center" justifyLastLine="1"/>
    </xf>
    <xf numFmtId="181" fontId="8" fillId="2" borderId="21" xfId="2" applyNumberFormat="1" applyFont="1" applyFill="1" applyBorder="1" applyAlignment="1">
      <alignment horizontal="center" vertical="center" justifyLastLine="1"/>
    </xf>
    <xf numFmtId="0" fontId="8" fillId="2" borderId="24" xfId="8" applyFont="1" applyFill="1" applyBorder="1" applyAlignment="1">
      <alignment horizontal="center" vertical="center" justifyLastLine="1"/>
    </xf>
    <xf numFmtId="0" fontId="8" fillId="2" borderId="17" xfId="8" applyFont="1" applyFill="1" applyBorder="1" applyAlignment="1">
      <alignment horizontal="center" vertical="center" justifyLastLine="1"/>
    </xf>
    <xf numFmtId="181" fontId="8" fillId="2" borderId="21" xfId="8" applyNumberFormat="1" applyFont="1" applyFill="1" applyBorder="1" applyAlignment="1">
      <alignment horizontal="distributed" vertical="center" justifyLastLine="1"/>
    </xf>
    <xf numFmtId="181" fontId="8" fillId="2" borderId="4" xfId="8" applyNumberFormat="1" applyFont="1" applyFill="1" applyBorder="1" applyAlignment="1">
      <alignment horizontal="distributed" vertical="center" justifyLastLine="1"/>
    </xf>
    <xf numFmtId="181" fontId="8" fillId="2" borderId="3" xfId="8" applyNumberFormat="1" applyFont="1" applyFill="1" applyBorder="1" applyAlignment="1">
      <alignment horizontal="distributed" vertical="center" justifyLastLine="1"/>
    </xf>
    <xf numFmtId="181" fontId="8" fillId="2" borderId="28" xfId="8" applyNumberFormat="1" applyFont="1" applyFill="1" applyBorder="1" applyAlignment="1">
      <alignment horizontal="distributed" vertical="center" justifyLastLine="1"/>
    </xf>
    <xf numFmtId="185" fontId="8" fillId="2" borderId="10" xfId="2" applyNumberFormat="1" applyFont="1" applyFill="1" applyBorder="1" applyAlignment="1">
      <alignment horizontal="center"/>
    </xf>
    <xf numFmtId="186" fontId="8" fillId="2" borderId="10" xfId="2" applyNumberFormat="1" applyFont="1" applyFill="1" applyBorder="1" applyAlignment="1">
      <alignment horizontal="right"/>
    </xf>
    <xf numFmtId="0" fontId="22" fillId="2" borderId="0" xfId="2" applyFont="1" applyFill="1" applyAlignment="1">
      <alignment vertical="center"/>
    </xf>
    <xf numFmtId="0" fontId="8" fillId="2" borderId="24" xfId="2" applyFont="1" applyFill="1" applyBorder="1" applyAlignment="1">
      <alignment horizontal="center" vertical="center"/>
    </xf>
    <xf numFmtId="0" fontId="8" fillId="2" borderId="17" xfId="2" applyFont="1" applyFill="1" applyBorder="1" applyAlignment="1">
      <alignment horizontal="center" vertical="center"/>
    </xf>
    <xf numFmtId="186" fontId="28" fillId="2" borderId="20" xfId="2" applyNumberFormat="1" applyFont="1" applyFill="1" applyBorder="1" applyAlignment="1">
      <alignment horizontal="center" vertical="center"/>
    </xf>
    <xf numFmtId="186" fontId="28" fillId="2" borderId="10" xfId="2" applyNumberFormat="1" applyFont="1" applyFill="1" applyBorder="1" applyAlignment="1">
      <alignment horizontal="center" vertical="center"/>
    </xf>
    <xf numFmtId="186" fontId="28" fillId="2" borderId="24" xfId="2" applyNumberFormat="1" applyFont="1" applyFill="1" applyBorder="1" applyAlignment="1">
      <alignment horizontal="center" vertical="center"/>
    </xf>
    <xf numFmtId="186" fontId="28" fillId="2" borderId="3" xfId="2" applyNumberFormat="1" applyFont="1" applyFill="1" applyBorder="1" applyAlignment="1">
      <alignment horizontal="center" vertical="center"/>
    </xf>
    <xf numFmtId="186" fontId="28" fillId="2" borderId="2" xfId="2" applyNumberFormat="1" applyFont="1" applyFill="1" applyBorder="1" applyAlignment="1">
      <alignment horizontal="center" vertical="center"/>
    </xf>
    <xf numFmtId="0" fontId="8" fillId="0" borderId="10" xfId="10" applyFont="1" applyBorder="1" applyAlignment="1">
      <alignment horizontal="distributed" vertical="center" justifyLastLine="1"/>
    </xf>
    <xf numFmtId="0" fontId="8" fillId="0" borderId="22" xfId="10" applyFont="1" applyBorder="1" applyAlignment="1">
      <alignment horizontal="distributed" vertical="center" justifyLastLine="1"/>
    </xf>
    <xf numFmtId="0" fontId="8" fillId="0" borderId="3" xfId="10" applyFont="1" applyBorder="1" applyAlignment="1">
      <alignment horizontal="distributed" vertical="center" justifyLastLine="1"/>
    </xf>
    <xf numFmtId="0" fontId="8" fillId="0" borderId="2" xfId="10" applyFont="1" applyBorder="1" applyAlignment="1">
      <alignment horizontal="distributed" vertical="center" justifyLastLine="1"/>
    </xf>
    <xf numFmtId="0" fontId="8" fillId="0" borderId="4" xfId="10" applyFont="1" applyBorder="1" applyAlignment="1">
      <alignment horizontal="distributed" vertical="center" justifyLastLine="1"/>
    </xf>
    <xf numFmtId="0" fontId="7" fillId="0" borderId="0" xfId="10" applyFont="1" applyAlignment="1">
      <alignment vertical="center"/>
    </xf>
    <xf numFmtId="0" fontId="7" fillId="0" borderId="0" xfId="2" applyFont="1" applyAlignment="1">
      <alignment vertical="center"/>
    </xf>
    <xf numFmtId="0" fontId="1" fillId="0" borderId="1" xfId="2" applyFont="1" applyBorder="1" applyAlignment="1">
      <alignment horizontal="right" vertical="center"/>
    </xf>
    <xf numFmtId="0" fontId="31" fillId="0" borderId="1" xfId="2" applyFont="1" applyBorder="1" applyAlignment="1">
      <alignment horizontal="right" vertical="center"/>
    </xf>
    <xf numFmtId="0" fontId="8" fillId="0" borderId="21" xfId="2" applyFont="1" applyBorder="1" applyAlignment="1">
      <alignment horizontal="distributed" vertical="center" justifyLastLine="1"/>
    </xf>
    <xf numFmtId="0" fontId="8" fillId="0" borderId="27" xfId="2" applyFont="1" applyBorder="1" applyAlignment="1">
      <alignment horizontal="distributed" vertical="center" justifyLastLine="1"/>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7" fillId="0" borderId="0" xfId="2" applyFont="1" applyAlignment="1">
      <alignment horizontal="left" vertical="center"/>
    </xf>
    <xf numFmtId="0" fontId="8" fillId="0" borderId="4" xfId="2" applyFont="1" applyBorder="1" applyAlignment="1">
      <alignment horizontal="distributed" vertical="center" justifyLastLine="1"/>
    </xf>
    <xf numFmtId="0" fontId="8" fillId="0" borderId="2" xfId="2" applyFont="1" applyBorder="1" applyAlignment="1">
      <alignment horizontal="distributed" vertical="center" justifyLastLine="1"/>
    </xf>
    <xf numFmtId="0" fontId="8" fillId="0" borderId="25" xfId="2" applyFont="1" applyBorder="1" applyAlignment="1">
      <alignment horizontal="distributed" vertical="center" wrapText="1" justifyLastLine="1"/>
    </xf>
    <xf numFmtId="0" fontId="8" fillId="0" borderId="29" xfId="2" applyFont="1" applyBorder="1" applyAlignment="1">
      <alignment horizontal="distributed" vertical="center" wrapText="1" justifyLastLine="1"/>
    </xf>
    <xf numFmtId="0" fontId="8" fillId="0" borderId="18" xfId="2" applyFont="1" applyBorder="1" applyAlignment="1">
      <alignment horizontal="distributed" vertical="center" justifyLastLine="1"/>
    </xf>
    <xf numFmtId="0" fontId="8" fillId="0" borderId="28" xfId="2" applyFont="1" applyBorder="1" applyAlignment="1">
      <alignment horizontal="distributed" vertical="center" justifyLastLine="1"/>
    </xf>
    <xf numFmtId="0" fontId="8" fillId="0" borderId="3" xfId="2" applyFont="1" applyBorder="1" applyAlignment="1">
      <alignment horizontal="distributed" vertical="center" justifyLastLine="1"/>
    </xf>
    <xf numFmtId="0" fontId="8" fillId="0" borderId="26" xfId="2" applyFont="1" applyBorder="1" applyAlignment="1">
      <alignment horizontal="distributed" vertical="center" wrapText="1" justifyLastLine="1"/>
    </xf>
    <xf numFmtId="0" fontId="8" fillId="0" borderId="26" xfId="2" applyFont="1" applyBorder="1" applyAlignment="1">
      <alignment horizontal="distributed" vertical="center" justifyLastLine="1"/>
    </xf>
    <xf numFmtId="0" fontId="7" fillId="0" borderId="0" xfId="2" applyFont="1" applyFill="1" applyAlignment="1">
      <alignment horizontal="left" vertical="center"/>
    </xf>
    <xf numFmtId="0" fontId="9" fillId="0" borderId="30" xfId="2" applyFont="1" applyFill="1" applyBorder="1" applyAlignment="1">
      <alignment horizontal="left" vertical="center" wrapText="1"/>
    </xf>
    <xf numFmtId="0" fontId="9" fillId="0" borderId="32" xfId="2" applyFont="1" applyFill="1" applyBorder="1" applyAlignment="1">
      <alignment horizontal="left" vertical="center"/>
    </xf>
    <xf numFmtId="0" fontId="8" fillId="0" borderId="31" xfId="2" applyFont="1" applyFill="1" applyBorder="1" applyAlignment="1">
      <alignment horizontal="center" vertical="center"/>
    </xf>
    <xf numFmtId="0" fontId="8" fillId="0" borderId="29" xfId="2" applyFont="1" applyFill="1" applyBorder="1" applyAlignment="1">
      <alignment horizontal="center" vertical="center"/>
    </xf>
    <xf numFmtId="0" fontId="12" fillId="0" borderId="31"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20" xfId="2" applyFont="1" applyFill="1" applyBorder="1" applyAlignment="1">
      <alignment horizontal="center" vertical="center"/>
    </xf>
    <xf numFmtId="0" fontId="8" fillId="0" borderId="19" xfId="2" applyFont="1" applyFill="1" applyBorder="1" applyAlignment="1">
      <alignment horizontal="center" vertical="center"/>
    </xf>
    <xf numFmtId="0" fontId="9" fillId="0" borderId="31" xfId="2" applyFont="1" applyFill="1" applyBorder="1" applyAlignment="1">
      <alignment horizontal="center" vertical="center" wrapText="1"/>
    </xf>
    <xf numFmtId="0" fontId="9" fillId="0" borderId="29" xfId="2"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181" fontId="33" fillId="0" borderId="0" xfId="2" applyNumberFormat="1" applyFont="1" applyFill="1" applyBorder="1" applyAlignment="1">
      <alignment horizontal="center" vertical="center" wrapText="1"/>
    </xf>
    <xf numFmtId="0" fontId="8" fillId="0" borderId="0" xfId="2" applyFont="1" applyFill="1" applyBorder="1" applyAlignment="1">
      <alignment horizontal="center" vertical="center"/>
    </xf>
    <xf numFmtId="181" fontId="12" fillId="0" borderId="31" xfId="2" applyNumberFormat="1" applyFont="1" applyFill="1" applyBorder="1" applyAlignment="1">
      <alignment horizontal="center" vertical="center" wrapText="1"/>
    </xf>
    <xf numFmtId="181" fontId="12" fillId="0" borderId="29" xfId="2" applyNumberFormat="1" applyFont="1" applyFill="1" applyBorder="1" applyAlignment="1">
      <alignment horizontal="center" vertical="center" wrapText="1"/>
    </xf>
    <xf numFmtId="0" fontId="12"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7" fillId="0" borderId="0" xfId="2" applyFont="1" applyFill="1" applyAlignment="1">
      <alignment vertical="center"/>
    </xf>
    <xf numFmtId="0" fontId="1" fillId="0" borderId="1" xfId="2" applyFont="1" applyFill="1" applyBorder="1" applyAlignment="1">
      <alignment horizontal="right" vertical="center"/>
    </xf>
    <xf numFmtId="0" fontId="6" fillId="0" borderId="1" xfId="2" applyBorder="1" applyAlignment="1">
      <alignment vertical="center"/>
    </xf>
    <xf numFmtId="0" fontId="8" fillId="0" borderId="21" xfId="2" applyFont="1" applyFill="1" applyBorder="1" applyAlignment="1">
      <alignment horizontal="distributed" vertical="center" justifyLastLine="1"/>
    </xf>
    <xf numFmtId="0" fontId="8" fillId="0" borderId="4" xfId="2" applyFont="1" applyFill="1" applyBorder="1" applyAlignment="1">
      <alignment horizontal="distributed" vertical="center" justifyLastLine="1"/>
    </xf>
    <xf numFmtId="0" fontId="8" fillId="0" borderId="27" xfId="2" applyFont="1" applyFill="1" applyBorder="1" applyAlignment="1">
      <alignment horizontal="distributed" vertical="center" justifyLastLine="1"/>
    </xf>
    <xf numFmtId="0" fontId="8" fillId="0" borderId="26" xfId="2" applyFont="1" applyFill="1" applyBorder="1" applyAlignment="1">
      <alignment horizontal="distributed" vertical="center" justifyLastLine="1"/>
    </xf>
    <xf numFmtId="0" fontId="8" fillId="0" borderId="2" xfId="2" applyFont="1" applyFill="1" applyBorder="1" applyAlignment="1">
      <alignment horizontal="center" vertical="center" justifyLastLine="1"/>
    </xf>
    <xf numFmtId="0" fontId="8" fillId="0" borderId="21" xfId="2" applyFont="1" applyFill="1" applyBorder="1" applyAlignment="1">
      <alignment horizontal="center" vertical="center" justifyLastLine="1"/>
    </xf>
    <xf numFmtId="0" fontId="8" fillId="0" borderId="3" xfId="2" applyFont="1" applyFill="1" applyBorder="1" applyAlignment="1">
      <alignment horizontal="center" vertical="center" justifyLastLine="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8" fillId="0" borderId="0" xfId="2" applyFont="1" applyFill="1" applyBorder="1" applyAlignment="1">
      <alignment horizontal="distributed"/>
    </xf>
    <xf numFmtId="0" fontId="8" fillId="0" borderId="23" xfId="2" applyFont="1" applyFill="1" applyBorder="1" applyAlignment="1">
      <alignment horizontal="distributed"/>
    </xf>
    <xf numFmtId="0" fontId="8" fillId="0" borderId="22" xfId="2" applyFont="1" applyFill="1" applyBorder="1" applyAlignment="1">
      <alignment horizontal="distributed"/>
    </xf>
    <xf numFmtId="0" fontId="8" fillId="0" borderId="17" xfId="2" applyFont="1" applyFill="1" applyBorder="1" applyAlignment="1">
      <alignment horizontal="distributed"/>
    </xf>
    <xf numFmtId="0" fontId="1" fillId="0" borderId="0" xfId="2" applyFont="1" applyFill="1" applyBorder="1" applyAlignment="1">
      <alignment horizontal="left" vertical="center"/>
    </xf>
    <xf numFmtId="0" fontId="21" fillId="0" borderId="5" xfId="2" applyFont="1" applyFill="1" applyBorder="1" applyAlignment="1">
      <alignment horizontal="left" vertical="center"/>
    </xf>
    <xf numFmtId="0" fontId="21" fillId="0" borderId="6" xfId="2" applyFont="1" applyFill="1" applyBorder="1" applyAlignment="1">
      <alignment horizontal="left" vertical="center"/>
    </xf>
    <xf numFmtId="0" fontId="8" fillId="0" borderId="4" xfId="2" applyFont="1" applyBorder="1" applyAlignment="1">
      <alignment horizontal="distributed" vertical="center"/>
    </xf>
    <xf numFmtId="0" fontId="8" fillId="0" borderId="3" xfId="2" applyFont="1" applyBorder="1" applyAlignment="1">
      <alignment horizontal="distributed"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8" fillId="0" borderId="21" xfId="2" applyFont="1" applyBorder="1" applyAlignment="1">
      <alignment horizontal="distributed" vertical="center"/>
    </xf>
    <xf numFmtId="0" fontId="8" fillId="0" borderId="27" xfId="2" applyFont="1" applyBorder="1" applyAlignment="1">
      <alignment horizontal="distributed" vertical="center"/>
    </xf>
    <xf numFmtId="0" fontId="8" fillId="0" borderId="26" xfId="2" applyFont="1" applyBorder="1" applyAlignment="1">
      <alignment horizontal="distributed" vertical="center"/>
    </xf>
    <xf numFmtId="0" fontId="8" fillId="0" borderId="3" xfId="2" applyFont="1" applyBorder="1" applyAlignment="1">
      <alignment horizontal="distributed" vertical="center" indent="1"/>
    </xf>
    <xf numFmtId="0" fontId="8" fillId="0" borderId="2" xfId="2" applyFont="1" applyBorder="1" applyAlignment="1">
      <alignment horizontal="distributed" vertical="center" indent="1"/>
    </xf>
    <xf numFmtId="0" fontId="8" fillId="0" borderId="21" xfId="2" applyFont="1" applyBorder="1" applyAlignment="1">
      <alignment horizontal="distributed" vertical="center" indent="1"/>
    </xf>
    <xf numFmtId="0" fontId="1" fillId="0" borderId="0" xfId="2" applyFont="1" applyFill="1" applyBorder="1" applyAlignment="1">
      <alignment horizontal="right" vertical="center"/>
    </xf>
    <xf numFmtId="0" fontId="8" fillId="0" borderId="10" xfId="2" applyFont="1" applyFill="1" applyBorder="1" applyAlignment="1">
      <alignment horizontal="center" vertical="center" wrapText="1" justifyLastLine="1"/>
    </xf>
    <xf numFmtId="0" fontId="8" fillId="0" borderId="0" xfId="2" applyFont="1" applyFill="1" applyBorder="1" applyAlignment="1">
      <alignment horizontal="center" vertical="center" wrapText="1" justifyLastLine="1"/>
    </xf>
    <xf numFmtId="0" fontId="8" fillId="0" borderId="22" xfId="2" applyFont="1" applyFill="1" applyBorder="1" applyAlignment="1">
      <alignment horizontal="center" vertical="center" wrapText="1" justifyLastLine="1"/>
    </xf>
    <xf numFmtId="0" fontId="8" fillId="0" borderId="4" xfId="2" applyFont="1" applyFill="1" applyBorder="1" applyAlignment="1">
      <alignment horizontal="center" vertical="center" wrapText="1"/>
    </xf>
    <xf numFmtId="0" fontId="8" fillId="0" borderId="26" xfId="2" applyFont="1" applyFill="1" applyBorder="1" applyAlignment="1">
      <alignment horizontal="center" vertical="center" wrapText="1"/>
    </xf>
    <xf numFmtId="0" fontId="8" fillId="0" borderId="2" xfId="2" applyFont="1" applyFill="1" applyBorder="1" applyAlignment="1">
      <alignment horizontal="center" vertical="center" wrapText="1" justifyLastLine="1"/>
    </xf>
    <xf numFmtId="0" fontId="8" fillId="0" borderId="21" xfId="2" applyFont="1" applyFill="1" applyBorder="1" applyAlignment="1">
      <alignment horizontal="center" vertical="center" wrapText="1" justifyLastLine="1"/>
    </xf>
    <xf numFmtId="0" fontId="8" fillId="0" borderId="26" xfId="2" applyFont="1" applyFill="1" applyBorder="1" applyAlignment="1">
      <alignment horizontal="center" vertical="center" justifyLastLine="1"/>
    </xf>
    <xf numFmtId="0" fontId="8" fillId="0" borderId="18" xfId="2" applyFont="1" applyFill="1" applyBorder="1" applyAlignment="1">
      <alignment horizontal="center" vertical="center" justifyLastLine="1"/>
    </xf>
    <xf numFmtId="0" fontId="8" fillId="0" borderId="28" xfId="2" applyFont="1" applyFill="1" applyBorder="1" applyAlignment="1">
      <alignment horizontal="center" vertical="center" justifyLastLine="1"/>
    </xf>
    <xf numFmtId="181" fontId="8" fillId="0" borderId="11" xfId="2" applyNumberFormat="1" applyFont="1" applyFill="1" applyBorder="1" applyAlignment="1">
      <alignment horizontal="right" vertical="center"/>
    </xf>
    <xf numFmtId="181" fontId="8" fillId="0" borderId="0" xfId="2" applyNumberFormat="1" applyFont="1" applyFill="1" applyBorder="1" applyAlignment="1">
      <alignment horizontal="right" vertical="center"/>
    </xf>
    <xf numFmtId="0" fontId="8" fillId="0" borderId="27" xfId="2" applyFont="1" applyFill="1" applyBorder="1" applyAlignment="1">
      <alignment horizontal="center" vertical="center" justifyLastLine="1"/>
    </xf>
    <xf numFmtId="0" fontId="9" fillId="0" borderId="26" xfId="2" applyFont="1" applyFill="1" applyBorder="1" applyAlignment="1">
      <alignment horizontal="center" vertical="center" justifyLastLine="1"/>
    </xf>
    <xf numFmtId="0" fontId="9" fillId="0" borderId="26" xfId="2" applyFont="1" applyFill="1" applyBorder="1" applyAlignment="1">
      <alignment horizontal="center" vertical="center" wrapText="1" justifyLastLine="1"/>
    </xf>
    <xf numFmtId="0" fontId="6" fillId="0" borderId="0" xfId="2" applyFill="1" applyAlignment="1"/>
    <xf numFmtId="0" fontId="8" fillId="0" borderId="5" xfId="2" applyFont="1" applyFill="1" applyBorder="1" applyAlignment="1">
      <alignment horizontal="center" vertical="center" justifyLastLine="1"/>
    </xf>
    <xf numFmtId="0" fontId="8" fillId="0" borderId="22" xfId="2" applyFont="1" applyFill="1" applyBorder="1" applyAlignment="1">
      <alignment horizontal="center" vertical="center" justifyLastLine="1"/>
    </xf>
    <xf numFmtId="181" fontId="4" fillId="0" borderId="0" xfId="2" applyNumberFormat="1" applyFont="1" applyFill="1" applyBorder="1" applyAlignment="1">
      <alignment horizontal="right" vertical="center"/>
    </xf>
    <xf numFmtId="181" fontId="4" fillId="0" borderId="11" xfId="2" applyNumberFormat="1" applyFont="1" applyFill="1" applyBorder="1" applyAlignment="1">
      <alignment horizontal="right" vertical="center"/>
    </xf>
    <xf numFmtId="181" fontId="4" fillId="0" borderId="22" xfId="2" applyNumberFormat="1" applyFont="1" applyFill="1" applyBorder="1" applyAlignment="1">
      <alignment horizontal="right" vertical="center"/>
    </xf>
    <xf numFmtId="0" fontId="4" fillId="0" borderId="22" xfId="2" applyFont="1" applyFill="1" applyBorder="1" applyAlignment="1"/>
    <xf numFmtId="181" fontId="4" fillId="0" borderId="19" xfId="2" applyNumberFormat="1" applyFont="1" applyFill="1" applyBorder="1" applyAlignment="1">
      <alignment horizontal="right" vertical="center"/>
    </xf>
    <xf numFmtId="0" fontId="6" fillId="0" borderId="22" xfId="2" applyFill="1" applyBorder="1" applyAlignment="1"/>
    <xf numFmtId="0" fontId="1" fillId="0" borderId="0" xfId="2" applyFont="1" applyFill="1" applyBorder="1" applyAlignment="1">
      <alignment vertical="center"/>
    </xf>
    <xf numFmtId="0" fontId="1" fillId="0" borderId="0" xfId="2" applyFont="1" applyFill="1" applyBorder="1" applyAlignment="1">
      <alignment horizontal="right"/>
    </xf>
    <xf numFmtId="0" fontId="8" fillId="0" borderId="24" xfId="2" applyFont="1" applyFill="1" applyBorder="1" applyAlignment="1">
      <alignment horizontal="center" vertical="center" wrapText="1" justifyLastLine="1"/>
    </xf>
    <xf numFmtId="0" fontId="8" fillId="0" borderId="23" xfId="2" applyFont="1" applyFill="1" applyBorder="1" applyAlignment="1">
      <alignment horizontal="center" vertical="center" wrapText="1" justifyLastLine="1"/>
    </xf>
    <xf numFmtId="0" fontId="8" fillId="0" borderId="17" xfId="2" applyFont="1" applyFill="1" applyBorder="1" applyAlignment="1">
      <alignment horizontal="center" vertical="center" wrapText="1" justifyLastLine="1"/>
    </xf>
    <xf numFmtId="0" fontId="8" fillId="0" borderId="4" xfId="2" applyFont="1" applyFill="1" applyBorder="1" applyAlignment="1">
      <alignment horizontal="center" vertical="center" justifyLastLine="1"/>
    </xf>
    <xf numFmtId="0" fontId="8" fillId="0" borderId="4" xfId="2" applyFont="1" applyFill="1" applyBorder="1" applyAlignment="1">
      <alignment horizontal="center" vertical="center" wrapText="1" justifyLastLine="1"/>
    </xf>
    <xf numFmtId="0" fontId="8" fillId="0" borderId="26" xfId="2" applyFont="1" applyFill="1" applyBorder="1" applyAlignment="1">
      <alignment horizontal="center" vertical="center" wrapText="1" justifyLastLine="1"/>
    </xf>
    <xf numFmtId="0" fontId="8" fillId="0" borderId="3" xfId="2" applyFont="1" applyFill="1" applyBorder="1" applyAlignment="1">
      <alignment horizontal="center" vertical="center" wrapText="1" justifyLastLine="1"/>
    </xf>
    <xf numFmtId="0" fontId="8" fillId="0" borderId="18" xfId="2" applyFont="1" applyFill="1" applyBorder="1" applyAlignment="1">
      <alignment horizontal="center" vertical="center" wrapText="1" justifyLastLine="1"/>
    </xf>
    <xf numFmtId="0" fontId="9" fillId="0" borderId="18" xfId="2" applyFont="1" applyFill="1" applyBorder="1" applyAlignment="1">
      <alignment horizontal="center" vertical="center" wrapText="1" justifyLastLine="1"/>
    </xf>
    <xf numFmtId="0" fontId="9" fillId="0" borderId="28" xfId="2" applyFont="1" applyFill="1" applyBorder="1" applyAlignment="1">
      <alignment horizontal="center" vertical="center" wrapText="1" justifyLastLine="1"/>
    </xf>
    <xf numFmtId="0" fontId="12" fillId="0" borderId="26" xfId="2" applyFont="1" applyFill="1" applyBorder="1" applyAlignment="1">
      <alignment horizontal="center" vertical="center" wrapText="1" justifyLastLine="1"/>
    </xf>
    <xf numFmtId="0" fontId="37" fillId="0" borderId="26" xfId="2" applyFont="1" applyFill="1" applyBorder="1" applyAlignment="1">
      <alignment horizontal="center" vertical="center" wrapText="1" justifyLastLine="1"/>
    </xf>
    <xf numFmtId="0" fontId="21" fillId="0" borderId="5" xfId="2" applyFont="1" applyFill="1" applyBorder="1" applyAlignment="1">
      <alignment vertical="center"/>
    </xf>
    <xf numFmtId="0" fontId="6" fillId="0" borderId="6" xfId="2" applyFill="1" applyBorder="1" applyAlignment="1">
      <alignment vertical="center"/>
    </xf>
    <xf numFmtId="0" fontId="8" fillId="0" borderId="0" xfId="2" applyFont="1" applyFill="1" applyBorder="1" applyAlignment="1">
      <alignment horizontal="distributed" vertical="center"/>
    </xf>
    <xf numFmtId="0" fontId="6" fillId="0" borderId="23" xfId="2" applyFill="1" applyBorder="1" applyAlignment="1">
      <alignment horizontal="distributed" vertical="center"/>
    </xf>
    <xf numFmtId="182" fontId="8" fillId="0" borderId="0" xfId="2" applyNumberFormat="1" applyFont="1" applyFill="1" applyBorder="1" applyAlignment="1">
      <alignment horizontal="right" vertical="center"/>
    </xf>
    <xf numFmtId="182" fontId="4" fillId="0" borderId="0" xfId="2" applyNumberFormat="1" applyFont="1" applyFill="1" applyBorder="1" applyAlignment="1">
      <alignment horizontal="right" vertical="center"/>
    </xf>
    <xf numFmtId="0" fontId="4" fillId="0" borderId="0" xfId="2" applyFont="1" applyFill="1" applyAlignment="1">
      <alignment horizontal="right" vertical="center"/>
    </xf>
    <xf numFmtId="0" fontId="4" fillId="0" borderId="0" xfId="2" applyFont="1" applyFill="1" applyAlignment="1">
      <alignment vertical="center"/>
    </xf>
    <xf numFmtId="182" fontId="8" fillId="0" borderId="0" xfId="2" quotePrefix="1" applyNumberFormat="1" applyFont="1" applyFill="1" applyBorder="1" applyAlignment="1">
      <alignment horizontal="right" vertical="center"/>
    </xf>
    <xf numFmtId="182" fontId="4" fillId="0" borderId="0" xfId="2" quotePrefix="1" applyNumberFormat="1" applyFont="1" applyFill="1" applyBorder="1" applyAlignment="1">
      <alignment horizontal="right" vertical="center"/>
    </xf>
    <xf numFmtId="176" fontId="8" fillId="0" borderId="0" xfId="2" applyNumberFormat="1" applyFont="1" applyFill="1" applyBorder="1" applyAlignment="1">
      <alignment horizontal="center" vertical="center" shrinkToFit="1"/>
    </xf>
    <xf numFmtId="0" fontId="6" fillId="0" borderId="23" xfId="2" applyFill="1" applyBorder="1" applyAlignment="1">
      <alignment horizontal="center" vertical="center" shrinkToFit="1"/>
    </xf>
    <xf numFmtId="188" fontId="8" fillId="0" borderId="0" xfId="2" applyNumberFormat="1" applyFont="1" applyFill="1" applyBorder="1" applyAlignment="1">
      <alignment horizontal="right" vertical="center"/>
    </xf>
    <xf numFmtId="188" fontId="4" fillId="0" borderId="0" xfId="2" applyNumberFormat="1" applyFont="1" applyFill="1" applyBorder="1" applyAlignment="1">
      <alignment horizontal="right" vertical="center"/>
    </xf>
    <xf numFmtId="188" fontId="4" fillId="0" borderId="0" xfId="2" applyNumberFormat="1" applyFont="1" applyFill="1" applyAlignment="1">
      <alignment horizontal="right" vertical="center"/>
    </xf>
    <xf numFmtId="0" fontId="12" fillId="0" borderId="0" xfId="2" applyFont="1" applyFill="1" applyBorder="1" applyAlignment="1">
      <alignment horizontal="distributed" vertical="center" wrapText="1"/>
    </xf>
    <xf numFmtId="0" fontId="38" fillId="0" borderId="23" xfId="2" applyFont="1" applyFill="1" applyBorder="1" applyAlignment="1">
      <alignment horizontal="distributed" vertical="center"/>
    </xf>
    <xf numFmtId="0" fontId="12" fillId="0" borderId="0" xfId="2" applyFont="1" applyFill="1" applyBorder="1" applyAlignment="1">
      <alignment horizontal="distributed" vertical="center"/>
    </xf>
    <xf numFmtId="0" fontId="12" fillId="0" borderId="0" xfId="2" applyFont="1" applyFill="1" applyBorder="1" applyAlignment="1">
      <alignment vertical="center" shrinkToFit="1"/>
    </xf>
    <xf numFmtId="0" fontId="38" fillId="0" borderId="23" xfId="2" applyFont="1" applyFill="1" applyBorder="1" applyAlignment="1">
      <alignment vertical="center" shrinkToFit="1"/>
    </xf>
    <xf numFmtId="0" fontId="12" fillId="0" borderId="1" xfId="2" applyFont="1" applyFill="1" applyBorder="1" applyAlignment="1">
      <alignment horizontal="distributed" vertical="center" wrapText="1"/>
    </xf>
    <xf numFmtId="0" fontId="38" fillId="0" borderId="8" xfId="2" applyFont="1" applyFill="1" applyBorder="1" applyAlignment="1">
      <alignment horizontal="distributed" vertical="center"/>
    </xf>
    <xf numFmtId="182" fontId="8" fillId="0" borderId="9" xfId="2" quotePrefix="1" applyNumberFormat="1" applyFont="1" applyFill="1" applyBorder="1" applyAlignment="1">
      <alignment horizontal="right" vertical="center"/>
    </xf>
    <xf numFmtId="182" fontId="8" fillId="0" borderId="1" xfId="2" applyNumberFormat="1" applyFont="1" applyFill="1" applyBorder="1" applyAlignment="1">
      <alignment horizontal="right" vertical="center"/>
    </xf>
    <xf numFmtId="182" fontId="4" fillId="0" borderId="1" xfId="2" quotePrefix="1" applyNumberFormat="1" applyFont="1" applyFill="1" applyBorder="1" applyAlignment="1">
      <alignment horizontal="right" vertical="center"/>
    </xf>
    <xf numFmtId="182" fontId="4" fillId="0" borderId="1" xfId="2" applyNumberFormat="1" applyFont="1" applyFill="1" applyBorder="1" applyAlignment="1">
      <alignment horizontal="right" vertical="center"/>
    </xf>
    <xf numFmtId="0" fontId="8" fillId="0" borderId="18" xfId="12" applyNumberFormat="1" applyFont="1" applyBorder="1" applyAlignment="1">
      <alignment horizontal="center" vertical="center" justifyLastLine="1"/>
    </xf>
    <xf numFmtId="0" fontId="8" fillId="0" borderId="27" xfId="12" applyNumberFormat="1" applyFont="1" applyBorder="1" applyAlignment="1">
      <alignment horizontal="center" vertical="center" justifyLastLine="1"/>
    </xf>
    <xf numFmtId="49" fontId="8" fillId="0" borderId="18" xfId="12" applyNumberFormat="1" applyFont="1" applyBorder="1" applyAlignment="1">
      <alignment horizontal="center" vertical="center" justifyLastLine="1"/>
    </xf>
    <xf numFmtId="49" fontId="8" fillId="0" borderId="27" xfId="12" applyNumberFormat="1" applyFont="1" applyBorder="1" applyAlignment="1">
      <alignment horizontal="center" vertical="center" justifyLastLine="1"/>
    </xf>
    <xf numFmtId="182" fontId="4" fillId="0" borderId="5" xfId="12" applyNumberFormat="1" applyFont="1" applyBorder="1" applyAlignment="1">
      <alignment horizontal="right" vertical="center" justifyLastLine="1"/>
    </xf>
    <xf numFmtId="0" fontId="7" fillId="0" borderId="0" xfId="12" applyFont="1" applyAlignment="1">
      <alignment vertical="center"/>
    </xf>
    <xf numFmtId="0" fontId="1" fillId="0" borderId="1" xfId="12" applyFont="1" applyBorder="1" applyAlignment="1">
      <alignment horizontal="right" vertical="center"/>
    </xf>
    <xf numFmtId="0" fontId="8" fillId="0" borderId="10" xfId="12" applyFont="1" applyBorder="1" applyAlignment="1">
      <alignment horizontal="center" vertical="center" justifyLastLine="1"/>
    </xf>
    <xf numFmtId="0" fontId="8" fillId="0" borderId="22" xfId="12" applyFont="1" applyBorder="1" applyAlignment="1">
      <alignment horizontal="center" vertical="center" justifyLastLine="1"/>
    </xf>
    <xf numFmtId="0" fontId="8" fillId="0" borderId="3" xfId="12" applyFont="1" applyBorder="1" applyAlignment="1">
      <alignment horizontal="center" vertical="center" justifyLastLine="1"/>
    </xf>
    <xf numFmtId="0" fontId="8" fillId="0" borderId="2" xfId="12" applyFont="1" applyBorder="1" applyAlignment="1">
      <alignment horizontal="center" vertical="center" justifyLastLine="1"/>
    </xf>
    <xf numFmtId="0" fontId="8" fillId="0" borderId="21" xfId="12" applyFont="1" applyBorder="1" applyAlignment="1">
      <alignment horizontal="center" vertical="center" justifyLastLine="1"/>
    </xf>
    <xf numFmtId="0" fontId="9" fillId="0" borderId="20" xfId="12" applyFont="1" applyBorder="1" applyAlignment="1">
      <alignment horizontal="center" vertical="center" wrapText="1" justifyLastLine="1"/>
    </xf>
    <xf numFmtId="0" fontId="9" fillId="0" borderId="24" xfId="12" applyFont="1" applyBorder="1" applyAlignment="1">
      <alignment horizontal="center" vertical="center" wrapText="1" justifyLastLine="1"/>
    </xf>
    <xf numFmtId="0" fontId="9" fillId="0" borderId="19" xfId="12" applyFont="1" applyBorder="1" applyAlignment="1">
      <alignment horizontal="center" vertical="center" wrapText="1" justifyLastLine="1"/>
    </xf>
    <xf numFmtId="0" fontId="9" fillId="0" borderId="17" xfId="12" applyFont="1" applyBorder="1" applyAlignment="1">
      <alignment horizontal="center" vertical="center" wrapText="1" justifyLastLine="1"/>
    </xf>
    <xf numFmtId="0" fontId="9" fillId="0" borderId="10" xfId="12" applyFont="1" applyBorder="1" applyAlignment="1">
      <alignment horizontal="center" vertical="center" wrapText="1" justifyLastLine="1"/>
    </xf>
    <xf numFmtId="0" fontId="9" fillId="0" borderId="22" xfId="12" applyFont="1" applyBorder="1" applyAlignment="1">
      <alignment horizontal="center" vertical="center" wrapText="1" justifyLastLine="1"/>
    </xf>
    <xf numFmtId="188" fontId="4" fillId="0" borderId="5" xfId="12" applyNumberFormat="1" applyFont="1" applyBorder="1" applyAlignment="1">
      <alignment horizontal="right" vertical="center" justifyLastLine="1"/>
    </xf>
    <xf numFmtId="182" fontId="4" fillId="0" borderId="0" xfId="12" applyNumberFormat="1" applyFont="1" applyBorder="1" applyAlignment="1">
      <alignment horizontal="right" vertical="center" justifyLastLine="1"/>
    </xf>
    <xf numFmtId="188" fontId="4" fillId="0" borderId="0" xfId="12" applyNumberFormat="1" applyFont="1" applyBorder="1" applyAlignment="1">
      <alignment horizontal="right" vertical="center" justifyLastLine="1"/>
    </xf>
    <xf numFmtId="0" fontId="12" fillId="0" borderId="4" xfId="12" applyFont="1" applyBorder="1" applyAlignment="1">
      <alignment horizontal="center" vertical="center" wrapText="1"/>
    </xf>
    <xf numFmtId="0" fontId="12" fillId="0" borderId="3" xfId="12" applyFont="1" applyBorder="1" applyAlignment="1">
      <alignment horizontal="center" vertical="center" wrapText="1"/>
    </xf>
    <xf numFmtId="0" fontId="21" fillId="0" borderId="0" xfId="12" applyFont="1" applyBorder="1" applyAlignment="1">
      <alignment vertical="center" wrapText="1" justifyLastLine="1"/>
    </xf>
    <xf numFmtId="0" fontId="8" fillId="0" borderId="0" xfId="12" applyFont="1" applyBorder="1" applyAlignment="1">
      <alignment horizontal="distributed" vertical="center"/>
    </xf>
    <xf numFmtId="0" fontId="6" fillId="0" borderId="0" xfId="2" applyAlignment="1">
      <alignment horizontal="distributed" vertical="center"/>
    </xf>
    <xf numFmtId="181" fontId="8" fillId="0" borderId="11" xfId="12" applyNumberFormat="1" applyFont="1" applyBorder="1" applyAlignment="1">
      <alignment horizontal="right" vertical="center"/>
    </xf>
    <xf numFmtId="181" fontId="8" fillId="0" borderId="0" xfId="12" applyNumberFormat="1" applyFont="1" applyBorder="1" applyAlignment="1">
      <alignment horizontal="right" vertical="center"/>
    </xf>
    <xf numFmtId="181" fontId="8" fillId="0" borderId="0" xfId="12" quotePrefix="1" applyNumberFormat="1" applyFont="1" applyBorder="1" applyAlignment="1">
      <alignment horizontal="right" vertical="center"/>
    </xf>
    <xf numFmtId="182" fontId="4" fillId="0" borderId="1" xfId="12" applyNumberFormat="1" applyFont="1" applyBorder="1" applyAlignment="1">
      <alignment horizontal="right" vertical="center" justifyLastLine="1"/>
    </xf>
    <xf numFmtId="188" fontId="4" fillId="0" borderId="1" xfId="12" applyNumberFormat="1" applyFont="1" applyBorder="1" applyAlignment="1">
      <alignment horizontal="right" vertical="center" justifyLastLine="1"/>
    </xf>
    <xf numFmtId="0" fontId="1" fillId="0" borderId="0" xfId="12" applyFont="1" applyBorder="1" applyAlignment="1">
      <alignment horizontal="right" vertical="center"/>
    </xf>
    <xf numFmtId="0" fontId="8" fillId="0" borderId="2" xfId="12" applyFont="1" applyBorder="1" applyAlignment="1">
      <alignment horizontal="center" vertical="center" wrapText="1" justifyLastLine="1"/>
    </xf>
    <xf numFmtId="0" fontId="8" fillId="0" borderId="4" xfId="12" applyFont="1" applyBorder="1" applyAlignment="1">
      <alignment horizontal="center" vertical="center" wrapText="1"/>
    </xf>
    <xf numFmtId="181" fontId="4" fillId="0" borderId="11" xfId="12" applyNumberFormat="1" applyFont="1" applyBorder="1" applyAlignment="1">
      <alignment horizontal="right" vertical="center"/>
    </xf>
    <xf numFmtId="181" fontId="4" fillId="0" borderId="0" xfId="12" applyNumberFormat="1" applyFont="1" applyBorder="1" applyAlignment="1">
      <alignment horizontal="right" vertical="center"/>
    </xf>
    <xf numFmtId="0" fontId="12" fillId="0" borderId="0" xfId="12" applyFont="1" applyBorder="1" applyAlignment="1">
      <alignment horizontal="distributed" vertical="center" wrapText="1"/>
    </xf>
    <xf numFmtId="0" fontId="12" fillId="0" borderId="0" xfId="12" applyFont="1" applyBorder="1" applyAlignment="1">
      <alignment horizontal="distributed" vertical="center"/>
    </xf>
    <xf numFmtId="0" fontId="8" fillId="0" borderId="1" xfId="12" applyFont="1" applyBorder="1" applyAlignment="1">
      <alignment horizontal="distributed" vertical="center"/>
    </xf>
    <xf numFmtId="0" fontId="6" fillId="0" borderId="1" xfId="2" applyBorder="1" applyAlignment="1">
      <alignment horizontal="distributed" vertical="center"/>
    </xf>
    <xf numFmtId="181" fontId="4" fillId="0" borderId="9" xfId="12" applyNumberFormat="1" applyFont="1" applyBorder="1" applyAlignment="1">
      <alignment horizontal="right" vertical="center"/>
    </xf>
    <xf numFmtId="181" fontId="4" fillId="0" borderId="1" xfId="12" applyNumberFormat="1" applyFont="1" applyBorder="1" applyAlignment="1">
      <alignment horizontal="right" vertical="center"/>
    </xf>
    <xf numFmtId="181" fontId="4" fillId="0" borderId="1" xfId="12" quotePrefix="1" applyNumberFormat="1" applyFont="1" applyBorder="1" applyAlignment="1">
      <alignment horizontal="right" vertical="center"/>
    </xf>
    <xf numFmtId="0" fontId="7" fillId="0" borderId="0" xfId="12" applyFont="1" applyAlignment="1">
      <alignment vertical="center" wrapText="1"/>
    </xf>
    <xf numFmtId="0" fontId="8" fillId="0" borderId="24" xfId="12" applyFont="1" applyBorder="1" applyAlignment="1">
      <alignment horizontal="center" vertical="center" justifyLastLine="1"/>
    </xf>
    <xf numFmtId="0" fontId="8" fillId="0" borderId="17" xfId="12" applyFont="1" applyBorder="1" applyAlignment="1">
      <alignment horizontal="center" vertical="center" justifyLastLine="1"/>
    </xf>
    <xf numFmtId="0" fontId="8" fillId="0" borderId="4" xfId="12" applyFont="1" applyBorder="1" applyAlignment="1">
      <alignment horizontal="center" vertical="center" wrapText="1" justifyLastLine="1"/>
    </xf>
    <xf numFmtId="0" fontId="8" fillId="0" borderId="4" xfId="12" applyFont="1" applyBorder="1" applyAlignment="1">
      <alignment horizontal="center" vertical="center" justifyLastLine="1"/>
    </xf>
    <xf numFmtId="0" fontId="8" fillId="0" borderId="26" xfId="12" applyFont="1" applyBorder="1" applyAlignment="1">
      <alignment horizontal="center" vertical="center" justifyLastLine="1"/>
    </xf>
    <xf numFmtId="0" fontId="8" fillId="0" borderId="26" xfId="12" applyFont="1" applyBorder="1" applyAlignment="1">
      <alignment horizontal="center" vertical="center" wrapText="1" justifyLastLine="1"/>
    </xf>
    <xf numFmtId="0" fontId="20" fillId="0" borderId="26" xfId="12" applyFont="1" applyBorder="1" applyAlignment="1">
      <alignment horizontal="center" vertical="center" wrapText="1" justifyLastLine="1"/>
    </xf>
    <xf numFmtId="0" fontId="20" fillId="0" borderId="18" xfId="12" applyFont="1" applyBorder="1" applyAlignment="1">
      <alignment horizontal="center" vertical="center" wrapText="1" justifyLastLine="1"/>
    </xf>
    <xf numFmtId="0" fontId="21" fillId="0" borderId="5" xfId="12" applyFont="1" applyBorder="1" applyAlignment="1">
      <alignment vertical="center" justifyLastLine="1"/>
    </xf>
    <xf numFmtId="0" fontId="21" fillId="0" borderId="6" xfId="12" applyFont="1" applyBorder="1" applyAlignment="1">
      <alignment vertical="center" justifyLastLine="1"/>
    </xf>
    <xf numFmtId="0" fontId="8" fillId="0" borderId="0" xfId="12" applyFont="1" applyBorder="1" applyAlignment="1">
      <alignment horizontal="center" vertical="center"/>
    </xf>
    <xf numFmtId="0" fontId="8" fillId="0" borderId="23" xfId="12" applyFont="1" applyBorder="1" applyAlignment="1">
      <alignment horizontal="center" vertical="center"/>
    </xf>
    <xf numFmtId="0" fontId="6" fillId="0" borderId="23" xfId="2" applyBorder="1" applyAlignment="1">
      <alignment horizontal="distributed" vertical="center"/>
    </xf>
    <xf numFmtId="181" fontId="4" fillId="0" borderId="0" xfId="12" quotePrefix="1" applyNumberFormat="1" applyFont="1" applyBorder="1" applyAlignment="1">
      <alignment horizontal="right" vertical="center"/>
    </xf>
    <xf numFmtId="0" fontId="8" fillId="0" borderId="23" xfId="12" applyFont="1" applyBorder="1" applyAlignment="1">
      <alignment horizontal="distributed" vertical="center"/>
    </xf>
    <xf numFmtId="0" fontId="6" fillId="0" borderId="8" xfId="2" applyBorder="1" applyAlignment="1">
      <alignment horizontal="distributed" vertical="center"/>
    </xf>
    <xf numFmtId="0" fontId="8" fillId="0" borderId="0" xfId="13" applyFont="1" applyBorder="1" applyAlignment="1">
      <alignment horizontal="center" vertical="center" wrapText="1"/>
    </xf>
    <xf numFmtId="0" fontId="7" fillId="0" borderId="0" xfId="13" applyFont="1" applyAlignment="1">
      <alignment vertical="center"/>
    </xf>
    <xf numFmtId="0" fontId="1" fillId="0" borderId="0" xfId="13" applyFont="1" applyBorder="1" applyAlignment="1">
      <alignment horizontal="right" vertical="center"/>
    </xf>
    <xf numFmtId="0" fontId="8" fillId="0" borderId="2" xfId="13" applyFont="1" applyBorder="1" applyAlignment="1">
      <alignment horizontal="center" vertical="center" wrapText="1" justifyLastLine="1"/>
    </xf>
    <xf numFmtId="0" fontId="21" fillId="0" borderId="0" xfId="13" applyFont="1" applyBorder="1" applyAlignment="1">
      <alignment horizontal="left" vertical="center" wrapText="1"/>
    </xf>
    <xf numFmtId="0" fontId="9" fillId="0" borderId="0" xfId="13" applyFont="1" applyBorder="1" applyAlignment="1">
      <alignment horizontal="center" vertical="center" wrapText="1"/>
    </xf>
    <xf numFmtId="0" fontId="8" fillId="0" borderId="10" xfId="13" applyFont="1" applyBorder="1" applyAlignment="1">
      <alignment horizontal="distributed" vertical="center" wrapText="1" justifyLastLine="1"/>
    </xf>
    <xf numFmtId="0" fontId="8" fillId="0" borderId="24" xfId="13" applyFont="1" applyBorder="1" applyAlignment="1">
      <alignment horizontal="distributed" vertical="center" wrapText="1" justifyLastLine="1"/>
    </xf>
    <xf numFmtId="0" fontId="8" fillId="0" borderId="22" xfId="13" applyFont="1" applyBorder="1" applyAlignment="1">
      <alignment horizontal="distributed" vertical="center" wrapText="1" justifyLastLine="1"/>
    </xf>
    <xf numFmtId="0" fontId="8" fillId="0" borderId="17" xfId="13" applyFont="1" applyBorder="1" applyAlignment="1">
      <alignment horizontal="distributed" vertical="center" wrapText="1" justifyLastLine="1"/>
    </xf>
    <xf numFmtId="0" fontId="8" fillId="0" borderId="3" xfId="13" applyFont="1" applyBorder="1" applyAlignment="1">
      <alignment horizontal="center" vertical="center" justifyLastLine="1"/>
    </xf>
    <xf numFmtId="0" fontId="8" fillId="0" borderId="2" xfId="13" applyFont="1" applyBorder="1" applyAlignment="1">
      <alignment horizontal="center" vertical="center" justifyLastLine="1"/>
    </xf>
    <xf numFmtId="0" fontId="8" fillId="0" borderId="21" xfId="13" applyFont="1" applyBorder="1" applyAlignment="1">
      <alignment horizontal="center" vertical="center" justifyLastLine="1"/>
    </xf>
    <xf numFmtId="0" fontId="9" fillId="0" borderId="3" xfId="13" applyFont="1" applyBorder="1" applyAlignment="1">
      <alignment vertical="center" shrinkToFit="1"/>
    </xf>
    <xf numFmtId="0" fontId="9" fillId="0" borderId="2" xfId="13" applyFont="1" applyBorder="1" applyAlignment="1">
      <alignment vertical="center" shrinkToFit="1"/>
    </xf>
    <xf numFmtId="0" fontId="8" fillId="0" borderId="22" xfId="13" applyFont="1" applyBorder="1" applyAlignment="1">
      <alignment horizontal="center" vertical="center" wrapText="1"/>
    </xf>
    <xf numFmtId="0" fontId="8" fillId="0" borderId="1" xfId="13" applyFont="1" applyBorder="1" applyAlignment="1">
      <alignment horizontal="center" vertical="center" wrapText="1"/>
    </xf>
    <xf numFmtId="0" fontId="21" fillId="0" borderId="0" xfId="13" applyFont="1" applyBorder="1" applyAlignment="1">
      <alignment horizontal="left" vertical="center"/>
    </xf>
    <xf numFmtId="0" fontId="21" fillId="0" borderId="23" xfId="13" applyFont="1" applyBorder="1" applyAlignment="1">
      <alignment horizontal="left" vertical="center"/>
    </xf>
    <xf numFmtId="0" fontId="8" fillId="0" borderId="0" xfId="13" applyFont="1" applyBorder="1" applyAlignment="1">
      <alignment horizontal="center" vertical="center"/>
    </xf>
    <xf numFmtId="0" fontId="8" fillId="0" borderId="23" xfId="13" applyFont="1" applyBorder="1" applyAlignment="1">
      <alignment horizontal="center" vertical="center"/>
    </xf>
    <xf numFmtId="0" fontId="8" fillId="0" borderId="0" xfId="13" applyFont="1" applyBorder="1" applyAlignment="1">
      <alignment vertical="center"/>
    </xf>
    <xf numFmtId="0" fontId="8" fillId="0" borderId="23" xfId="13" applyFont="1" applyBorder="1" applyAlignment="1">
      <alignment vertical="center"/>
    </xf>
    <xf numFmtId="0" fontId="8" fillId="0" borderId="22" xfId="13" applyFont="1" applyBorder="1" applyAlignment="1">
      <alignment vertical="center"/>
    </xf>
    <xf numFmtId="0" fontId="6" fillId="0" borderId="17" xfId="2" applyBorder="1" applyAlignment="1">
      <alignment vertical="center"/>
    </xf>
    <xf numFmtId="0" fontId="6" fillId="0" borderId="23" xfId="2" applyBorder="1" applyAlignment="1">
      <alignment vertical="center"/>
    </xf>
    <xf numFmtId="0" fontId="1" fillId="0" borderId="0" xfId="13" applyFont="1" applyBorder="1" applyAlignment="1">
      <alignment vertical="center"/>
    </xf>
    <xf numFmtId="0" fontId="1" fillId="0" borderId="1" xfId="13" applyFont="1" applyBorder="1" applyAlignment="1">
      <alignment horizontal="right" vertical="center"/>
    </xf>
    <xf numFmtId="0" fontId="8" fillId="0" borderId="2" xfId="13" applyFont="1" applyBorder="1" applyAlignment="1">
      <alignment horizontal="center" vertical="center"/>
    </xf>
    <xf numFmtId="0" fontId="8" fillId="0" borderId="21" xfId="13" applyFont="1" applyBorder="1" applyAlignment="1">
      <alignment horizontal="center" vertical="center"/>
    </xf>
    <xf numFmtId="0" fontId="8" fillId="0" borderId="4" xfId="13" applyFont="1" applyBorder="1" applyAlignment="1">
      <alignment horizontal="center" vertical="center" wrapText="1"/>
    </xf>
    <xf numFmtId="0" fontId="8" fillId="0" borderId="3" xfId="13" applyFont="1" applyBorder="1" applyAlignment="1">
      <alignment horizontal="center" vertical="center" wrapText="1"/>
    </xf>
    <xf numFmtId="0" fontId="6" fillId="0" borderId="0" xfId="2" applyBorder="1" applyAlignment="1">
      <alignment horizontal="distributed" vertical="center"/>
    </xf>
    <xf numFmtId="0" fontId="7" fillId="0" borderId="0" xfId="14" applyFont="1" applyFill="1" applyAlignment="1">
      <alignment vertical="center"/>
    </xf>
    <xf numFmtId="0" fontId="8" fillId="0" borderId="21" xfId="14" applyFont="1" applyFill="1" applyBorder="1" applyAlignment="1">
      <alignment horizontal="distributed" vertical="center" wrapText="1" justifyLastLine="1"/>
    </xf>
    <xf numFmtId="0" fontId="8" fillId="0" borderId="4" xfId="14" applyFont="1" applyFill="1" applyBorder="1" applyAlignment="1">
      <alignment horizontal="distributed" vertical="center" wrapText="1" justifyLastLine="1"/>
    </xf>
    <xf numFmtId="0" fontId="8" fillId="0" borderId="33" xfId="14" applyFont="1" applyFill="1" applyBorder="1" applyAlignment="1">
      <alignment horizontal="distributed" vertical="center" wrapText="1" justifyLastLine="1"/>
    </xf>
    <xf numFmtId="0" fontId="8" fillId="0" borderId="2" xfId="14" applyFont="1" applyFill="1" applyBorder="1" applyAlignment="1">
      <alignment horizontal="distributed" vertical="center" wrapText="1" justifyLastLine="1"/>
    </xf>
    <xf numFmtId="0" fontId="8" fillId="0" borderId="5" xfId="14" applyFont="1" applyFill="1" applyBorder="1" applyAlignment="1">
      <alignment horizontal="distributed" vertical="center" wrapText="1" justifyLastLine="1"/>
    </xf>
    <xf numFmtId="0" fontId="8" fillId="0" borderId="6" xfId="14" applyFont="1" applyFill="1" applyBorder="1" applyAlignment="1">
      <alignment horizontal="distributed" vertical="center" wrapText="1" justifyLastLine="1"/>
    </xf>
    <xf numFmtId="0" fontId="8" fillId="0" borderId="34" xfId="14" applyFont="1" applyFill="1" applyBorder="1" applyAlignment="1">
      <alignment horizontal="distributed" vertical="center"/>
    </xf>
    <xf numFmtId="0" fontId="8" fillId="0" borderId="5" xfId="14" applyFont="1" applyFill="1" applyBorder="1" applyAlignment="1">
      <alignment horizontal="distributed" vertical="center"/>
    </xf>
    <xf numFmtId="0" fontId="8" fillId="0" borderId="6" xfId="14" applyFont="1" applyFill="1" applyBorder="1" applyAlignment="1">
      <alignment horizontal="distributed" vertical="center"/>
    </xf>
    <xf numFmtId="0" fontId="8" fillId="0" borderId="0" xfId="14" applyFont="1" applyFill="1" applyBorder="1" applyAlignment="1">
      <alignment horizontal="distributed" vertical="center"/>
    </xf>
    <xf numFmtId="0" fontId="8" fillId="0" borderId="23" xfId="14" applyFont="1" applyFill="1" applyBorder="1" applyAlignment="1">
      <alignment horizontal="distributed" vertical="center"/>
    </xf>
    <xf numFmtId="0" fontId="12" fillId="0" borderId="0" xfId="14" applyFont="1" applyFill="1" applyBorder="1" applyAlignment="1">
      <alignment horizontal="distributed" vertical="center"/>
    </xf>
    <xf numFmtId="0" fontId="12" fillId="0" borderId="23" xfId="14" applyFont="1" applyFill="1" applyBorder="1" applyAlignment="1">
      <alignment horizontal="distributed" vertical="center"/>
    </xf>
    <xf numFmtId="0" fontId="12" fillId="0" borderId="0" xfId="14" applyFont="1" applyFill="1" applyBorder="1" applyAlignment="1">
      <alignment horizontal="center" vertical="center" wrapText="1"/>
    </xf>
    <xf numFmtId="0" fontId="12" fillId="0" borderId="23" xfId="14" applyFont="1" applyFill="1" applyBorder="1" applyAlignment="1">
      <alignment horizontal="center" vertical="center" wrapText="1"/>
    </xf>
    <xf numFmtId="0" fontId="8" fillId="0" borderId="0" xfId="2" applyFont="1" applyBorder="1" applyAlignment="1">
      <alignment horizontal="distributed" vertical="center"/>
    </xf>
    <xf numFmtId="0" fontId="8" fillId="0" borderId="23" xfId="2" applyFont="1" applyBorder="1" applyAlignment="1">
      <alignment horizontal="distributed" vertical="center"/>
    </xf>
    <xf numFmtId="0" fontId="8" fillId="0" borderId="2" xfId="2" applyFont="1" applyBorder="1" applyAlignment="1">
      <alignment horizontal="distributed" vertical="center" wrapText="1" justifyLastLine="1"/>
    </xf>
    <xf numFmtId="0" fontId="8" fillId="0" borderId="21" xfId="2" applyFont="1" applyBorder="1" applyAlignment="1">
      <alignment horizontal="distributed" vertical="center" wrapText="1" justifyLastLine="1"/>
    </xf>
    <xf numFmtId="0" fontId="9" fillId="0" borderId="33" xfId="2" applyFont="1" applyBorder="1" applyAlignment="1">
      <alignment horizontal="distributed" vertical="center" wrapText="1" justifyLastLine="1"/>
    </xf>
    <xf numFmtId="0" fontId="9" fillId="0" borderId="2" xfId="2" applyFont="1" applyBorder="1" applyAlignment="1">
      <alignment horizontal="distributed" vertical="center" wrapText="1" justifyLastLine="1"/>
    </xf>
    <xf numFmtId="0" fontId="9" fillId="0" borderId="21" xfId="2" applyFont="1" applyBorder="1" applyAlignment="1">
      <alignment horizontal="distributed" vertical="center" wrapText="1" justifyLastLine="1"/>
    </xf>
    <xf numFmtId="0" fontId="9" fillId="0" borderId="5" xfId="2" applyFont="1" applyBorder="1" applyAlignment="1">
      <alignment horizontal="distributed" vertical="center" wrapText="1" justifyLastLine="1"/>
    </xf>
    <xf numFmtId="0" fontId="8" fillId="0" borderId="5" xfId="2" applyFont="1" applyBorder="1" applyAlignment="1">
      <alignment horizontal="distributed" vertical="center" wrapText="1" justifyLastLine="1"/>
    </xf>
    <xf numFmtId="0" fontId="8" fillId="0" borderId="6" xfId="2" applyFont="1" applyBorder="1" applyAlignment="1">
      <alignment horizontal="distributed" vertical="center" wrapText="1" justifyLastLine="1"/>
    </xf>
    <xf numFmtId="0" fontId="8" fillId="0" borderId="34" xfId="2" applyFont="1" applyBorder="1" applyAlignment="1">
      <alignment horizontal="distributed" vertical="center" wrapText="1"/>
    </xf>
    <xf numFmtId="0" fontId="8" fillId="0" borderId="5" xfId="2" applyFont="1" applyBorder="1" applyAlignment="1">
      <alignment horizontal="distributed" vertical="center"/>
    </xf>
    <xf numFmtId="0" fontId="8" fillId="0" borderId="6" xfId="2" applyFont="1" applyBorder="1" applyAlignment="1">
      <alignment horizontal="distributed" vertical="center"/>
    </xf>
    <xf numFmtId="0" fontId="8" fillId="0" borderId="0" xfId="2" applyFont="1" applyBorder="1" applyAlignment="1">
      <alignment vertical="center" shrinkToFit="1"/>
    </xf>
    <xf numFmtId="0" fontId="8" fillId="0" borderId="23" xfId="2" applyFont="1" applyBorder="1" applyAlignment="1">
      <alignment vertical="center" shrinkToFit="1"/>
    </xf>
    <xf numFmtId="0" fontId="9" fillId="0" borderId="0" xfId="2" applyFont="1" applyBorder="1" applyAlignment="1">
      <alignment vertical="center" shrinkToFit="1"/>
    </xf>
    <xf numFmtId="0" fontId="9" fillId="0" borderId="23" xfId="2" applyFont="1" applyBorder="1" applyAlignment="1">
      <alignment vertical="center" shrinkToFit="1"/>
    </xf>
    <xf numFmtId="0" fontId="14" fillId="0" borderId="0" xfId="2" applyNumberFormat="1" applyFont="1" applyFill="1" applyBorder="1" applyAlignment="1" applyProtection="1">
      <alignment horizontal="distributed" vertical="center"/>
    </xf>
    <xf numFmtId="0" fontId="8" fillId="0" borderId="1" xfId="14" applyFont="1" applyFill="1" applyBorder="1" applyAlignment="1">
      <alignment horizontal="distributed" vertical="center"/>
    </xf>
    <xf numFmtId="0" fontId="8" fillId="0" borderId="8" xfId="14" applyFont="1" applyFill="1" applyBorder="1" applyAlignment="1">
      <alignment horizontal="distributed" vertical="center"/>
    </xf>
    <xf numFmtId="0" fontId="7" fillId="0" borderId="0" xfId="15" applyFont="1" applyAlignment="1">
      <alignment horizontal="left" vertical="center"/>
    </xf>
    <xf numFmtId="0" fontId="8" fillId="0" borderId="21" xfId="15" applyFont="1" applyBorder="1" applyAlignment="1">
      <alignment horizontal="distributed" vertical="center" justifyLastLine="1"/>
    </xf>
    <xf numFmtId="0" fontId="8" fillId="0" borderId="27" xfId="15" applyFont="1" applyBorder="1" applyAlignment="1">
      <alignment horizontal="distributed" vertical="center" justifyLastLine="1"/>
    </xf>
    <xf numFmtId="0" fontId="8" fillId="0" borderId="3" xfId="15" applyFont="1" applyBorder="1" applyAlignment="1">
      <alignment horizontal="center" vertical="center"/>
    </xf>
    <xf numFmtId="0" fontId="8" fillId="0" borderId="2" xfId="15" applyFont="1" applyBorder="1" applyAlignment="1">
      <alignment horizontal="center" vertical="center"/>
    </xf>
    <xf numFmtId="0" fontId="8" fillId="0" borderId="21" xfId="15" applyFont="1" applyBorder="1" applyAlignment="1">
      <alignment horizontal="center" vertical="center"/>
    </xf>
    <xf numFmtId="0" fontId="8" fillId="0" borderId="25" xfId="15" applyFont="1" applyBorder="1" applyAlignment="1">
      <alignment horizontal="distributed" vertical="center" justifyLastLine="1"/>
    </xf>
    <xf numFmtId="0" fontId="8" fillId="0" borderId="29" xfId="15" applyFont="1" applyBorder="1" applyAlignment="1">
      <alignment horizontal="distributed" vertical="center" justifyLastLine="1"/>
    </xf>
    <xf numFmtId="0" fontId="9" fillId="0" borderId="25" xfId="15" applyFont="1" applyBorder="1" applyAlignment="1">
      <alignment horizontal="distributed" vertical="center" justifyLastLine="1"/>
    </xf>
    <xf numFmtId="0" fontId="9" fillId="0" borderId="29" xfId="15" applyFont="1" applyBorder="1" applyAlignment="1">
      <alignment horizontal="distributed" vertical="center" justifyLastLine="1"/>
    </xf>
    <xf numFmtId="0" fontId="8" fillId="0" borderId="18" xfId="15" applyFont="1" applyBorder="1" applyAlignment="1">
      <alignment horizontal="distributed" vertical="center" justifyLastLine="1"/>
    </xf>
    <xf numFmtId="0" fontId="8" fillId="0" borderId="28" xfId="15" applyFont="1" applyBorder="1" applyAlignment="1">
      <alignment horizontal="distributed" vertical="center" justifyLastLine="1"/>
    </xf>
    <xf numFmtId="0" fontId="8" fillId="0" borderId="26" xfId="15" applyFont="1" applyBorder="1" applyAlignment="1">
      <alignment horizontal="distributed" vertical="center" justifyLastLine="1"/>
    </xf>
    <xf numFmtId="0" fontId="9" fillId="0" borderId="26" xfId="15" applyFont="1" applyBorder="1" applyAlignment="1">
      <alignment horizontal="distributed" vertical="center" justifyLastLine="1"/>
    </xf>
    <xf numFmtId="0" fontId="8" fillId="0" borderId="2" xfId="15" applyFont="1" applyBorder="1" applyAlignment="1">
      <alignment horizontal="distributed" vertical="center" justifyLastLine="1"/>
    </xf>
    <xf numFmtId="0" fontId="8" fillId="0" borderId="21" xfId="2" applyFont="1" applyBorder="1" applyAlignment="1">
      <alignment horizontal="center" vertical="center"/>
    </xf>
    <xf numFmtId="0" fontId="12" fillId="0" borderId="21" xfId="2" applyFont="1" applyBorder="1" applyAlignment="1">
      <alignment horizontal="center" vertical="center"/>
    </xf>
    <xf numFmtId="0" fontId="12" fillId="0" borderId="4" xfId="2" applyFont="1" applyBorder="1" applyAlignment="1">
      <alignment horizontal="center" vertical="center"/>
    </xf>
    <xf numFmtId="0" fontId="12" fillId="0" borderId="4" xfId="2" applyNumberFormat="1" applyFont="1" applyFill="1" applyBorder="1" applyAlignment="1">
      <alignment horizontal="center" vertical="center"/>
    </xf>
    <xf numFmtId="0" fontId="12" fillId="0" borderId="3" xfId="2" applyNumberFormat="1" applyFont="1" applyFill="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181" fontId="8" fillId="0" borderId="7" xfId="2" applyNumberFormat="1" applyFont="1" applyBorder="1" applyAlignment="1">
      <alignment horizontal="right" vertical="center"/>
    </xf>
    <xf numFmtId="181" fontId="8" fillId="0" borderId="5" xfId="2" applyNumberFormat="1" applyFont="1" applyBorder="1" applyAlignment="1">
      <alignment horizontal="right" vertical="center"/>
    </xf>
    <xf numFmtId="181" fontId="4" fillId="0" borderId="5" xfId="2" applyNumberFormat="1" applyFont="1" applyBorder="1" applyAlignment="1">
      <alignment horizontal="right" vertical="center"/>
    </xf>
    <xf numFmtId="0" fontId="8" fillId="0" borderId="0" xfId="2" applyFont="1" applyBorder="1" applyAlignment="1">
      <alignment horizontal="center" vertical="center"/>
    </xf>
    <xf numFmtId="0" fontId="8" fillId="0" borderId="23" xfId="2" applyFont="1" applyBorder="1" applyAlignment="1">
      <alignment horizontal="center" vertical="center"/>
    </xf>
    <xf numFmtId="181" fontId="8" fillId="0" borderId="11" xfId="2" applyNumberFormat="1" applyFont="1" applyBorder="1" applyAlignment="1">
      <alignment horizontal="right" vertical="center"/>
    </xf>
    <xf numFmtId="181" fontId="8" fillId="0" borderId="0" xfId="2" applyNumberFormat="1" applyFont="1" applyBorder="1" applyAlignment="1">
      <alignment horizontal="right" vertical="center"/>
    </xf>
    <xf numFmtId="181" fontId="4" fillId="0" borderId="0" xfId="2" applyNumberFormat="1" applyFont="1" applyBorder="1" applyAlignment="1">
      <alignment horizontal="right" vertical="center"/>
    </xf>
    <xf numFmtId="181" fontId="8" fillId="0" borderId="11" xfId="16" applyNumberFormat="1" applyFont="1" applyFill="1" applyBorder="1" applyAlignment="1">
      <alignment horizontal="right" vertical="center"/>
    </xf>
    <xf numFmtId="181" fontId="8" fillId="0" borderId="0" xfId="16" applyNumberFormat="1" applyFont="1" applyFill="1" applyBorder="1" applyAlignment="1">
      <alignment horizontal="right" vertical="center"/>
    </xf>
    <xf numFmtId="181" fontId="4" fillId="0" borderId="0" xfId="16" applyNumberFormat="1" applyFont="1" applyFill="1" applyBorder="1" applyAlignment="1">
      <alignment horizontal="right"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181" fontId="8" fillId="0" borderId="9" xfId="16" applyNumberFormat="1" applyFont="1" applyFill="1" applyBorder="1" applyAlignment="1">
      <alignment horizontal="right" vertical="center"/>
    </xf>
    <xf numFmtId="181" fontId="8" fillId="0" borderId="1" xfId="16" applyNumberFormat="1" applyFont="1" applyFill="1" applyBorder="1" applyAlignment="1">
      <alignment horizontal="right" vertical="center"/>
    </xf>
    <xf numFmtId="181" fontId="4" fillId="0" borderId="1" xfId="16" applyNumberFormat="1" applyFont="1" applyFill="1" applyBorder="1" applyAlignment="1">
      <alignment horizontal="right" vertical="center"/>
    </xf>
    <xf numFmtId="0" fontId="8" fillId="0" borderId="2" xfId="2" applyFont="1" applyBorder="1" applyAlignment="1">
      <alignment horizontal="center" vertical="center"/>
    </xf>
    <xf numFmtId="0" fontId="20" fillId="0" borderId="3" xfId="2" applyFont="1" applyBorder="1" applyAlignment="1">
      <alignment horizontal="distributed" vertical="center"/>
    </xf>
    <xf numFmtId="0" fontId="20" fillId="0" borderId="2" xfId="2" applyFont="1" applyBorder="1" applyAlignment="1">
      <alignment horizontal="distributed" vertical="center"/>
    </xf>
    <xf numFmtId="0" fontId="20" fillId="0" borderId="21" xfId="2" applyFont="1" applyBorder="1" applyAlignment="1">
      <alignment horizontal="distributed" vertical="center"/>
    </xf>
    <xf numFmtId="0" fontId="20" fillId="0" borderId="3" xfId="2" applyFont="1" applyBorder="1" applyAlignment="1">
      <alignment horizontal="distributed" vertical="center" wrapText="1"/>
    </xf>
    <xf numFmtId="0" fontId="20" fillId="0" borderId="2" xfId="2" applyFont="1" applyBorder="1" applyAlignment="1">
      <alignment horizontal="distributed" vertical="center" wrapText="1"/>
    </xf>
    <xf numFmtId="0" fontId="20" fillId="0" borderId="21" xfId="2" applyFont="1" applyBorder="1" applyAlignment="1">
      <alignment horizontal="distributed" vertical="center" wrapText="1"/>
    </xf>
    <xf numFmtId="0" fontId="20" fillId="0" borderId="3"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21" xfId="2" applyFont="1" applyBorder="1" applyAlignment="1">
      <alignment horizontal="center" vertical="center" wrapText="1"/>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21" xfId="2" applyFont="1" applyBorder="1" applyAlignment="1">
      <alignment horizontal="center" vertical="center"/>
    </xf>
    <xf numFmtId="0" fontId="6" fillId="0" borderId="0" xfId="2" applyAlignment="1">
      <alignment vertical="center"/>
    </xf>
    <xf numFmtId="0" fontId="6" fillId="0" borderId="0" xfId="2" applyBorder="1" applyAlignment="1">
      <alignment vertical="center"/>
    </xf>
    <xf numFmtId="0" fontId="40" fillId="0" borderId="2" xfId="2" applyFont="1" applyBorder="1" applyAlignment="1">
      <alignment horizontal="distributed" vertical="center"/>
    </xf>
    <xf numFmtId="0" fontId="40" fillId="0" borderId="21" xfId="2" applyFont="1" applyBorder="1" applyAlignment="1">
      <alignment horizontal="distributed" vertical="center"/>
    </xf>
    <xf numFmtId="0" fontId="20" fillId="0" borderId="3" xfId="2" applyFont="1" applyFill="1" applyBorder="1" applyAlignment="1">
      <alignment horizontal="distributed" vertical="center"/>
    </xf>
    <xf numFmtId="182" fontId="4" fillId="0" borderId="0" xfId="2" applyNumberFormat="1" applyFont="1" applyBorder="1" applyAlignment="1">
      <alignment vertical="center"/>
    </xf>
    <xf numFmtId="182" fontId="6" fillId="0" borderId="0" xfId="2" applyNumberFormat="1" applyAlignment="1">
      <alignment vertical="center"/>
    </xf>
    <xf numFmtId="182" fontId="8" fillId="0" borderId="11" xfId="2" applyNumberFormat="1" applyFont="1" applyBorder="1" applyAlignment="1">
      <alignment vertical="center"/>
    </xf>
    <xf numFmtId="182" fontId="4" fillId="0" borderId="0" xfId="2" applyNumberFormat="1" applyFont="1" applyBorder="1" applyAlignment="1">
      <alignment vertical="center" shrinkToFit="1"/>
    </xf>
    <xf numFmtId="182" fontId="6" fillId="0" borderId="0" xfId="2" applyNumberFormat="1" applyAlignment="1">
      <alignment vertical="center" shrinkToFit="1"/>
    </xf>
    <xf numFmtId="182" fontId="4" fillId="0" borderId="0" xfId="2" quotePrefix="1" applyNumberFormat="1" applyFont="1" applyBorder="1" applyAlignment="1">
      <alignment horizontal="right" vertical="center"/>
    </xf>
    <xf numFmtId="182" fontId="6" fillId="0" borderId="0" xfId="2" applyNumberFormat="1" applyBorder="1" applyAlignment="1">
      <alignment vertical="center"/>
    </xf>
    <xf numFmtId="182" fontId="8" fillId="0" borderId="9" xfId="2" applyNumberFormat="1" applyFont="1" applyFill="1" applyBorder="1" applyAlignment="1">
      <alignment vertical="center"/>
    </xf>
    <xf numFmtId="182" fontId="6" fillId="0" borderId="1" xfId="2" applyNumberFormat="1" applyFill="1" applyBorder="1" applyAlignment="1">
      <alignment vertical="center"/>
    </xf>
    <xf numFmtId="182" fontId="4" fillId="0" borderId="1" xfId="2" applyNumberFormat="1" applyFont="1" applyFill="1" applyBorder="1" applyAlignment="1">
      <alignment vertical="center" shrinkToFit="1"/>
    </xf>
    <xf numFmtId="182" fontId="6" fillId="0" borderId="1" xfId="2" applyNumberFormat="1" applyFill="1" applyBorder="1" applyAlignment="1">
      <alignment vertical="center" shrinkToFit="1"/>
    </xf>
    <xf numFmtId="182" fontId="4" fillId="0" borderId="1" xfId="2" applyNumberFormat="1" applyFont="1" applyFill="1" applyBorder="1" applyAlignment="1">
      <alignment vertical="center"/>
    </xf>
    <xf numFmtId="182" fontId="6" fillId="0" borderId="0" xfId="2" applyNumberFormat="1" applyBorder="1" applyAlignment="1">
      <alignment vertical="center" shrinkToFit="1"/>
    </xf>
    <xf numFmtId="182" fontId="6" fillId="0" borderId="1" xfId="2" applyNumberFormat="1" applyFill="1" applyBorder="1" applyAlignment="1">
      <alignment horizontal="right" vertical="center"/>
    </xf>
    <xf numFmtId="0" fontId="7" fillId="2" borderId="0" xfId="2" applyFont="1" applyFill="1" applyAlignment="1">
      <alignment horizontal="left" vertical="center"/>
    </xf>
    <xf numFmtId="0" fontId="8" fillId="2" borderId="3" xfId="2" applyFont="1" applyFill="1" applyBorder="1" applyAlignment="1">
      <alignment horizontal="center" vertical="center" wrapText="1" justifyLastLine="1"/>
    </xf>
    <xf numFmtId="0" fontId="8" fillId="2" borderId="21" xfId="2" applyFont="1" applyFill="1" applyBorder="1" applyAlignment="1">
      <alignment horizontal="center" vertical="center" wrapText="1" justifyLastLine="1"/>
    </xf>
    <xf numFmtId="0" fontId="8" fillId="2" borderId="3" xfId="2" applyFont="1" applyFill="1" applyBorder="1" applyAlignment="1">
      <alignment horizontal="center" vertical="center" justifyLastLine="1"/>
    </xf>
    <xf numFmtId="0" fontId="8" fillId="2" borderId="21" xfId="2" applyFont="1" applyFill="1" applyBorder="1" applyAlignment="1">
      <alignment horizontal="center" vertical="center" justifyLastLine="1"/>
    </xf>
    <xf numFmtId="0" fontId="8" fillId="2" borderId="2" xfId="2" applyFont="1" applyFill="1" applyBorder="1" applyAlignment="1">
      <alignment horizontal="center" vertical="center" wrapText="1" justifyLastLine="1"/>
    </xf>
    <xf numFmtId="187" fontId="8" fillId="2" borderId="7" xfId="2" applyNumberFormat="1" applyFont="1" applyFill="1" applyBorder="1" applyAlignment="1">
      <alignment horizontal="right" vertical="center"/>
    </xf>
    <xf numFmtId="187" fontId="8" fillId="2" borderId="5" xfId="2" applyNumberFormat="1" applyFont="1" applyFill="1" applyBorder="1" applyAlignment="1">
      <alignment vertical="center"/>
    </xf>
    <xf numFmtId="187" fontId="8" fillId="2" borderId="5" xfId="2" applyNumberFormat="1" applyFont="1" applyFill="1" applyBorder="1" applyAlignment="1">
      <alignment horizontal="right" vertical="center"/>
    </xf>
    <xf numFmtId="187" fontId="4" fillId="2" borderId="0" xfId="16" applyNumberFormat="1" applyFont="1" applyFill="1" applyBorder="1" applyAlignment="1">
      <alignment horizontal="right" vertical="center"/>
    </xf>
    <xf numFmtId="187" fontId="8" fillId="2" borderId="11" xfId="2" applyNumberFormat="1" applyFont="1" applyFill="1" applyBorder="1" applyAlignment="1">
      <alignment horizontal="right" vertical="center"/>
    </xf>
    <xf numFmtId="187" fontId="8" fillId="2" borderId="0" xfId="2" applyNumberFormat="1" applyFont="1" applyFill="1" applyBorder="1" applyAlignment="1">
      <alignment vertical="center"/>
    </xf>
    <xf numFmtId="187" fontId="4" fillId="2" borderId="0" xfId="2" applyNumberFormat="1" applyFont="1" applyFill="1" applyAlignment="1">
      <alignment horizontal="right" vertical="center"/>
    </xf>
    <xf numFmtId="187" fontId="4" fillId="2" borderId="0" xfId="2" applyNumberFormat="1" applyFont="1" applyFill="1" applyBorder="1" applyAlignment="1">
      <alignment horizontal="right" vertical="center"/>
    </xf>
    <xf numFmtId="187" fontId="4" fillId="2" borderId="0" xfId="2" applyNumberFormat="1" applyFont="1" applyFill="1" applyBorder="1" applyAlignment="1">
      <alignment vertical="center"/>
    </xf>
    <xf numFmtId="187" fontId="4" fillId="2" borderId="0" xfId="16" quotePrefix="1" applyNumberFormat="1" applyFont="1" applyFill="1" applyBorder="1" applyAlignment="1">
      <alignment horizontal="right" vertical="center"/>
    </xf>
    <xf numFmtId="0" fontId="7" fillId="2" borderId="0" xfId="18" applyFont="1" applyFill="1" applyAlignment="1">
      <alignment vertical="center"/>
    </xf>
    <xf numFmtId="187" fontId="8" fillId="2" borderId="9" xfId="2" applyNumberFormat="1" applyFont="1" applyFill="1" applyBorder="1" applyAlignment="1">
      <alignment horizontal="right" vertical="center"/>
    </xf>
    <xf numFmtId="187" fontId="8" fillId="2" borderId="1" xfId="2" applyNumberFormat="1" applyFont="1" applyFill="1" applyBorder="1" applyAlignment="1">
      <alignment vertical="center"/>
    </xf>
    <xf numFmtId="187" fontId="4" fillId="2" borderId="1" xfId="16" applyNumberFormat="1" applyFont="1" applyFill="1" applyBorder="1" applyAlignment="1">
      <alignment horizontal="right" vertical="center"/>
    </xf>
    <xf numFmtId="187" fontId="4" fillId="2" borderId="1" xfId="2" applyNumberFormat="1" applyFont="1" applyFill="1" applyBorder="1" applyAlignment="1">
      <alignment horizontal="right" vertical="center"/>
    </xf>
    <xf numFmtId="0" fontId="8" fillId="2" borderId="31" xfId="18" applyFont="1" applyFill="1" applyBorder="1" applyAlignment="1">
      <alignment horizontal="center" vertical="center" wrapText="1"/>
    </xf>
    <xf numFmtId="0" fontId="8" fillId="2" borderId="29" xfId="18" applyFont="1" applyFill="1" applyBorder="1" applyAlignment="1">
      <alignment horizontal="center" vertical="center" wrapText="1"/>
    </xf>
    <xf numFmtId="0" fontId="8" fillId="2" borderId="31" xfId="18" applyFont="1" applyFill="1" applyBorder="1" applyAlignment="1">
      <alignment horizontal="center" vertical="center"/>
    </xf>
    <xf numFmtId="0" fontId="8" fillId="2" borderId="20" xfId="18" applyFont="1" applyFill="1" applyBorder="1" applyAlignment="1">
      <alignment horizontal="center" vertical="center"/>
    </xf>
    <xf numFmtId="0" fontId="8" fillId="2" borderId="29" xfId="18" applyFont="1" applyFill="1" applyBorder="1" applyAlignment="1">
      <alignment horizontal="center" vertical="center"/>
    </xf>
    <xf numFmtId="0" fontId="8" fillId="2" borderId="19" xfId="18" applyFont="1" applyFill="1" applyBorder="1" applyAlignment="1">
      <alignment horizontal="center" vertical="center"/>
    </xf>
    <xf numFmtId="181" fontId="8" fillId="2" borderId="11" xfId="18" applyNumberFormat="1" applyFont="1" applyFill="1" applyBorder="1" applyAlignment="1">
      <alignment horizontal="right" vertical="center"/>
    </xf>
    <xf numFmtId="181" fontId="8" fillId="2" borderId="0" xfId="18" applyNumberFormat="1" applyFont="1" applyFill="1" applyBorder="1" applyAlignment="1">
      <alignment horizontal="right" vertical="center"/>
    </xf>
    <xf numFmtId="181" fontId="4" fillId="2" borderId="0" xfId="18" applyNumberFormat="1" applyFont="1" applyFill="1" applyBorder="1" applyAlignment="1">
      <alignment horizontal="right" vertical="center"/>
    </xf>
    <xf numFmtId="181" fontId="4" fillId="2" borderId="0" xfId="18" quotePrefix="1" applyNumberFormat="1" applyFont="1" applyFill="1" applyBorder="1" applyAlignment="1">
      <alignment horizontal="right" vertical="center"/>
    </xf>
    <xf numFmtId="0" fontId="8" fillId="2" borderId="24" xfId="18" applyFont="1" applyFill="1" applyBorder="1" applyAlignment="1">
      <alignment horizontal="center" vertical="center"/>
    </xf>
    <xf numFmtId="0" fontId="8" fillId="2" borderId="17" xfId="18" applyFont="1" applyFill="1" applyBorder="1" applyAlignment="1">
      <alignment horizontal="center" vertical="center"/>
    </xf>
    <xf numFmtId="0" fontId="0" fillId="2" borderId="0" xfId="2" applyFont="1" applyFill="1"/>
    <xf numFmtId="0" fontId="6" fillId="2" borderId="0" xfId="2" applyFill="1" applyBorder="1"/>
    <xf numFmtId="0" fontId="4" fillId="2" borderId="0" xfId="2" applyFont="1" applyFill="1" applyBorder="1" applyAlignment="1">
      <alignment vertical="center"/>
    </xf>
    <xf numFmtId="181" fontId="4" fillId="2" borderId="1" xfId="18" applyNumberFormat="1" applyFont="1" applyFill="1" applyBorder="1" applyAlignment="1">
      <alignment horizontal="right" vertical="center"/>
    </xf>
    <xf numFmtId="181" fontId="4" fillId="2" borderId="1" xfId="18" quotePrefix="1" applyNumberFormat="1" applyFont="1" applyFill="1" applyBorder="1" applyAlignment="1">
      <alignment horizontal="right" vertical="center"/>
    </xf>
    <xf numFmtId="0" fontId="8" fillId="2" borderId="24" xfId="18" applyFont="1" applyFill="1" applyBorder="1" applyAlignment="1">
      <alignment horizontal="distributed" vertical="center"/>
    </xf>
    <xf numFmtId="0" fontId="8" fillId="2" borderId="17" xfId="18" applyFont="1" applyFill="1" applyBorder="1" applyAlignment="1">
      <alignment horizontal="distributed" vertical="center"/>
    </xf>
    <xf numFmtId="0" fontId="9" fillId="2" borderId="31" xfId="18" applyFont="1" applyFill="1" applyBorder="1" applyAlignment="1">
      <alignment horizontal="distributed" vertical="center" wrapText="1"/>
    </xf>
    <xf numFmtId="0" fontId="9" fillId="2" borderId="29" xfId="18" applyFont="1" applyFill="1" applyBorder="1" applyAlignment="1">
      <alignment horizontal="distributed" vertical="center"/>
    </xf>
    <xf numFmtId="0" fontId="9" fillId="2" borderId="4" xfId="18" applyFont="1" applyFill="1" applyBorder="1" applyAlignment="1">
      <alignment horizontal="distributed" vertical="center" wrapText="1"/>
    </xf>
    <xf numFmtId="0" fontId="9" fillId="2" borderId="26" xfId="18" applyFont="1" applyFill="1" applyBorder="1" applyAlignment="1">
      <alignment horizontal="distributed" vertical="center"/>
    </xf>
    <xf numFmtId="0" fontId="8" fillId="2" borderId="3" xfId="18" applyFont="1" applyFill="1" applyBorder="1" applyAlignment="1">
      <alignment horizontal="distributed" vertical="center" indent="4"/>
    </xf>
    <xf numFmtId="0" fontId="8" fillId="2" borderId="2" xfId="18" applyFont="1" applyFill="1" applyBorder="1" applyAlignment="1">
      <alignment horizontal="distributed" vertical="center" indent="4"/>
    </xf>
    <xf numFmtId="0" fontId="8" fillId="2" borderId="21" xfId="18" applyFont="1" applyFill="1" applyBorder="1" applyAlignment="1">
      <alignment horizontal="distributed" vertical="center" indent="4"/>
    </xf>
    <xf numFmtId="0" fontId="8" fillId="2" borderId="3" xfId="18" applyFont="1" applyFill="1" applyBorder="1" applyAlignment="1">
      <alignment horizontal="center" vertical="center"/>
    </xf>
    <xf numFmtId="0" fontId="8" fillId="2" borderId="2" xfId="18" applyFont="1" applyFill="1" applyBorder="1" applyAlignment="1">
      <alignment horizontal="center" vertical="center"/>
    </xf>
    <xf numFmtId="0" fontId="9" fillId="2" borderId="20" xfId="18" applyFont="1" applyFill="1" applyBorder="1" applyAlignment="1">
      <alignment horizontal="distributed" vertical="center" wrapText="1"/>
    </xf>
    <xf numFmtId="0" fontId="9" fillId="2" borderId="19" xfId="18" applyFont="1" applyFill="1" applyBorder="1" applyAlignment="1">
      <alignment horizontal="distributed" vertical="center" wrapText="1"/>
    </xf>
    <xf numFmtId="0" fontId="7" fillId="2" borderId="0" xfId="18" applyFont="1" applyFill="1" applyAlignment="1">
      <alignment horizontal="left" vertical="center"/>
    </xf>
    <xf numFmtId="0" fontId="8" fillId="2" borderId="4" xfId="18" applyFont="1" applyFill="1" applyBorder="1" applyAlignment="1">
      <alignment horizontal="distributed" vertical="center" justifyLastLine="1"/>
    </xf>
    <xf numFmtId="0" fontId="8" fillId="2" borderId="3" xfId="18" applyFont="1" applyFill="1" applyBorder="1" applyAlignment="1">
      <alignment horizontal="distributed" vertical="center" justifyLastLine="1"/>
    </xf>
    <xf numFmtId="0" fontId="8" fillId="2" borderId="3" xfId="18" applyFont="1" applyFill="1" applyBorder="1" applyAlignment="1">
      <alignment horizontal="distributed" vertical="center" indent="3"/>
    </xf>
    <xf numFmtId="0" fontId="8" fillId="2" borderId="2" xfId="18" applyFont="1" applyFill="1" applyBorder="1" applyAlignment="1">
      <alignment horizontal="distributed" vertical="center" indent="3"/>
    </xf>
    <xf numFmtId="0" fontId="8" fillId="2" borderId="21" xfId="18" applyFont="1" applyFill="1" applyBorder="1" applyAlignment="1">
      <alignment horizontal="distributed" vertical="center" indent="3"/>
    </xf>
    <xf numFmtId="0" fontId="8" fillId="2" borderId="31" xfId="18" applyFont="1" applyFill="1" applyBorder="1" applyAlignment="1">
      <alignment horizontal="distributed" vertical="center" wrapText="1"/>
    </xf>
    <xf numFmtId="0" fontId="8" fillId="2" borderId="29" xfId="18" applyFont="1" applyFill="1" applyBorder="1" applyAlignment="1">
      <alignment horizontal="distributed" vertical="center" wrapText="1"/>
    </xf>
    <xf numFmtId="0" fontId="9" fillId="2" borderId="29" xfId="18" applyFont="1" applyFill="1" applyBorder="1" applyAlignment="1">
      <alignment horizontal="distributed" vertical="center" wrapText="1"/>
    </xf>
    <xf numFmtId="0" fontId="7" fillId="2" borderId="0" xfId="19" applyNumberFormat="1" applyFont="1" applyFill="1" applyAlignment="1">
      <alignment horizontal="left" vertical="center"/>
    </xf>
    <xf numFmtId="0" fontId="8" fillId="2" borderId="10" xfId="19" applyFont="1" applyFill="1" applyBorder="1" applyAlignment="1">
      <alignment horizontal="distributed" vertical="center"/>
    </xf>
    <xf numFmtId="0" fontId="8" fillId="2" borderId="22" xfId="19" applyFont="1" applyFill="1" applyBorder="1" applyAlignment="1">
      <alignment horizontal="distributed" vertical="center"/>
    </xf>
    <xf numFmtId="0" fontId="8" fillId="2" borderId="31" xfId="19" applyFont="1" applyFill="1" applyBorder="1" applyAlignment="1">
      <alignment horizontal="center" vertical="center"/>
    </xf>
    <xf numFmtId="0" fontId="8" fillId="2" borderId="29" xfId="19" applyFont="1" applyFill="1" applyBorder="1" applyAlignment="1">
      <alignment horizontal="center" vertical="center"/>
    </xf>
    <xf numFmtId="0" fontId="8" fillId="2" borderId="3" xfId="19" applyFont="1" applyFill="1" applyBorder="1" applyAlignment="1">
      <alignment horizontal="distributed" vertical="center" indent="1"/>
    </xf>
    <xf numFmtId="0" fontId="8" fillId="2" borderId="21" xfId="19" applyFont="1" applyFill="1" applyBorder="1" applyAlignment="1">
      <alignment horizontal="distributed" vertical="center" indent="1"/>
    </xf>
    <xf numFmtId="0" fontId="8" fillId="2" borderId="2" xfId="19" applyFont="1" applyFill="1" applyBorder="1" applyAlignment="1">
      <alignment horizontal="distributed" vertical="center" indent="1"/>
    </xf>
    <xf numFmtId="0" fontId="8" fillId="2" borderId="20" xfId="19" applyFont="1" applyFill="1" applyBorder="1" applyAlignment="1">
      <alignment horizontal="center" vertical="center"/>
    </xf>
    <xf numFmtId="0" fontId="8" fillId="2" borderId="19" xfId="19" applyFont="1" applyFill="1" applyBorder="1" applyAlignment="1">
      <alignment horizontal="center" vertical="center"/>
    </xf>
    <xf numFmtId="0" fontId="7" fillId="2" borderId="0" xfId="20" applyFont="1" applyFill="1" applyAlignment="1">
      <alignment vertical="center"/>
    </xf>
    <xf numFmtId="0" fontId="8" fillId="2" borderId="21" xfId="20" applyFont="1" applyFill="1" applyBorder="1" applyAlignment="1">
      <alignment horizontal="center" vertical="center"/>
    </xf>
    <xf numFmtId="0" fontId="8" fillId="2" borderId="4" xfId="20" applyFont="1" applyFill="1" applyBorder="1" applyAlignment="1">
      <alignment horizontal="center" vertical="center"/>
    </xf>
    <xf numFmtId="0" fontId="8" fillId="2" borderId="3" xfId="20" applyFont="1" applyFill="1" applyBorder="1" applyAlignment="1">
      <alignment horizontal="center" vertical="center"/>
    </xf>
    <xf numFmtId="0" fontId="8" fillId="2" borderId="2" xfId="20" applyFont="1" applyFill="1" applyBorder="1" applyAlignment="1">
      <alignment horizontal="center" vertical="center"/>
    </xf>
    <xf numFmtId="0" fontId="8" fillId="2" borderId="0" xfId="20" applyFont="1" applyFill="1" applyBorder="1" applyAlignment="1">
      <alignment horizontal="distributed"/>
    </xf>
    <xf numFmtId="0" fontId="8" fillId="2" borderId="23" xfId="20" applyFont="1" applyFill="1" applyBorder="1" applyAlignment="1">
      <alignment horizontal="distributed"/>
    </xf>
    <xf numFmtId="181" fontId="8" fillId="2" borderId="5" xfId="20" applyNumberFormat="1" applyFont="1" applyFill="1" applyBorder="1" applyAlignment="1">
      <alignment vertical="center"/>
    </xf>
    <xf numFmtId="181" fontId="4" fillId="2" borderId="0" xfId="20" applyNumberFormat="1" applyFont="1" applyFill="1" applyBorder="1" applyAlignment="1">
      <alignment vertical="center"/>
    </xf>
    <xf numFmtId="0" fontId="8" fillId="2" borderId="0" xfId="20" applyFont="1" applyFill="1" applyBorder="1" applyAlignment="1">
      <alignment horizontal="distributed" vertical="center"/>
    </xf>
    <xf numFmtId="0" fontId="8" fillId="2" borderId="23" xfId="20" applyFont="1" applyFill="1" applyBorder="1" applyAlignment="1">
      <alignment horizontal="distributed" vertical="center"/>
    </xf>
    <xf numFmtId="0" fontId="8" fillId="2" borderId="21" xfId="20" applyFont="1" applyFill="1" applyBorder="1" applyAlignment="1">
      <alignment horizontal="distributed" vertical="center" justifyLastLine="1"/>
    </xf>
    <xf numFmtId="0" fontId="8" fillId="2" borderId="4" xfId="20" applyFont="1" applyFill="1" applyBorder="1" applyAlignment="1">
      <alignment horizontal="distributed" vertical="center" justifyLastLine="1"/>
    </xf>
    <xf numFmtId="0" fontId="8" fillId="2" borderId="3" xfId="20" applyFont="1" applyFill="1" applyBorder="1" applyAlignment="1">
      <alignment horizontal="center" vertical="center" justifyLastLine="1"/>
    </xf>
    <xf numFmtId="0" fontId="8" fillId="2" borderId="2" xfId="20" applyFont="1" applyFill="1" applyBorder="1" applyAlignment="1">
      <alignment horizontal="center" vertical="center" justifyLastLine="1"/>
    </xf>
    <xf numFmtId="0" fontId="8" fillId="2" borderId="21" xfId="20" applyFont="1" applyFill="1" applyBorder="1" applyAlignment="1">
      <alignment horizontal="center" vertical="center" justifyLastLine="1"/>
    </xf>
    <xf numFmtId="0" fontId="8" fillId="2" borderId="1" xfId="20" applyFont="1" applyFill="1" applyBorder="1" applyAlignment="1">
      <alignment horizontal="distributed"/>
    </xf>
    <xf numFmtId="0" fontId="8" fillId="2" borderId="8" xfId="20" applyFont="1" applyFill="1" applyBorder="1" applyAlignment="1">
      <alignment horizontal="distributed"/>
    </xf>
    <xf numFmtId="181" fontId="4" fillId="2" borderId="1" xfId="20" applyNumberFormat="1" applyFont="1" applyFill="1" applyBorder="1" applyAlignment="1">
      <alignment vertical="center"/>
    </xf>
    <xf numFmtId="0" fontId="8" fillId="2" borderId="17" xfId="20" applyFont="1" applyFill="1" applyBorder="1" applyAlignment="1">
      <alignment horizontal="distributed" vertical="center" justifyLastLine="1"/>
    </xf>
    <xf numFmtId="0" fontId="8" fillId="2" borderId="29" xfId="20" applyFont="1" applyFill="1" applyBorder="1" applyAlignment="1">
      <alignment horizontal="distributed" vertical="center" justifyLastLine="1"/>
    </xf>
    <xf numFmtId="0" fontId="8" fillId="2" borderId="18" xfId="20" applyFont="1" applyFill="1" applyBorder="1" applyAlignment="1">
      <alignment horizontal="distributed" vertical="center"/>
    </xf>
    <xf numFmtId="0" fontId="8" fillId="2" borderId="28" xfId="20" applyFont="1" applyFill="1" applyBorder="1" applyAlignment="1">
      <alignment horizontal="distributed" vertical="center"/>
    </xf>
    <xf numFmtId="0" fontId="8" fillId="2" borderId="27" xfId="20" applyFont="1" applyFill="1" applyBorder="1" applyAlignment="1">
      <alignment horizontal="distributed" vertical="center"/>
    </xf>
    <xf numFmtId="0" fontId="8" fillId="2" borderId="27" xfId="20" applyFont="1" applyFill="1" applyBorder="1" applyAlignment="1">
      <alignment horizontal="distributed" vertical="center" justifyLastLine="1"/>
    </xf>
    <xf numFmtId="0" fontId="8" fillId="2" borderId="26" xfId="20" applyFont="1" applyFill="1" applyBorder="1" applyAlignment="1">
      <alignment horizontal="distributed" vertical="center" justifyLastLine="1"/>
    </xf>
    <xf numFmtId="0" fontId="8" fillId="2" borderId="0" xfId="20" applyFont="1" applyFill="1" applyBorder="1" applyAlignment="1">
      <alignment horizontal="left"/>
    </xf>
    <xf numFmtId="0" fontId="8" fillId="2" borderId="23" xfId="20" applyFont="1" applyFill="1" applyBorder="1" applyAlignment="1">
      <alignment horizontal="left"/>
    </xf>
    <xf numFmtId="0" fontId="8" fillId="2" borderId="2" xfId="20" applyFont="1" applyFill="1" applyBorder="1" applyAlignment="1">
      <alignment horizontal="distributed" vertical="center" justifyLastLine="1"/>
    </xf>
    <xf numFmtId="0" fontId="8" fillId="2" borderId="0" xfId="20" applyFont="1" applyFill="1" applyBorder="1" applyAlignment="1">
      <alignment horizontal="left" vertical="center" justifyLastLine="1"/>
    </xf>
    <xf numFmtId="0" fontId="8" fillId="2" borderId="0" xfId="2" applyFont="1" applyFill="1" applyBorder="1" applyAlignment="1">
      <alignment horizontal="left"/>
    </xf>
    <xf numFmtId="0" fontId="8" fillId="2" borderId="23" xfId="2" applyFont="1" applyFill="1" applyBorder="1" applyAlignment="1">
      <alignment horizontal="left"/>
    </xf>
    <xf numFmtId="191" fontId="4" fillId="2" borderId="0" xfId="20" applyNumberFormat="1" applyFont="1" applyFill="1" applyBorder="1" applyAlignment="1">
      <alignment horizontal="right" vertical="center"/>
    </xf>
    <xf numFmtId="0" fontId="8" fillId="2" borderId="28" xfId="20" applyFont="1" applyFill="1" applyBorder="1" applyAlignment="1">
      <alignment horizontal="center" vertical="center" wrapText="1" justifyLastLine="1"/>
    </xf>
    <xf numFmtId="0" fontId="8" fillId="2" borderId="27" xfId="20" applyFont="1" applyFill="1" applyBorder="1" applyAlignment="1">
      <alignment horizontal="center" vertical="center" wrapText="1" justifyLastLine="1"/>
    </xf>
    <xf numFmtId="0" fontId="8" fillId="2" borderId="41" xfId="20" applyFont="1" applyFill="1" applyBorder="1" applyAlignment="1">
      <alignment horizontal="center" vertical="center" wrapText="1" justifyLastLine="1"/>
    </xf>
    <xf numFmtId="0" fontId="8" fillId="2" borderId="42" xfId="20" applyFont="1" applyFill="1" applyBorder="1" applyAlignment="1">
      <alignment horizontal="center" vertical="center" wrapText="1" justifyLastLine="1"/>
    </xf>
    <xf numFmtId="0" fontId="8" fillId="2" borderId="28" xfId="2" applyFont="1" applyFill="1" applyBorder="1" applyAlignment="1">
      <alignment vertical="center"/>
    </xf>
    <xf numFmtId="0" fontId="8" fillId="2" borderId="27" xfId="2" applyFont="1" applyFill="1" applyBorder="1" applyAlignment="1">
      <alignment vertical="center"/>
    </xf>
    <xf numFmtId="0" fontId="8" fillId="2" borderId="43" xfId="20" applyFont="1" applyFill="1" applyBorder="1" applyAlignment="1">
      <alignment horizontal="distributed" vertical="center"/>
    </xf>
    <xf numFmtId="0" fontId="8" fillId="2" borderId="41" xfId="2" applyFont="1" applyFill="1" applyBorder="1" applyAlignment="1">
      <alignment vertical="center"/>
    </xf>
    <xf numFmtId="0" fontId="8" fillId="2" borderId="42" xfId="2" applyFont="1" applyFill="1" applyBorder="1" applyAlignment="1">
      <alignment vertical="center"/>
    </xf>
    <xf numFmtId="38" fontId="21" fillId="2" borderId="5" xfId="21" applyNumberFormat="1" applyFont="1" applyFill="1" applyBorder="1" applyAlignment="1">
      <alignment horizontal="center" vertical="center"/>
    </xf>
    <xf numFmtId="38" fontId="4" fillId="2" borderId="0" xfId="21" applyNumberFormat="1" applyFont="1" applyFill="1" applyBorder="1" applyAlignment="1">
      <alignment horizontal="right" vertical="top"/>
    </xf>
    <xf numFmtId="38" fontId="42" fillId="2" borderId="0" xfId="21" applyNumberFormat="1" applyFont="1" applyFill="1" applyAlignment="1">
      <alignment horizontal="left" vertical="center"/>
    </xf>
    <xf numFmtId="38" fontId="8" fillId="2" borderId="10" xfId="21" applyNumberFormat="1" applyFont="1" applyFill="1" applyBorder="1" applyAlignment="1">
      <alignment horizontal="center" vertical="center"/>
    </xf>
    <xf numFmtId="38" fontId="8" fillId="2" borderId="22" xfId="21" applyNumberFormat="1" applyFont="1" applyFill="1" applyBorder="1" applyAlignment="1">
      <alignment horizontal="center" vertical="center"/>
    </xf>
    <xf numFmtId="38" fontId="8" fillId="2" borderId="3" xfId="21" applyNumberFormat="1" applyFont="1" applyFill="1" applyBorder="1" applyAlignment="1">
      <alignment horizontal="center" vertical="center"/>
    </xf>
    <xf numFmtId="38" fontId="8" fillId="2" borderId="2" xfId="21" applyNumberFormat="1" applyFont="1" applyFill="1" applyBorder="1" applyAlignment="1">
      <alignment horizontal="center" vertical="center"/>
    </xf>
    <xf numFmtId="38" fontId="8" fillId="2" borderId="21" xfId="21" applyNumberFormat="1" applyFont="1" applyFill="1" applyBorder="1" applyAlignment="1">
      <alignment horizontal="center" vertical="center"/>
    </xf>
    <xf numFmtId="49" fontId="22" fillId="2" borderId="0" xfId="22" applyNumberFormat="1" applyFont="1" applyFill="1" applyAlignment="1">
      <alignment vertical="center"/>
    </xf>
    <xf numFmtId="49" fontId="8" fillId="2" borderId="24" xfId="22" applyNumberFormat="1" applyFont="1" applyFill="1" applyBorder="1" applyAlignment="1">
      <alignment horizontal="center" vertical="center" justifyLastLine="1"/>
    </xf>
    <xf numFmtId="49" fontId="8" fillId="2" borderId="23" xfId="22" applyNumberFormat="1" applyFont="1" applyFill="1" applyBorder="1" applyAlignment="1">
      <alignment horizontal="center" vertical="center" justifyLastLine="1"/>
    </xf>
    <xf numFmtId="49" fontId="8" fillId="2" borderId="17" xfId="22" applyNumberFormat="1" applyFont="1" applyFill="1" applyBorder="1" applyAlignment="1">
      <alignment horizontal="center" vertical="center" justifyLastLine="1"/>
    </xf>
    <xf numFmtId="0" fontId="8" fillId="2" borderId="4" xfId="22" applyFont="1" applyFill="1" applyBorder="1" applyAlignment="1">
      <alignment horizontal="distributed" vertical="center" justifyLastLine="1"/>
    </xf>
    <xf numFmtId="0" fontId="8" fillId="2" borderId="3" xfId="22" applyFont="1" applyFill="1" applyBorder="1" applyAlignment="1">
      <alignment horizontal="distributed" vertical="center" justifyLastLine="1"/>
    </xf>
    <xf numFmtId="0" fontId="8" fillId="2" borderId="26" xfId="22" applyFont="1" applyFill="1" applyBorder="1" applyAlignment="1">
      <alignment horizontal="distributed" vertical="center" justifyLastLine="1"/>
    </xf>
    <xf numFmtId="0" fontId="8" fillId="2" borderId="18" xfId="22" applyFont="1" applyFill="1" applyBorder="1" applyAlignment="1">
      <alignment horizontal="center" vertical="center" justifyLastLine="1"/>
    </xf>
    <xf numFmtId="0" fontId="8" fillId="2" borderId="28" xfId="22" applyFont="1" applyFill="1" applyBorder="1" applyAlignment="1">
      <alignment horizontal="center" vertical="center" justifyLastLine="1"/>
    </xf>
    <xf numFmtId="182" fontId="4" fillId="2" borderId="0" xfId="22" applyNumberFormat="1" applyFont="1" applyFill="1" applyBorder="1" applyAlignment="1">
      <alignment horizontal="center" vertical="center"/>
    </xf>
    <xf numFmtId="182" fontId="4" fillId="2" borderId="1" xfId="22" applyNumberFormat="1" applyFont="1" applyFill="1" applyBorder="1" applyAlignment="1">
      <alignment horizontal="center" vertical="center"/>
    </xf>
    <xf numFmtId="0" fontId="8" fillId="2" borderId="20" xfId="22" applyFont="1" applyFill="1" applyBorder="1" applyAlignment="1">
      <alignment horizontal="center" vertical="center" justifyLastLine="1"/>
    </xf>
    <xf numFmtId="0" fontId="8" fillId="2" borderId="10" xfId="22" applyFont="1" applyFill="1" applyBorder="1" applyAlignment="1">
      <alignment horizontal="center" vertical="center" justifyLastLine="1"/>
    </xf>
    <xf numFmtId="0" fontId="8" fillId="2" borderId="24" xfId="22" applyFont="1" applyFill="1" applyBorder="1" applyAlignment="1">
      <alignment horizontal="center" vertical="center" justifyLastLine="1"/>
    </xf>
    <xf numFmtId="0" fontId="8" fillId="2" borderId="19" xfId="22" applyFont="1" applyFill="1" applyBorder="1" applyAlignment="1">
      <alignment horizontal="center" vertical="center" justifyLastLine="1"/>
    </xf>
    <xf numFmtId="0" fontId="8" fillId="2" borderId="22" xfId="22" applyFont="1" applyFill="1" applyBorder="1" applyAlignment="1">
      <alignment horizontal="center" vertical="center" justifyLastLine="1"/>
    </xf>
    <xf numFmtId="0" fontId="8" fillId="2" borderId="17" xfId="22" applyFont="1" applyFill="1" applyBorder="1" applyAlignment="1">
      <alignment horizontal="center" vertical="center" justifyLastLine="1"/>
    </xf>
    <xf numFmtId="0" fontId="8" fillId="2" borderId="31" xfId="22" applyFont="1" applyFill="1" applyBorder="1" applyAlignment="1">
      <alignment horizontal="center" vertical="center" wrapText="1" justifyLastLine="1"/>
    </xf>
    <xf numFmtId="0" fontId="8" fillId="2" borderId="39" xfId="22" applyFont="1" applyFill="1" applyBorder="1" applyAlignment="1">
      <alignment horizontal="center" vertical="center" wrapText="1" justifyLastLine="1"/>
    </xf>
    <xf numFmtId="0" fontId="8" fillId="2" borderId="29" xfId="22" applyFont="1" applyFill="1" applyBorder="1" applyAlignment="1">
      <alignment horizontal="center" vertical="center" wrapText="1" justifyLastLine="1"/>
    </xf>
    <xf numFmtId="0" fontId="8" fillId="2" borderId="20" xfId="22" applyFont="1" applyFill="1" applyBorder="1" applyAlignment="1">
      <alignment horizontal="center" vertical="center" wrapText="1" justifyLastLine="1"/>
    </xf>
    <xf numFmtId="0" fontId="8" fillId="2" borderId="11" xfId="22" applyFont="1" applyFill="1" applyBorder="1" applyAlignment="1">
      <alignment horizontal="center" vertical="center" wrapText="1" justifyLastLine="1"/>
    </xf>
    <xf numFmtId="0" fontId="8" fillId="2" borderId="19" xfId="22" applyFont="1" applyFill="1" applyBorder="1" applyAlignment="1">
      <alignment horizontal="center" vertical="center" wrapText="1" justifyLastLine="1"/>
    </xf>
    <xf numFmtId="182" fontId="30" fillId="2" borderId="0" xfId="22" applyNumberFormat="1" applyFont="1" applyFill="1" applyBorder="1" applyAlignment="1">
      <alignment horizontal="center" vertical="center"/>
    </xf>
    <xf numFmtId="182" fontId="30" fillId="2" borderId="0" xfId="22" quotePrefix="1" applyNumberFormat="1" applyFont="1" applyFill="1" applyBorder="1" applyAlignment="1">
      <alignment horizontal="center" vertical="center"/>
    </xf>
    <xf numFmtId="182" fontId="30" fillId="2" borderId="1" xfId="22" quotePrefix="1" applyNumberFormat="1" applyFont="1" applyFill="1" applyBorder="1" applyAlignment="1">
      <alignment horizontal="center" vertical="center"/>
    </xf>
    <xf numFmtId="0" fontId="9" fillId="0" borderId="4" xfId="2" applyFont="1" applyBorder="1" applyAlignment="1">
      <alignment horizontal="center" wrapText="1"/>
    </xf>
    <xf numFmtId="0" fontId="9" fillId="0" borderId="3" xfId="2" applyFont="1" applyBorder="1" applyAlignment="1">
      <alignment horizontal="center"/>
    </xf>
    <xf numFmtId="0" fontId="9" fillId="0" borderId="26" xfId="2" applyFont="1" applyBorder="1" applyAlignment="1">
      <alignment horizontal="center"/>
    </xf>
    <xf numFmtId="0" fontId="9" fillId="0" borderId="18" xfId="2" applyFont="1" applyBorder="1" applyAlignment="1">
      <alignment horizontal="center"/>
    </xf>
    <xf numFmtId="0" fontId="9" fillId="0" borderId="26" xfId="2" applyFont="1" applyBorder="1" applyAlignment="1">
      <alignment horizontal="distributed" vertical="center" justifyLastLine="1"/>
    </xf>
    <xf numFmtId="0" fontId="9" fillId="0" borderId="4" xfId="2" applyFont="1" applyBorder="1" applyAlignment="1">
      <alignment horizontal="distributed" vertical="center" justifyLastLine="1"/>
    </xf>
    <xf numFmtId="0" fontId="9" fillId="0" borderId="3" xfId="2" applyFont="1" applyBorder="1" applyAlignment="1">
      <alignment horizontal="distributed" vertical="center" justifyLastLine="1"/>
    </xf>
    <xf numFmtId="0" fontId="9" fillId="0" borderId="2"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6" xfId="2" applyFont="1" applyBorder="1" applyAlignment="1">
      <alignment horizontal="distributed" vertical="center" wrapText="1" justifyLastLine="1"/>
    </xf>
    <xf numFmtId="0" fontId="9" fillId="0" borderId="18" xfId="2" applyFont="1" applyBorder="1" applyAlignment="1">
      <alignment horizontal="distributed" vertical="center" justifyLastLine="1"/>
    </xf>
    <xf numFmtId="0" fontId="8" fillId="0" borderId="0" xfId="2" applyFont="1" applyBorder="1" applyAlignment="1">
      <alignment horizontal="left" vertical="center"/>
    </xf>
    <xf numFmtId="0" fontId="8" fillId="0" borderId="23" xfId="2" applyFont="1" applyBorder="1" applyAlignment="1">
      <alignment horizontal="left" vertical="center"/>
    </xf>
    <xf numFmtId="0" fontId="8" fillId="0" borderId="10" xfId="2" applyFont="1" applyBorder="1" applyAlignment="1">
      <alignment horizontal="distributed" vertical="center" justifyLastLine="1"/>
    </xf>
    <xf numFmtId="0" fontId="8" fillId="0" borderId="24" xfId="2" applyFont="1" applyBorder="1" applyAlignment="1">
      <alignment horizontal="distributed" vertical="center" justifyLastLine="1"/>
    </xf>
    <xf numFmtId="0" fontId="8" fillId="0" borderId="0" xfId="2" applyFont="1" applyBorder="1" applyAlignment="1">
      <alignment horizontal="distributed" vertical="center" justifyLastLine="1"/>
    </xf>
    <xf numFmtId="0" fontId="8" fillId="0" borderId="23" xfId="2" applyFont="1" applyBorder="1" applyAlignment="1">
      <alignment horizontal="distributed" vertical="center" justifyLastLine="1"/>
    </xf>
    <xf numFmtId="0" fontId="8" fillId="0" borderId="22" xfId="2" applyFont="1" applyBorder="1" applyAlignment="1">
      <alignment horizontal="distributed" vertical="center" justifyLastLine="1"/>
    </xf>
    <xf numFmtId="0" fontId="8" fillId="0" borderId="17" xfId="2" applyFont="1" applyBorder="1" applyAlignment="1">
      <alignment horizontal="distributed" vertical="center" justifyLastLine="1"/>
    </xf>
    <xf numFmtId="0" fontId="9" fillId="0" borderId="20" xfId="2" applyFont="1" applyBorder="1" applyAlignment="1">
      <alignment horizontal="center" wrapText="1"/>
    </xf>
    <xf numFmtId="0" fontId="9" fillId="0" borderId="10" xfId="2" applyFont="1" applyBorder="1" applyAlignment="1">
      <alignment horizontal="center" wrapText="1"/>
    </xf>
    <xf numFmtId="0" fontId="9" fillId="0" borderId="19" xfId="2" applyFont="1" applyBorder="1" applyAlignment="1">
      <alignment horizontal="center" wrapText="1"/>
    </xf>
    <xf numFmtId="0" fontId="9" fillId="0" borderId="22" xfId="2" applyFont="1" applyBorder="1" applyAlignment="1">
      <alignment horizontal="center" wrapText="1"/>
    </xf>
    <xf numFmtId="0" fontId="9" fillId="0" borderId="25" xfId="2" applyFont="1" applyBorder="1" applyAlignment="1">
      <alignment horizontal="distributed" vertical="center" justifyLastLine="1"/>
    </xf>
    <xf numFmtId="0" fontId="9" fillId="0" borderId="39" xfId="2" applyFont="1" applyBorder="1" applyAlignment="1">
      <alignment horizontal="distributed" vertical="center" justifyLastLine="1"/>
    </xf>
    <xf numFmtId="0" fontId="9" fillId="0" borderId="29" xfId="2" applyFont="1" applyBorder="1" applyAlignment="1">
      <alignment horizontal="distributed" vertical="center" justifyLastLine="1"/>
    </xf>
    <xf numFmtId="0" fontId="9" fillId="0" borderId="28" xfId="2" applyFont="1" applyBorder="1" applyAlignment="1">
      <alignment horizontal="distributed" vertical="center" justifyLastLine="1"/>
    </xf>
    <xf numFmtId="0" fontId="9" fillId="0" borderId="27" xfId="2" applyFont="1" applyBorder="1" applyAlignment="1">
      <alignment horizontal="distributed" vertical="center" justifyLastLine="1"/>
    </xf>
    <xf numFmtId="0" fontId="9" fillId="0" borderId="27" xfId="2" applyFont="1" applyBorder="1" applyAlignment="1">
      <alignment horizontal="center"/>
    </xf>
    <xf numFmtId="0" fontId="9" fillId="0" borderId="19" xfId="2" applyFont="1" applyBorder="1" applyAlignment="1">
      <alignment horizontal="distributed" vertical="center" justifyLastLine="1"/>
    </xf>
    <xf numFmtId="0" fontId="9" fillId="0" borderId="25" xfId="2" applyFont="1" applyBorder="1" applyAlignment="1">
      <alignment horizontal="distributed" vertical="center" wrapText="1" justifyLastLine="1"/>
    </xf>
    <xf numFmtId="0" fontId="9" fillId="0" borderId="29" xfId="2" applyFont="1" applyBorder="1" applyAlignment="1">
      <alignment horizontal="distributed" vertical="center" wrapText="1" justifyLastLine="1"/>
    </xf>
    <xf numFmtId="0" fontId="9" fillId="0" borderId="7" xfId="2" applyFont="1" applyBorder="1" applyAlignment="1">
      <alignment horizontal="distributed" vertical="center" justifyLastLine="1"/>
    </xf>
    <xf numFmtId="0" fontId="8" fillId="0" borderId="5" xfId="2" applyFont="1" applyBorder="1" applyAlignment="1">
      <alignment horizontal="left" vertical="center"/>
    </xf>
    <xf numFmtId="0" fontId="8" fillId="0" borderId="6" xfId="2" applyFont="1" applyBorder="1" applyAlignment="1">
      <alignment horizontal="left" vertical="center"/>
    </xf>
    <xf numFmtId="38" fontId="8" fillId="2" borderId="4" xfId="3" applyNumberFormat="1" applyFont="1" applyFill="1" applyBorder="1" applyAlignment="1">
      <alignment horizontal="distributed" vertical="center"/>
    </xf>
    <xf numFmtId="38" fontId="8" fillId="2" borderId="3" xfId="3" applyNumberFormat="1" applyFont="1" applyFill="1" applyBorder="1" applyAlignment="1">
      <alignment horizontal="distributed"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49" fontId="21" fillId="2" borderId="5" xfId="2" applyNumberFormat="1" applyFont="1" applyFill="1" applyBorder="1" applyAlignment="1">
      <alignment vertical="center"/>
    </xf>
    <xf numFmtId="49" fontId="21" fillId="2" borderId="6" xfId="2" applyNumberFormat="1" applyFont="1" applyFill="1" applyBorder="1" applyAlignment="1">
      <alignment vertical="center"/>
    </xf>
    <xf numFmtId="49" fontId="8" fillId="2" borderId="20" xfId="2" applyNumberFormat="1" applyFont="1" applyFill="1" applyBorder="1" applyAlignment="1">
      <alignment horizontal="center" vertical="center"/>
    </xf>
    <xf numFmtId="49" fontId="8" fillId="2" borderId="10" xfId="2" applyNumberFormat="1" applyFont="1" applyFill="1" applyBorder="1" applyAlignment="1">
      <alignment horizontal="center" vertical="center"/>
    </xf>
    <xf numFmtId="49" fontId="8" fillId="2" borderId="24" xfId="2" applyNumberFormat="1" applyFont="1" applyFill="1" applyBorder="1" applyAlignment="1">
      <alignment horizontal="center" vertical="center"/>
    </xf>
    <xf numFmtId="49" fontId="8" fillId="2" borderId="19" xfId="2" applyNumberFormat="1" applyFont="1" applyFill="1" applyBorder="1" applyAlignment="1">
      <alignment horizontal="center" vertical="center"/>
    </xf>
    <xf numFmtId="49" fontId="8" fillId="2" borderId="22" xfId="2" applyNumberFormat="1" applyFont="1" applyFill="1" applyBorder="1" applyAlignment="1">
      <alignment horizontal="center" vertical="center"/>
    </xf>
    <xf numFmtId="49" fontId="8" fillId="2" borderId="17" xfId="2" applyNumberFormat="1" applyFont="1" applyFill="1" applyBorder="1" applyAlignment="1">
      <alignment horizontal="center" vertical="center"/>
    </xf>
    <xf numFmtId="0" fontId="8" fillId="2" borderId="4" xfId="2" applyFont="1" applyFill="1" applyBorder="1" applyAlignment="1">
      <alignment horizontal="distributed" vertical="center"/>
    </xf>
    <xf numFmtId="0" fontId="8" fillId="2" borderId="21" xfId="2" applyFont="1" applyFill="1" applyBorder="1" applyAlignment="1">
      <alignment horizontal="distributed" vertical="center"/>
    </xf>
    <xf numFmtId="0" fontId="8" fillId="2" borderId="3" xfId="2" applyFont="1" applyFill="1" applyBorder="1" applyAlignment="1">
      <alignment horizontal="distributed" vertical="center"/>
    </xf>
    <xf numFmtId="38" fontId="8" fillId="2" borderId="4" xfId="2" applyNumberFormat="1" applyFont="1" applyFill="1" applyBorder="1" applyAlignment="1">
      <alignment horizontal="distributed" vertical="center"/>
    </xf>
    <xf numFmtId="38" fontId="8" fillId="2" borderId="3" xfId="2" applyNumberFormat="1" applyFont="1" applyFill="1" applyBorder="1" applyAlignment="1">
      <alignment horizontal="distributed" vertical="center"/>
    </xf>
    <xf numFmtId="0" fontId="8" fillId="2" borderId="0" xfId="2" applyFont="1" applyFill="1" applyBorder="1" applyAlignment="1">
      <alignment horizontal="left" vertical="center"/>
    </xf>
    <xf numFmtId="0" fontId="8" fillId="2" borderId="23" xfId="2" applyFont="1" applyFill="1" applyBorder="1" applyAlignment="1">
      <alignment horizontal="left" vertical="center"/>
    </xf>
    <xf numFmtId="0" fontId="8" fillId="2" borderId="0" xfId="2" applyFont="1" applyFill="1" applyBorder="1" applyAlignment="1">
      <alignment horizontal="left" vertical="center" shrinkToFit="1"/>
    </xf>
    <xf numFmtId="0" fontId="8" fillId="2" borderId="23" xfId="2" applyFont="1" applyFill="1" applyBorder="1" applyAlignment="1">
      <alignment horizontal="left" vertical="center" shrinkToFit="1"/>
    </xf>
    <xf numFmtId="0" fontId="8" fillId="2" borderId="4" xfId="2" applyFont="1" applyFill="1" applyBorder="1" applyAlignment="1">
      <alignment horizontal="distributed" vertical="center" shrinkToFit="1"/>
    </xf>
    <xf numFmtId="0" fontId="8" fillId="2" borderId="26" xfId="2" applyFont="1" applyFill="1" applyBorder="1" applyAlignment="1">
      <alignment horizontal="distributed" vertical="center" wrapText="1" justifyLastLine="1"/>
    </xf>
    <xf numFmtId="0" fontId="8" fillId="2" borderId="26" xfId="2" applyFont="1" applyFill="1" applyBorder="1" applyAlignment="1">
      <alignment horizontal="distributed" vertical="center" justifyLastLine="1"/>
    </xf>
    <xf numFmtId="0" fontId="9" fillId="2" borderId="26" xfId="2" applyFont="1" applyFill="1" applyBorder="1" applyAlignment="1">
      <alignment horizontal="distributed" vertical="center" wrapText="1" justifyLastLine="1"/>
    </xf>
    <xf numFmtId="0" fontId="9" fillId="2" borderId="26" xfId="2" applyFont="1" applyFill="1" applyBorder="1" applyAlignment="1">
      <alignment horizontal="distributed" vertical="center" justifyLastLine="1"/>
    </xf>
    <xf numFmtId="0" fontId="8" fillId="2" borderId="26" xfId="2" applyFont="1" applyFill="1" applyBorder="1" applyAlignment="1">
      <alignment horizontal="distributed" vertical="center" shrinkToFit="1"/>
    </xf>
    <xf numFmtId="0" fontId="8" fillId="2" borderId="21" xfId="2" applyFont="1" applyFill="1" applyBorder="1" applyAlignment="1">
      <alignment horizontal="distributed" vertical="center" wrapText="1" justifyLastLine="1"/>
    </xf>
    <xf numFmtId="0" fontId="8" fillId="2" borderId="4" xfId="2" applyFont="1" applyFill="1" applyBorder="1" applyAlignment="1">
      <alignment horizontal="distributed" vertical="center" justifyLastLine="1"/>
    </xf>
    <xf numFmtId="0" fontId="8" fillId="2" borderId="27" xfId="2" applyFont="1" applyFill="1" applyBorder="1" applyAlignment="1">
      <alignment horizontal="distributed" vertical="center" justifyLastLine="1"/>
    </xf>
    <xf numFmtId="0" fontId="8" fillId="2" borderId="4" xfId="2" applyFont="1" applyFill="1" applyBorder="1" applyAlignment="1">
      <alignment horizontal="distributed" vertical="center" wrapText="1" justifyLastLine="1"/>
    </xf>
    <xf numFmtId="0" fontId="8" fillId="2" borderId="3" xfId="2" applyFont="1" applyFill="1" applyBorder="1" applyAlignment="1">
      <alignment horizontal="distributed" vertical="center" justifyLastLine="1"/>
    </xf>
    <xf numFmtId="0" fontId="8" fillId="2" borderId="2" xfId="2" applyFont="1" applyFill="1" applyBorder="1" applyAlignment="1">
      <alignment horizontal="distributed" vertical="center" justifyLastLine="1"/>
    </xf>
    <xf numFmtId="0" fontId="8" fillId="2" borderId="21" xfId="2" applyFont="1" applyFill="1" applyBorder="1" applyAlignment="1">
      <alignment horizontal="distributed" vertical="center" justifyLastLine="1"/>
    </xf>
    <xf numFmtId="0" fontId="8" fillId="2" borderId="21" xfId="2" applyFont="1" applyFill="1" applyBorder="1" applyAlignment="1">
      <alignment horizontal="distributed" vertical="center" shrinkToFit="1"/>
    </xf>
    <xf numFmtId="0" fontId="8" fillId="2" borderId="27" xfId="2" applyFont="1" applyFill="1" applyBorder="1" applyAlignment="1">
      <alignment horizontal="distributed" vertical="center" shrinkToFit="1"/>
    </xf>
    <xf numFmtId="0" fontId="8" fillId="2" borderId="5" xfId="2" applyFont="1" applyFill="1" applyBorder="1" applyAlignment="1">
      <alignment horizontal="left" vertical="center" shrinkToFit="1"/>
    </xf>
    <xf numFmtId="0" fontId="9" fillId="2" borderId="10" xfId="2" applyFont="1" applyFill="1" applyBorder="1" applyAlignment="1">
      <alignment horizontal="left" vertical="center"/>
    </xf>
    <xf numFmtId="0" fontId="9" fillId="2" borderId="24" xfId="2" applyFont="1" applyFill="1" applyBorder="1" applyAlignment="1">
      <alignment horizontal="left" vertical="center"/>
    </xf>
    <xf numFmtId="0" fontId="9" fillId="2" borderId="10" xfId="2" applyFont="1" applyFill="1" applyBorder="1" applyAlignment="1">
      <alignment vertical="center"/>
    </xf>
    <xf numFmtId="0" fontId="9" fillId="2" borderId="24" xfId="2" applyFont="1" applyFill="1" applyBorder="1" applyAlignment="1">
      <alignment vertical="center"/>
    </xf>
    <xf numFmtId="0" fontId="20" fillId="2" borderId="23" xfId="2" applyFont="1" applyFill="1" applyBorder="1" applyAlignment="1">
      <alignment horizontal="left" vertical="center"/>
    </xf>
    <xf numFmtId="0" fontId="20" fillId="2" borderId="23" xfId="2" applyFont="1" applyFill="1" applyBorder="1" applyAlignment="1">
      <alignment horizontal="left" vertical="center" shrinkToFit="1"/>
    </xf>
    <xf numFmtId="0" fontId="8" fillId="2" borderId="1" xfId="2" applyFont="1" applyFill="1" applyBorder="1" applyAlignment="1">
      <alignment horizontal="left" vertical="center"/>
    </xf>
    <xf numFmtId="0" fontId="8" fillId="2" borderId="8" xfId="2" applyFont="1" applyFill="1" applyBorder="1" applyAlignment="1">
      <alignment horizontal="left" vertical="center"/>
    </xf>
    <xf numFmtId="0" fontId="8" fillId="2" borderId="1" xfId="2" applyFont="1" applyFill="1" applyBorder="1" applyAlignment="1">
      <alignment horizontal="left" vertical="center" shrinkToFit="1"/>
    </xf>
    <xf numFmtId="0" fontId="8" fillId="2" borderId="8" xfId="2" applyFont="1" applyFill="1" applyBorder="1" applyAlignment="1">
      <alignment horizontal="left" vertical="center" shrinkToFit="1"/>
    </xf>
    <xf numFmtId="0" fontId="8" fillId="0" borderId="0"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0" fontId="8" fillId="0" borderId="6" xfId="2" applyFont="1" applyFill="1" applyBorder="1" applyAlignment="1">
      <alignment horizontal="distributed" vertical="center" justifyLastLine="1"/>
    </xf>
    <xf numFmtId="0" fontId="8" fillId="0" borderId="25" xfId="2" applyFont="1" applyFill="1" applyBorder="1" applyAlignment="1">
      <alignment horizontal="distributed" vertical="center" justifyLastLine="1"/>
    </xf>
    <xf numFmtId="0" fontId="8" fillId="0" borderId="3"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5" xfId="2" applyFont="1" applyFill="1" applyBorder="1" applyAlignment="1">
      <alignment horizontal="distributed" vertical="center" justifyLastLine="1"/>
    </xf>
    <xf numFmtId="0" fontId="8" fillId="0" borderId="1" xfId="2" applyFont="1" applyFill="1" applyBorder="1" applyAlignment="1">
      <alignment horizontal="distributed" vertical="center" justifyLastLine="1"/>
    </xf>
    <xf numFmtId="0" fontId="6" fillId="0" borderId="8" xfId="2" applyBorder="1"/>
    <xf numFmtId="0" fontId="8" fillId="0" borderId="8" xfId="2" applyFont="1" applyFill="1" applyBorder="1" applyAlignment="1">
      <alignment horizontal="distributed" vertical="center" justifyLastLine="1"/>
    </xf>
    <xf numFmtId="0" fontId="8" fillId="2" borderId="4" xfId="23" applyFont="1" applyFill="1" applyBorder="1" applyAlignment="1">
      <alignment horizontal="distributed" vertical="center" justifyLastLine="1"/>
    </xf>
    <xf numFmtId="0" fontId="8" fillId="2" borderId="3" xfId="23" applyFont="1" applyFill="1" applyBorder="1" applyAlignment="1">
      <alignment horizontal="distributed" vertical="center" justifyLastLine="1"/>
    </xf>
    <xf numFmtId="0" fontId="8" fillId="2" borderId="21" xfId="23" applyFont="1" applyFill="1" applyBorder="1" applyAlignment="1">
      <alignment horizontal="distributed" vertical="center" justifyLastLine="1"/>
    </xf>
    <xf numFmtId="0" fontId="8" fillId="2" borderId="31" xfId="2" applyFont="1" applyFill="1" applyBorder="1" applyAlignment="1">
      <alignment horizontal="center" vertical="center" justifyLastLine="1"/>
    </xf>
    <xf numFmtId="0" fontId="8" fillId="2" borderId="29" xfId="2" applyFont="1" applyFill="1" applyBorder="1" applyAlignment="1">
      <alignment horizontal="center" vertical="center" justifyLastLine="1"/>
    </xf>
    <xf numFmtId="0" fontId="8" fillId="2" borderId="31" xfId="2" applyFont="1" applyFill="1" applyBorder="1" applyAlignment="1">
      <alignment horizontal="center" vertical="center" wrapText="1" justifyLastLine="1"/>
    </xf>
    <xf numFmtId="0" fontId="8" fillId="2" borderId="29" xfId="2" applyFont="1" applyFill="1" applyBorder="1" applyAlignment="1">
      <alignment horizontal="center" vertical="center" wrapText="1" justifyLastLine="1"/>
    </xf>
    <xf numFmtId="0" fontId="12" fillId="2" borderId="20"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31" xfId="2" applyFont="1" applyFill="1" applyBorder="1" applyAlignment="1">
      <alignment horizontal="center" vertical="center" wrapText="1"/>
    </xf>
    <xf numFmtId="0" fontId="12" fillId="2" borderId="29" xfId="2" applyFont="1" applyFill="1" applyBorder="1" applyAlignment="1">
      <alignment horizontal="center" vertical="center" wrapText="1"/>
    </xf>
    <xf numFmtId="0" fontId="8" fillId="2" borderId="20" xfId="2" applyFont="1" applyFill="1" applyBorder="1" applyAlignment="1">
      <alignment horizontal="center" vertical="center" wrapText="1" justifyLastLine="1"/>
    </xf>
    <xf numFmtId="0" fontId="8" fillId="2" borderId="19" xfId="2" applyFont="1" applyFill="1" applyBorder="1" applyAlignment="1">
      <alignment horizontal="center" vertical="center" wrapText="1" justifyLastLine="1"/>
    </xf>
    <xf numFmtId="0" fontId="7" fillId="2" borderId="0" xfId="24" applyNumberFormat="1" applyFont="1" applyFill="1" applyAlignment="1">
      <alignment vertical="center" wrapText="1"/>
    </xf>
    <xf numFmtId="0" fontId="8" fillId="2" borderId="46" xfId="24" applyNumberFormat="1" applyFont="1" applyFill="1" applyBorder="1" applyAlignment="1">
      <alignment horizontal="center" vertical="center" wrapText="1"/>
    </xf>
    <xf numFmtId="0" fontId="8" fillId="2" borderId="47" xfId="24" applyNumberFormat="1" applyFont="1" applyFill="1" applyBorder="1" applyAlignment="1">
      <alignment horizontal="center" vertical="center" wrapText="1"/>
    </xf>
    <xf numFmtId="0" fontId="8" fillId="2" borderId="29" xfId="24" applyNumberFormat="1" applyFont="1" applyFill="1" applyBorder="1" applyAlignment="1">
      <alignment vertical="center" wrapText="1"/>
    </xf>
    <xf numFmtId="0" fontId="8" fillId="2" borderId="29" xfId="24" applyNumberFormat="1" applyFont="1" applyFill="1" applyBorder="1" applyAlignment="1">
      <alignment horizontal="left" vertical="center" wrapText="1"/>
    </xf>
    <xf numFmtId="0" fontId="8" fillId="2" borderId="49" xfId="24" applyNumberFormat="1" applyFont="1" applyFill="1" applyBorder="1" applyAlignment="1">
      <alignment horizontal="left" vertical="center" wrapText="1"/>
    </xf>
    <xf numFmtId="0" fontId="8" fillId="2" borderId="26" xfId="24" applyNumberFormat="1" applyFont="1" applyFill="1" applyBorder="1" applyAlignment="1">
      <alignment horizontal="left" vertical="center" wrapText="1"/>
    </xf>
    <xf numFmtId="0" fontId="8" fillId="2" borderId="51" xfId="24" applyNumberFormat="1" applyFont="1" applyFill="1" applyBorder="1" applyAlignment="1">
      <alignment horizontal="left" vertical="center" wrapText="1"/>
    </xf>
    <xf numFmtId="0" fontId="8" fillId="2" borderId="53" xfId="24" applyNumberFormat="1" applyFont="1" applyFill="1" applyBorder="1" applyAlignment="1">
      <alignment vertical="center" wrapText="1"/>
    </xf>
    <xf numFmtId="0" fontId="8" fillId="2" borderId="53" xfId="24" applyNumberFormat="1" applyFont="1" applyFill="1" applyBorder="1" applyAlignment="1">
      <alignment horizontal="left" vertical="center" wrapText="1"/>
    </xf>
    <xf numFmtId="0" fontId="8" fillId="2" borderId="54" xfId="24" applyNumberFormat="1" applyFont="1" applyFill="1" applyBorder="1" applyAlignment="1">
      <alignment horizontal="left" vertical="center" wrapText="1"/>
    </xf>
    <xf numFmtId="0" fontId="8" fillId="2" borderId="18" xfId="24" applyNumberFormat="1" applyFont="1" applyFill="1" applyBorder="1" applyAlignment="1">
      <alignment vertical="center" wrapText="1"/>
    </xf>
    <xf numFmtId="0" fontId="8" fillId="2" borderId="28" xfId="24" applyNumberFormat="1" applyFont="1" applyFill="1" applyBorder="1" applyAlignment="1">
      <alignment vertical="center" wrapText="1"/>
    </xf>
    <xf numFmtId="0" fontId="8" fillId="2" borderId="27" xfId="24" applyNumberFormat="1" applyFont="1" applyFill="1" applyBorder="1" applyAlignment="1">
      <alignment vertical="center" wrapText="1"/>
    </xf>
    <xf numFmtId="0" fontId="8" fillId="2" borderId="26" xfId="24" applyNumberFormat="1" applyFont="1" applyFill="1" applyBorder="1" applyAlignment="1">
      <alignment vertical="center" wrapText="1"/>
    </xf>
    <xf numFmtId="0" fontId="8" fillId="2" borderId="51" xfId="24" applyNumberFormat="1" applyFont="1" applyFill="1" applyBorder="1" applyAlignment="1">
      <alignment vertical="center" wrapText="1"/>
    </xf>
    <xf numFmtId="0" fontId="8" fillId="2" borderId="56" xfId="24" applyNumberFormat="1" applyFont="1" applyFill="1" applyBorder="1" applyAlignment="1">
      <alignment vertical="center" wrapText="1"/>
    </xf>
    <xf numFmtId="0" fontId="8" fillId="2" borderId="57" xfId="24" applyNumberFormat="1" applyFont="1" applyFill="1" applyBorder="1" applyAlignment="1">
      <alignment vertical="center" wrapText="1"/>
    </xf>
    <xf numFmtId="0" fontId="8" fillId="2" borderId="58" xfId="24" applyNumberFormat="1" applyFont="1" applyFill="1" applyBorder="1" applyAlignment="1">
      <alignment vertical="center" wrapText="1"/>
    </xf>
    <xf numFmtId="0" fontId="8" fillId="2" borderId="59" xfId="24" applyNumberFormat="1" applyFont="1" applyFill="1" applyBorder="1" applyAlignment="1">
      <alignment horizontal="center" vertical="center" wrapText="1"/>
    </xf>
    <xf numFmtId="0" fontId="8" fillId="2" borderId="60" xfId="24" applyNumberFormat="1" applyFont="1" applyFill="1" applyBorder="1" applyAlignment="1">
      <alignment horizontal="center" vertical="center" wrapText="1"/>
    </xf>
    <xf numFmtId="0" fontId="8" fillId="2" borderId="43" xfId="24" applyNumberFormat="1" applyFont="1" applyFill="1" applyBorder="1" applyAlignment="1">
      <alignment vertical="center" wrapText="1"/>
    </xf>
    <xf numFmtId="0" fontId="6" fillId="2" borderId="41" xfId="2" applyFont="1" applyFill="1" applyBorder="1" applyAlignment="1">
      <alignment vertical="center" wrapText="1"/>
    </xf>
    <xf numFmtId="0" fontId="6" fillId="2" borderId="62" xfId="2" applyFont="1" applyFill="1" applyBorder="1" applyAlignment="1">
      <alignment vertical="center" wrapText="1"/>
    </xf>
    <xf numFmtId="0" fontId="8" fillId="2" borderId="49" xfId="24" applyNumberFormat="1" applyFont="1" applyFill="1" applyBorder="1" applyAlignment="1">
      <alignment vertical="center" wrapText="1"/>
    </xf>
    <xf numFmtId="0" fontId="8" fillId="2" borderId="63" xfId="24" applyNumberFormat="1" applyFont="1" applyFill="1" applyBorder="1" applyAlignment="1">
      <alignment horizontal="center" vertical="center" wrapText="1"/>
    </xf>
    <xf numFmtId="0" fontId="8" fillId="2" borderId="64" xfId="24" applyNumberFormat="1" applyFont="1" applyFill="1" applyBorder="1" applyAlignment="1">
      <alignment horizontal="center" vertical="center" wrapText="1"/>
    </xf>
    <xf numFmtId="0" fontId="8" fillId="2" borderId="65" xfId="24" applyNumberFormat="1" applyFont="1" applyFill="1" applyBorder="1" applyAlignment="1">
      <alignment horizontal="center" vertical="center" wrapText="1"/>
    </xf>
    <xf numFmtId="0" fontId="8" fillId="2" borderId="1" xfId="24" applyNumberFormat="1" applyFont="1" applyFill="1" applyBorder="1" applyAlignment="1">
      <alignment horizontal="left" vertical="center" wrapText="1"/>
    </xf>
    <xf numFmtId="0" fontId="8" fillId="2" borderId="67" xfId="24" applyNumberFormat="1" applyFont="1" applyFill="1" applyBorder="1" applyAlignment="1">
      <alignment horizontal="center" vertical="center" wrapText="1"/>
    </xf>
    <xf numFmtId="0" fontId="6" fillId="2" borderId="42" xfId="2" applyFont="1" applyFill="1" applyBorder="1" applyAlignment="1">
      <alignment vertical="center" wrapText="1"/>
    </xf>
    <xf numFmtId="0" fontId="8" fillId="2" borderId="26" xfId="24" applyNumberFormat="1" applyFont="1" applyFill="1" applyBorder="1" applyAlignment="1">
      <alignment horizontal="center" vertical="center" wrapText="1"/>
    </xf>
    <xf numFmtId="0" fontId="8" fillId="2" borderId="51" xfId="24" applyNumberFormat="1" applyFont="1" applyFill="1" applyBorder="1" applyAlignment="1">
      <alignment horizontal="center" vertical="center" wrapText="1"/>
    </xf>
    <xf numFmtId="0" fontId="8" fillId="2" borderId="50" xfId="24" applyNumberFormat="1" applyFont="1" applyFill="1" applyBorder="1" applyAlignment="1">
      <alignment horizontal="left" vertical="center" wrapText="1"/>
    </xf>
    <xf numFmtId="0" fontId="8" fillId="2" borderId="70" xfId="24" applyNumberFormat="1" applyFont="1" applyFill="1" applyBorder="1" applyAlignment="1">
      <alignment vertical="center" wrapText="1"/>
    </xf>
    <xf numFmtId="0" fontId="8" fillId="2" borderId="68" xfId="24" applyNumberFormat="1" applyFont="1" applyFill="1" applyBorder="1" applyAlignment="1">
      <alignment horizontal="center" vertical="center" wrapText="1"/>
    </xf>
    <xf numFmtId="0" fontId="8" fillId="2" borderId="55" xfId="24" applyNumberFormat="1" applyFont="1" applyFill="1" applyBorder="1" applyAlignment="1">
      <alignment horizontal="left" vertical="center" wrapText="1"/>
    </xf>
    <xf numFmtId="0" fontId="8" fillId="2" borderId="59" xfId="24" applyNumberFormat="1" applyFont="1" applyFill="1" applyBorder="1" applyAlignment="1">
      <alignment horizontal="left" vertical="center" wrapText="1"/>
    </xf>
    <xf numFmtId="0" fontId="8" fillId="2" borderId="19" xfId="24" applyNumberFormat="1" applyFont="1" applyFill="1" applyBorder="1" applyAlignment="1">
      <alignment vertical="center" wrapText="1"/>
    </xf>
    <xf numFmtId="0" fontId="8" fillId="2" borderId="69" xfId="24" applyNumberFormat="1" applyFont="1" applyFill="1" applyBorder="1" applyAlignment="1">
      <alignment vertical="center" wrapText="1"/>
    </xf>
    <xf numFmtId="0" fontId="8" fillId="2" borderId="59" xfId="24" applyNumberFormat="1" applyFont="1" applyFill="1" applyBorder="1" applyAlignment="1">
      <alignment vertical="center" wrapText="1"/>
    </xf>
    <xf numFmtId="0" fontId="8" fillId="2" borderId="72" xfId="24" applyNumberFormat="1" applyFont="1" applyFill="1" applyBorder="1" applyAlignment="1">
      <alignment vertical="center" wrapText="1"/>
    </xf>
    <xf numFmtId="0" fontId="8" fillId="2" borderId="52" xfId="24" applyNumberFormat="1" applyFont="1" applyFill="1" applyBorder="1" applyAlignment="1">
      <alignment horizontal="left" vertical="center" wrapText="1"/>
    </xf>
    <xf numFmtId="0" fontId="8" fillId="2" borderId="41" xfId="24" applyNumberFormat="1" applyFont="1" applyFill="1" applyBorder="1" applyAlignment="1">
      <alignment vertical="center" wrapText="1"/>
    </xf>
    <xf numFmtId="0" fontId="8" fillId="2" borderId="42" xfId="24" applyNumberFormat="1" applyFont="1" applyFill="1" applyBorder="1" applyAlignment="1">
      <alignment vertical="center" wrapText="1"/>
    </xf>
    <xf numFmtId="0" fontId="8" fillId="2" borderId="62" xfId="24" applyNumberFormat="1" applyFont="1" applyFill="1" applyBorder="1" applyAlignment="1">
      <alignment vertical="center" wrapText="1"/>
    </xf>
    <xf numFmtId="0" fontId="4" fillId="2" borderId="10" xfId="24" applyNumberFormat="1" applyFont="1" applyFill="1" applyBorder="1" applyAlignment="1">
      <alignment vertical="center" wrapText="1"/>
    </xf>
    <xf numFmtId="0" fontId="8" fillId="2" borderId="10" xfId="24" applyNumberFormat="1" applyFont="1" applyFill="1" applyBorder="1" applyAlignment="1">
      <alignment vertical="center" wrapText="1"/>
    </xf>
    <xf numFmtId="0" fontId="8" fillId="2" borderId="21" xfId="25" applyFont="1" applyFill="1" applyBorder="1" applyAlignment="1">
      <alignment horizontal="distributed" vertical="center" justifyLastLine="1"/>
    </xf>
    <xf numFmtId="0" fontId="8" fillId="2" borderId="27" xfId="25" applyFont="1" applyFill="1" applyBorder="1" applyAlignment="1">
      <alignment horizontal="distributed" vertical="center" justifyLastLine="1"/>
    </xf>
    <xf numFmtId="0" fontId="8" fillId="2" borderId="3" xfId="25" applyFont="1" applyFill="1" applyBorder="1" applyAlignment="1">
      <alignment horizontal="center" vertical="center" justifyLastLine="1"/>
    </xf>
    <xf numFmtId="0" fontId="8" fillId="2" borderId="2" xfId="25" applyFont="1" applyFill="1" applyBorder="1" applyAlignment="1">
      <alignment horizontal="center" vertical="center" justifyLastLine="1"/>
    </xf>
    <xf numFmtId="0" fontId="8" fillId="2" borderId="21" xfId="27" applyFont="1" applyFill="1" applyBorder="1" applyAlignment="1">
      <alignment horizontal="center" vertical="center" justifyLastLine="1"/>
    </xf>
    <xf numFmtId="0" fontId="8" fillId="2" borderId="4" xfId="27" applyFont="1" applyFill="1" applyBorder="1" applyAlignment="1">
      <alignment horizontal="center" vertical="center" justifyLastLine="1"/>
    </xf>
    <xf numFmtId="0" fontId="8" fillId="2" borderId="27" xfId="27" applyFont="1" applyFill="1" applyBorder="1" applyAlignment="1">
      <alignment horizontal="center" vertical="center" justifyLastLine="1"/>
    </xf>
    <xf numFmtId="0" fontId="8" fillId="2" borderId="26" xfId="27" applyFont="1" applyFill="1" applyBorder="1" applyAlignment="1">
      <alignment horizontal="center" vertical="center" justifyLastLine="1"/>
    </xf>
    <xf numFmtId="0" fontId="8" fillId="2" borderId="3" xfId="27" applyFont="1" applyFill="1" applyBorder="1" applyAlignment="1">
      <alignment horizontal="center" vertical="center"/>
    </xf>
    <xf numFmtId="0" fontId="8" fillId="2" borderId="2" xfId="27" applyFont="1" applyFill="1" applyBorder="1" applyAlignment="1">
      <alignment horizontal="center" vertical="center"/>
    </xf>
    <xf numFmtId="0" fontId="8" fillId="2" borderId="21" xfId="27" applyFont="1" applyFill="1" applyBorder="1" applyAlignment="1">
      <alignment horizontal="center" vertical="center"/>
    </xf>
    <xf numFmtId="0" fontId="8" fillId="2" borderId="18" xfId="27" applyFont="1" applyFill="1" applyBorder="1" applyAlignment="1">
      <alignment horizontal="center" vertical="center" justifyLastLine="1"/>
    </xf>
    <xf numFmtId="0" fontId="8" fillId="2" borderId="28" xfId="27" applyFont="1" applyFill="1" applyBorder="1" applyAlignment="1">
      <alignment horizontal="center" vertical="center" justifyLastLine="1"/>
    </xf>
    <xf numFmtId="0" fontId="8" fillId="2" borderId="6" xfId="27" applyFont="1" applyFill="1" applyBorder="1" applyAlignment="1">
      <alignment horizontal="center" vertical="distributed" textRotation="255" justifyLastLine="1"/>
    </xf>
    <xf numFmtId="0" fontId="8" fillId="2" borderId="23" xfId="27" applyFont="1" applyFill="1" applyBorder="1" applyAlignment="1">
      <alignment horizontal="center" vertical="distributed" textRotation="255" justifyLastLine="1"/>
    </xf>
    <xf numFmtId="0" fontId="8" fillId="2" borderId="7" xfId="27" applyFont="1" applyFill="1" applyBorder="1" applyAlignment="1">
      <alignment horizontal="distributed" vertical="center" shrinkToFit="1"/>
    </xf>
    <xf numFmtId="0" fontId="6" fillId="2" borderId="6" xfId="27" applyFill="1" applyBorder="1" applyAlignment="1">
      <alignment shrinkToFit="1"/>
    </xf>
    <xf numFmtId="181" fontId="8" fillId="2" borderId="7" xfId="27" applyNumberFormat="1" applyFont="1" applyFill="1" applyBorder="1" applyAlignment="1">
      <alignment vertical="center"/>
    </xf>
    <xf numFmtId="181" fontId="8" fillId="2" borderId="5" xfId="27" applyNumberFormat="1" applyFont="1" applyFill="1" applyBorder="1" applyAlignment="1">
      <alignment vertical="center"/>
    </xf>
    <xf numFmtId="181" fontId="8" fillId="2" borderId="5" xfId="27" applyNumberFormat="1" applyFont="1" applyFill="1" applyBorder="1" applyAlignment="1">
      <alignment horizontal="right" vertical="center"/>
    </xf>
    <xf numFmtId="181" fontId="4" fillId="2" borderId="11" xfId="27" applyNumberFormat="1" applyFont="1" applyFill="1" applyBorder="1" applyAlignment="1">
      <alignment vertical="center"/>
    </xf>
    <xf numFmtId="181" fontId="4" fillId="2" borderId="0" xfId="27" applyNumberFormat="1" applyFont="1" applyFill="1" applyBorder="1" applyAlignment="1">
      <alignment vertical="center"/>
    </xf>
    <xf numFmtId="181" fontId="4" fillId="2" borderId="0" xfId="27" applyNumberFormat="1" applyFont="1" applyFill="1" applyBorder="1" applyAlignment="1">
      <alignment horizontal="right" vertical="center"/>
    </xf>
    <xf numFmtId="181" fontId="4" fillId="2" borderId="11" xfId="27" applyNumberFormat="1" applyFont="1" applyFill="1" applyBorder="1" applyAlignment="1">
      <alignment horizontal="right" vertical="center"/>
    </xf>
    <xf numFmtId="181" fontId="4" fillId="2" borderId="22" xfId="27" applyNumberFormat="1" applyFont="1" applyFill="1" applyBorder="1" applyAlignment="1">
      <alignment horizontal="right" vertical="center"/>
    </xf>
    <xf numFmtId="0" fontId="8" fillId="2" borderId="5" xfId="27" applyFont="1" applyFill="1" applyBorder="1" applyAlignment="1">
      <alignment horizontal="center" vertical="distributed" textRotation="255" justifyLastLine="1"/>
    </xf>
    <xf numFmtId="0" fontId="8" fillId="2" borderId="0" xfId="27" applyFont="1" applyFill="1" applyBorder="1" applyAlignment="1">
      <alignment horizontal="center" vertical="distributed" textRotation="255" justifyLastLine="1"/>
    </xf>
    <xf numFmtId="0" fontId="8" fillId="2" borderId="1" xfId="27" applyFont="1" applyFill="1" applyBorder="1" applyAlignment="1">
      <alignment horizontal="center" vertical="distributed" textRotation="255" justifyLastLine="1"/>
    </xf>
    <xf numFmtId="181" fontId="4" fillId="2" borderId="7" xfId="27" applyNumberFormat="1" applyFont="1" applyFill="1" applyBorder="1" applyAlignment="1">
      <alignment vertical="center"/>
    </xf>
    <xf numFmtId="181" fontId="4" fillId="2" borderId="5" xfId="27" applyNumberFormat="1" applyFont="1" applyFill="1" applyBorder="1" applyAlignment="1">
      <alignment vertical="center"/>
    </xf>
    <xf numFmtId="181" fontId="4" fillId="2" borderId="9" xfId="27" applyNumberFormat="1" applyFont="1" applyFill="1" applyBorder="1" applyAlignment="1">
      <alignment vertical="center"/>
    </xf>
    <xf numFmtId="181" fontId="4" fillId="2" borderId="1" xfId="27" applyNumberFormat="1" applyFont="1" applyFill="1" applyBorder="1" applyAlignment="1">
      <alignment vertical="center"/>
    </xf>
    <xf numFmtId="181" fontId="4" fillId="2" borderId="1" xfId="27" applyNumberFormat="1" applyFont="1" applyFill="1" applyBorder="1" applyAlignment="1">
      <alignment horizontal="right" vertical="center"/>
    </xf>
    <xf numFmtId="0" fontId="8" fillId="2" borderId="0" xfId="27" applyFont="1" applyFill="1" applyBorder="1" applyAlignment="1">
      <alignment horizontal="left" vertical="center" justifyLastLine="1"/>
    </xf>
    <xf numFmtId="0" fontId="8" fillId="2" borderId="0" xfId="27" applyFont="1" applyFill="1" applyBorder="1" applyAlignment="1">
      <alignment horizontal="distributed" vertical="center"/>
    </xf>
    <xf numFmtId="0" fontId="6" fillId="2" borderId="23" xfId="27" applyFill="1" applyBorder="1" applyAlignment="1">
      <alignment horizontal="distributed" vertical="center"/>
    </xf>
    <xf numFmtId="187" fontId="8" fillId="2" borderId="11" xfId="7" applyNumberFormat="1" applyFont="1" applyFill="1" applyBorder="1" applyAlignment="1">
      <alignment horizontal="right" vertical="center"/>
    </xf>
    <xf numFmtId="187" fontId="8" fillId="2" borderId="0" xfId="7" applyNumberFormat="1" applyFont="1" applyFill="1" applyBorder="1" applyAlignment="1">
      <alignment horizontal="right" vertical="center"/>
    </xf>
    <xf numFmtId="187" fontId="4" fillId="2" borderId="0" xfId="7" applyNumberFormat="1" applyFont="1" applyFill="1" applyBorder="1" applyAlignment="1">
      <alignment horizontal="right" vertical="center" indent="1"/>
    </xf>
    <xf numFmtId="0" fontId="8" fillId="2" borderId="31" xfId="27" applyFont="1" applyFill="1" applyBorder="1" applyAlignment="1">
      <alignment horizontal="center" vertical="center" justifyLastLine="1"/>
    </xf>
    <xf numFmtId="0" fontId="8" fillId="2" borderId="3" xfId="27" applyFont="1" applyFill="1" applyBorder="1" applyAlignment="1">
      <alignment horizontal="center" vertical="center" justifyLastLine="1"/>
    </xf>
    <xf numFmtId="0" fontId="8" fillId="2" borderId="5" xfId="27" applyFont="1" applyFill="1" applyBorder="1" applyAlignment="1">
      <alignment horizontal="distributed" vertical="center"/>
    </xf>
    <xf numFmtId="0" fontId="8" fillId="2" borderId="6" xfId="27" applyFont="1" applyFill="1" applyBorder="1" applyAlignment="1">
      <alignment horizontal="distributed" vertical="center"/>
    </xf>
    <xf numFmtId="187" fontId="8" fillId="2" borderId="7" xfId="7" applyNumberFormat="1" applyFont="1" applyFill="1" applyBorder="1" applyAlignment="1">
      <alignment horizontal="right" vertical="center"/>
    </xf>
    <xf numFmtId="187" fontId="8" fillId="2" borderId="5" xfId="7" applyNumberFormat="1" applyFont="1" applyFill="1" applyBorder="1" applyAlignment="1">
      <alignment horizontal="right" vertical="center"/>
    </xf>
    <xf numFmtId="0" fontId="8" fillId="2" borderId="5" xfId="27" applyFont="1" applyFill="1" applyBorder="1" applyAlignment="1">
      <alignment horizontal="left" vertical="center" justifyLastLine="1"/>
    </xf>
    <xf numFmtId="0" fontId="8" fillId="2" borderId="21" xfId="27" applyFont="1" applyFill="1" applyBorder="1" applyAlignment="1">
      <alignment horizontal="distributed" vertical="center" justifyLastLine="1"/>
    </xf>
    <xf numFmtId="0" fontId="8" fillId="2" borderId="4" xfId="27" applyFont="1" applyFill="1" applyBorder="1" applyAlignment="1">
      <alignment horizontal="distributed" vertical="center" justifyLastLine="1"/>
    </xf>
    <xf numFmtId="0" fontId="8" fillId="2" borderId="31" xfId="27" applyFont="1" applyFill="1" applyBorder="1" applyAlignment="1">
      <alignment horizontal="center" vertical="center" wrapText="1" justifyLastLine="1"/>
    </xf>
    <xf numFmtId="0" fontId="4" fillId="2" borderId="0" xfId="27" applyFont="1" applyFill="1" applyBorder="1" applyAlignment="1">
      <alignment horizontal="left" vertical="center" justifyLastLine="1"/>
    </xf>
    <xf numFmtId="0" fontId="9" fillId="2" borderId="0" xfId="27" applyFont="1" applyFill="1" applyBorder="1" applyAlignment="1">
      <alignment horizontal="left" vertical="center" shrinkToFit="1"/>
    </xf>
    <xf numFmtId="0" fontId="6" fillId="2" borderId="0" xfId="27" applyFont="1" applyFill="1" applyBorder="1"/>
    <xf numFmtId="187" fontId="4" fillId="2" borderId="11" xfId="7" applyNumberFormat="1" applyFont="1" applyFill="1" applyBorder="1" applyAlignment="1">
      <alignment horizontal="right" vertical="center"/>
    </xf>
    <xf numFmtId="187" fontId="4" fillId="2" borderId="0" xfId="7" applyNumberFormat="1" applyFont="1" applyFill="1" applyBorder="1" applyAlignment="1">
      <alignment horizontal="right" vertical="center"/>
    </xf>
    <xf numFmtId="0" fontId="9" fillId="2" borderId="11" xfId="27" applyFont="1" applyFill="1" applyBorder="1" applyAlignment="1">
      <alignment horizontal="left" vertical="center"/>
    </xf>
    <xf numFmtId="0" fontId="6" fillId="2" borderId="0" xfId="27" applyFont="1" applyFill="1" applyBorder="1" applyAlignment="1"/>
    <xf numFmtId="0" fontId="8" fillId="2" borderId="23" xfId="27" applyFont="1" applyFill="1" applyBorder="1" applyAlignment="1">
      <alignment horizontal="distributed" vertical="center"/>
    </xf>
    <xf numFmtId="0" fontId="9" fillId="2" borderId="0" xfId="27" applyFont="1" applyFill="1" applyBorder="1" applyAlignment="1">
      <alignment vertical="center" shrinkToFit="1"/>
    </xf>
    <xf numFmtId="187" fontId="4" fillId="2" borderId="0" xfId="7" quotePrefix="1" applyNumberFormat="1" applyFont="1" applyFill="1" applyBorder="1" applyAlignment="1">
      <alignment horizontal="right" vertical="center" indent="1"/>
    </xf>
    <xf numFmtId="0" fontId="20" fillId="2" borderId="0" xfId="27" applyFont="1" applyFill="1" applyBorder="1" applyAlignment="1">
      <alignment vertical="center"/>
    </xf>
    <xf numFmtId="187" fontId="4" fillId="2" borderId="0" xfId="7" quotePrefix="1" applyNumberFormat="1" applyFont="1" applyFill="1" applyBorder="1" applyAlignment="1">
      <alignment horizontal="right" vertical="center"/>
    </xf>
    <xf numFmtId="0" fontId="4" fillId="2" borderId="1" xfId="27" applyFont="1" applyFill="1" applyBorder="1" applyAlignment="1">
      <alignment horizontal="left" vertical="center" justifyLastLine="1"/>
    </xf>
    <xf numFmtId="0" fontId="9" fillId="2" borderId="9" xfId="27" applyFont="1" applyFill="1" applyBorder="1" applyAlignment="1">
      <alignment vertical="center" shrinkToFit="1"/>
    </xf>
    <xf numFmtId="0" fontId="6" fillId="2" borderId="1" xfId="27" applyFill="1" applyBorder="1"/>
    <xf numFmtId="187" fontId="4" fillId="2" borderId="9" xfId="7" applyNumberFormat="1" applyFont="1" applyFill="1" applyBorder="1" applyAlignment="1">
      <alignment horizontal="right" vertical="center"/>
    </xf>
    <xf numFmtId="187" fontId="4" fillId="2" borderId="1" xfId="7" applyNumberFormat="1" applyFont="1" applyFill="1" applyBorder="1" applyAlignment="1">
      <alignment horizontal="right" vertical="center"/>
    </xf>
    <xf numFmtId="187" fontId="4" fillId="2" borderId="1" xfId="7" applyNumberFormat="1" applyFont="1" applyFill="1" applyBorder="1" applyAlignment="1">
      <alignment horizontal="right" vertical="center" indent="1"/>
    </xf>
    <xf numFmtId="0" fontId="4" fillId="2" borderId="0" xfId="27" applyFont="1" applyFill="1" applyBorder="1" applyAlignment="1">
      <alignment horizontal="left" vertical="center" wrapText="1" justifyLastLine="1"/>
    </xf>
    <xf numFmtId="0" fontId="8" fillId="2" borderId="0" xfId="2" applyFont="1" applyFill="1" applyAlignment="1">
      <alignment vertical="center"/>
    </xf>
    <xf numFmtId="0" fontId="7" fillId="2" borderId="0" xfId="2" applyFont="1" applyFill="1" applyAlignment="1">
      <alignment vertical="center"/>
    </xf>
    <xf numFmtId="0" fontId="8" fillId="2" borderId="24" xfId="2" applyFont="1" applyFill="1" applyBorder="1" applyAlignment="1">
      <alignment horizontal="distributed" vertical="center" justifyLastLine="1"/>
    </xf>
    <xf numFmtId="0" fontId="8" fillId="2" borderId="17" xfId="2" applyFont="1" applyFill="1" applyBorder="1" applyAlignment="1">
      <alignment horizontal="distributed" vertical="center" justifyLastLine="1"/>
    </xf>
    <xf numFmtId="0" fontId="8" fillId="2" borderId="4" xfId="2" applyFont="1" applyFill="1" applyBorder="1" applyAlignment="1">
      <alignment horizontal="center" vertical="center"/>
    </xf>
    <xf numFmtId="0" fontId="8" fillId="2" borderId="3" xfId="2" applyFont="1" applyFill="1" applyBorder="1" applyAlignment="1">
      <alignment horizontal="center" vertical="center"/>
    </xf>
    <xf numFmtId="0" fontId="9" fillId="2" borderId="0" xfId="2" applyFont="1" applyFill="1" applyBorder="1" applyAlignment="1">
      <alignment horizontal="distributed" vertical="center"/>
    </xf>
    <xf numFmtId="0" fontId="9" fillId="2" borderId="23" xfId="2" applyFont="1" applyFill="1" applyBorder="1" applyAlignment="1">
      <alignment horizontal="distributed" vertical="center"/>
    </xf>
    <xf numFmtId="0" fontId="8" fillId="2" borderId="20"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0" xfId="2" applyFont="1" applyFill="1" applyBorder="1" applyAlignment="1">
      <alignment horizontal="right" vertical="center"/>
    </xf>
    <xf numFmtId="0" fontId="9" fillId="2" borderId="23" xfId="2" applyFont="1" applyFill="1" applyBorder="1" applyAlignment="1">
      <alignment horizontal="right" vertical="center"/>
    </xf>
    <xf numFmtId="0" fontId="8" fillId="2" borderId="31"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0" xfId="2" applyFont="1" applyFill="1" applyBorder="1" applyAlignment="1">
      <alignment horizontal="center" vertical="center" justifyLastLine="1"/>
    </xf>
    <xf numFmtId="0" fontId="8" fillId="2" borderId="19" xfId="2" applyFont="1" applyFill="1" applyBorder="1" applyAlignment="1">
      <alignment horizontal="center" vertical="center" justifyLastLine="1"/>
    </xf>
    <xf numFmtId="0" fontId="8" fillId="2" borderId="18"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5" xfId="2" applyFont="1" applyFill="1" applyBorder="1" applyAlignment="1">
      <alignment horizontal="distributed" vertical="center" indent="1"/>
    </xf>
    <xf numFmtId="0" fontId="8" fillId="2" borderId="6" xfId="2" applyFont="1" applyFill="1" applyBorder="1" applyAlignment="1">
      <alignment horizontal="distributed" vertical="center" indent="1"/>
    </xf>
    <xf numFmtId="182" fontId="30" fillId="2" borderId="7" xfId="2" applyNumberFormat="1" applyFont="1" applyFill="1" applyBorder="1" applyAlignment="1">
      <alignment horizontal="center" vertical="center"/>
    </xf>
    <xf numFmtId="182" fontId="30" fillId="2" borderId="5" xfId="2" applyNumberFormat="1" applyFont="1" applyFill="1" applyBorder="1" applyAlignment="1">
      <alignment horizontal="center" vertical="center"/>
    </xf>
    <xf numFmtId="0" fontId="23" fillId="2" borderId="0" xfId="2" applyFont="1" applyFill="1" applyBorder="1" applyAlignment="1">
      <alignment horizontal="distributed" vertical="center" indent="1"/>
    </xf>
    <xf numFmtId="0" fontId="23" fillId="2" borderId="23" xfId="2" applyFont="1" applyFill="1" applyBorder="1" applyAlignment="1">
      <alignment horizontal="distributed" vertical="center" indent="1"/>
    </xf>
    <xf numFmtId="181" fontId="30" fillId="2" borderId="11" xfId="2" applyNumberFormat="1" applyFont="1" applyFill="1" applyBorder="1" applyAlignment="1">
      <alignment horizontal="center" vertical="center"/>
    </xf>
    <xf numFmtId="181" fontId="30" fillId="2" borderId="0" xfId="2" applyNumberFormat="1" applyFont="1" applyFill="1" applyBorder="1" applyAlignment="1">
      <alignment horizontal="center" vertical="center"/>
    </xf>
    <xf numFmtId="182" fontId="30" fillId="2" borderId="11" xfId="2" applyNumberFormat="1" applyFont="1" applyFill="1" applyBorder="1" applyAlignment="1">
      <alignment horizontal="center" vertical="center"/>
    </xf>
    <xf numFmtId="182" fontId="30" fillId="2" borderId="0" xfId="2" applyNumberFormat="1" applyFont="1" applyFill="1" applyBorder="1" applyAlignment="1">
      <alignment horizontal="center" vertical="center"/>
    </xf>
    <xf numFmtId="183" fontId="30" fillId="2" borderId="11" xfId="2" applyNumberFormat="1" applyFont="1" applyFill="1" applyBorder="1" applyAlignment="1">
      <alignment horizontal="center" vertical="center"/>
    </xf>
    <xf numFmtId="183" fontId="30" fillId="2" borderId="0" xfId="2" applyNumberFormat="1" applyFont="1" applyFill="1" applyBorder="1" applyAlignment="1">
      <alignment horizontal="center" vertical="center"/>
    </xf>
    <xf numFmtId="195" fontId="30" fillId="2" borderId="11" xfId="2" applyNumberFormat="1" applyFont="1" applyFill="1" applyBorder="1" applyAlignment="1">
      <alignment horizontal="center" vertical="center"/>
    </xf>
    <xf numFmtId="195" fontId="30" fillId="2" borderId="0" xfId="2" applyNumberFormat="1" applyFont="1" applyFill="1" applyBorder="1" applyAlignment="1">
      <alignment horizontal="center" vertical="center"/>
    </xf>
    <xf numFmtId="0" fontId="23" fillId="2" borderId="1" xfId="2" applyFont="1" applyFill="1" applyBorder="1" applyAlignment="1">
      <alignment horizontal="distributed" vertical="center" indent="1"/>
    </xf>
    <xf numFmtId="0" fontId="23" fillId="2" borderId="8" xfId="2" applyFont="1" applyFill="1" applyBorder="1" applyAlignment="1">
      <alignment horizontal="distributed" vertical="center" indent="1"/>
    </xf>
    <xf numFmtId="183" fontId="30" fillId="2" borderId="9" xfId="2" applyNumberFormat="1" applyFont="1" applyFill="1" applyBorder="1" applyAlignment="1">
      <alignment horizontal="center" vertical="center"/>
    </xf>
    <xf numFmtId="183" fontId="30" fillId="2" borderId="1" xfId="2" applyNumberFormat="1" applyFont="1" applyFill="1" applyBorder="1" applyAlignment="1">
      <alignment horizontal="center" vertical="center"/>
    </xf>
    <xf numFmtId="0" fontId="21" fillId="2" borderId="0" xfId="28" applyFont="1" applyFill="1" applyBorder="1" applyAlignment="1">
      <alignment horizontal="center" vertical="center" justifyLastLine="1"/>
    </xf>
    <xf numFmtId="0" fontId="7" fillId="2" borderId="0" xfId="28" applyFont="1" applyFill="1" applyAlignment="1">
      <alignment horizontal="left" vertical="center"/>
    </xf>
    <xf numFmtId="0" fontId="0" fillId="2" borderId="0" xfId="0" applyFill="1" applyAlignment="1">
      <alignment vertical="center"/>
    </xf>
    <xf numFmtId="0" fontId="8" fillId="2" borderId="21" xfId="28" applyFont="1" applyFill="1" applyBorder="1" applyAlignment="1">
      <alignment horizontal="center" vertical="center" justifyLastLine="1"/>
    </xf>
    <xf numFmtId="0" fontId="8" fillId="2" borderId="4" xfId="28" applyFont="1" applyFill="1" applyBorder="1" applyAlignment="1">
      <alignment horizontal="center" vertical="center" justifyLastLine="1"/>
    </xf>
    <xf numFmtId="0" fontId="8" fillId="2" borderId="23" xfId="28" applyFont="1" applyFill="1" applyBorder="1" applyAlignment="1">
      <alignment horizontal="center" vertical="center" justifyLastLine="1"/>
    </xf>
    <xf numFmtId="0" fontId="8" fillId="2" borderId="39" xfId="28" applyFont="1" applyFill="1" applyBorder="1" applyAlignment="1">
      <alignment horizontal="center" vertical="center" justifyLastLine="1"/>
    </xf>
    <xf numFmtId="0" fontId="8" fillId="2" borderId="31" xfId="29" applyFont="1" applyFill="1" applyBorder="1" applyAlignment="1">
      <alignment horizontal="center" vertical="center"/>
    </xf>
    <xf numFmtId="0" fontId="8" fillId="2" borderId="29" xfId="29" applyFont="1" applyFill="1" applyBorder="1" applyAlignment="1">
      <alignment horizontal="center" vertical="center"/>
    </xf>
    <xf numFmtId="0" fontId="8" fillId="2" borderId="20" xfId="29" applyFont="1" applyFill="1" applyBorder="1" applyAlignment="1">
      <alignment horizontal="center" vertical="center"/>
    </xf>
    <xf numFmtId="0" fontId="8" fillId="2" borderId="19" xfId="29" applyFont="1" applyFill="1" applyBorder="1" applyAlignment="1">
      <alignment horizontal="center" vertical="center"/>
    </xf>
    <xf numFmtId="0" fontId="8" fillId="2" borderId="8" xfId="28" applyFont="1" applyFill="1" applyBorder="1" applyAlignment="1">
      <alignment horizontal="center" vertical="center" justifyLastLine="1"/>
    </xf>
    <xf numFmtId="0" fontId="8" fillId="2" borderId="40" xfId="28" applyFont="1" applyFill="1" applyBorder="1" applyAlignment="1">
      <alignment horizontal="center" vertical="center" justifyLastLine="1"/>
    </xf>
    <xf numFmtId="0" fontId="7" fillId="2" borderId="0" xfId="29" applyFont="1" applyFill="1" applyBorder="1" applyAlignment="1">
      <alignment vertical="center"/>
    </xf>
    <xf numFmtId="38" fontId="4" fillId="2" borderId="1" xfId="1" applyFont="1" applyFill="1" applyBorder="1" applyAlignment="1">
      <alignment horizontal="center" vertical="center"/>
    </xf>
    <xf numFmtId="0" fontId="8" fillId="2" borderId="6" xfId="29" applyFont="1" applyFill="1" applyBorder="1" applyAlignment="1">
      <alignment horizontal="distributed" vertical="center"/>
    </xf>
    <xf numFmtId="0" fontId="0" fillId="2" borderId="25" xfId="0" applyFill="1" applyBorder="1">
      <alignment vertical="center"/>
    </xf>
    <xf numFmtId="182" fontId="4" fillId="2" borderId="11" xfId="1" applyNumberFormat="1" applyFont="1" applyFill="1" applyBorder="1" applyAlignment="1">
      <alignment horizontal="center" vertical="center"/>
    </xf>
    <xf numFmtId="182" fontId="4" fillId="2" borderId="0" xfId="1" applyNumberFormat="1" applyFont="1" applyFill="1" applyBorder="1" applyAlignment="1">
      <alignment horizontal="center" vertical="center"/>
    </xf>
    <xf numFmtId="38" fontId="4" fillId="2" borderId="0" xfId="1" applyFont="1" applyFill="1" applyBorder="1" applyAlignment="1">
      <alignment horizontal="center" vertical="center"/>
    </xf>
    <xf numFmtId="38" fontId="4" fillId="2" borderId="5" xfId="1" applyFont="1" applyFill="1" applyBorder="1" applyAlignment="1">
      <alignment horizontal="center" vertical="center"/>
    </xf>
    <xf numFmtId="0" fontId="8" fillId="2" borderId="8" xfId="29" applyFont="1" applyFill="1" applyBorder="1" applyAlignment="1">
      <alignment horizontal="distributed" vertical="center"/>
    </xf>
    <xf numFmtId="0" fontId="8" fillId="2" borderId="40" xfId="29" applyFont="1" applyFill="1" applyBorder="1" applyAlignment="1">
      <alignment horizontal="distributed" vertical="center"/>
    </xf>
    <xf numFmtId="182" fontId="4" fillId="2" borderId="9" xfId="1" applyNumberFormat="1" applyFont="1" applyFill="1" applyBorder="1" applyAlignment="1">
      <alignment horizontal="center" vertical="center"/>
    </xf>
    <xf numFmtId="182" fontId="4" fillId="2" borderId="1" xfId="1" applyNumberFormat="1" applyFont="1" applyFill="1" applyBorder="1" applyAlignment="1">
      <alignment horizontal="center" vertical="center"/>
    </xf>
    <xf numFmtId="0" fontId="7" fillId="2" borderId="0" xfId="31" applyFont="1" applyFill="1" applyBorder="1" applyAlignment="1">
      <alignment horizontal="left" vertical="center"/>
    </xf>
    <xf numFmtId="0" fontId="8" fillId="2" borderId="10" xfId="31" applyFont="1" applyFill="1" applyBorder="1" applyAlignment="1">
      <alignment horizontal="center" vertical="center" justifyLastLine="1"/>
    </xf>
    <xf numFmtId="0" fontId="8" fillId="2" borderId="24" xfId="31" applyFont="1" applyFill="1" applyBorder="1" applyAlignment="1">
      <alignment horizontal="center" vertical="center" justifyLastLine="1"/>
    </xf>
    <xf numFmtId="0" fontId="8" fillId="2" borderId="22" xfId="31" applyFont="1" applyFill="1" applyBorder="1" applyAlignment="1">
      <alignment horizontal="center" vertical="center" justifyLastLine="1"/>
    </xf>
    <xf numFmtId="0" fontId="8" fillId="2" borderId="17" xfId="31" applyFont="1" applyFill="1" applyBorder="1" applyAlignment="1">
      <alignment horizontal="center" vertical="center" justifyLastLine="1"/>
    </xf>
    <xf numFmtId="0" fontId="21" fillId="2" borderId="31" xfId="31" applyFont="1" applyFill="1" applyBorder="1" applyAlignment="1">
      <alignment horizontal="center" vertical="center" justifyLastLine="1"/>
    </xf>
    <xf numFmtId="0" fontId="21" fillId="2" borderId="29" xfId="31" applyFont="1" applyFill="1" applyBorder="1" applyAlignment="1">
      <alignment horizontal="center" vertical="center" justifyLastLine="1"/>
    </xf>
    <xf numFmtId="0" fontId="8" fillId="2" borderId="3" xfId="31" applyFont="1" applyFill="1" applyBorder="1" applyAlignment="1">
      <alignment horizontal="center" vertical="center" justifyLastLine="1"/>
    </xf>
    <xf numFmtId="0" fontId="8" fillId="2" borderId="2" xfId="31" applyFont="1" applyFill="1" applyBorder="1" applyAlignment="1">
      <alignment horizontal="center" vertical="center" justifyLastLine="1"/>
    </xf>
    <xf numFmtId="0" fontId="8" fillId="2" borderId="21" xfId="31" applyFont="1" applyFill="1" applyBorder="1" applyAlignment="1">
      <alignment horizontal="center" vertical="center" justifyLastLine="1"/>
    </xf>
    <xf numFmtId="49" fontId="8" fillId="2" borderId="5" xfId="31" applyNumberFormat="1" applyFont="1" applyFill="1" applyBorder="1" applyAlignment="1">
      <alignment horizontal="center" vertical="center"/>
    </xf>
    <xf numFmtId="49" fontId="8" fillId="2" borderId="0" xfId="31" applyNumberFormat="1" applyFont="1" applyFill="1" applyBorder="1" applyAlignment="1">
      <alignment horizontal="center" vertical="center"/>
    </xf>
    <xf numFmtId="49" fontId="8" fillId="2" borderId="1" xfId="31" applyNumberFormat="1" applyFont="1" applyFill="1" applyBorder="1" applyAlignment="1">
      <alignment horizontal="center" vertical="center"/>
    </xf>
    <xf numFmtId="0" fontId="8" fillId="2" borderId="86" xfId="32" applyFont="1" applyFill="1" applyBorder="1" applyAlignment="1">
      <alignment horizontal="center" vertical="center"/>
    </xf>
    <xf numFmtId="0" fontId="8" fillId="2" borderId="89" xfId="32" applyFont="1" applyFill="1" applyBorder="1" applyAlignment="1">
      <alignment horizontal="center" vertical="center"/>
    </xf>
    <xf numFmtId="181" fontId="8" fillId="2" borderId="11" xfId="33" applyNumberFormat="1" applyFont="1" applyFill="1" applyBorder="1" applyAlignment="1">
      <alignment horizontal="right" vertical="center"/>
    </xf>
    <xf numFmtId="181" fontId="8" fillId="2" borderId="0" xfId="33" applyNumberFormat="1" applyFont="1" applyFill="1" applyBorder="1" applyAlignment="1">
      <alignment horizontal="right" vertical="center"/>
    </xf>
    <xf numFmtId="181" fontId="4" fillId="2" borderId="0" xfId="33" applyNumberFormat="1" applyFont="1" applyFill="1" applyBorder="1" applyAlignment="1">
      <alignment horizontal="right" vertical="center" shrinkToFit="1"/>
    </xf>
    <xf numFmtId="181" fontId="4" fillId="2" borderId="0" xfId="33" applyNumberFormat="1" applyFont="1" applyFill="1" applyBorder="1" applyAlignment="1">
      <alignment horizontal="right" vertical="center"/>
    </xf>
    <xf numFmtId="181" fontId="4" fillId="2" borderId="23" xfId="33" applyNumberFormat="1" applyFont="1" applyFill="1" applyBorder="1" applyAlignment="1">
      <alignment horizontal="right" vertical="center"/>
    </xf>
    <xf numFmtId="182" fontId="4" fillId="2" borderId="0" xfId="33" applyNumberFormat="1" applyFont="1" applyFill="1" applyBorder="1" applyAlignment="1">
      <alignment horizontal="right" vertical="center"/>
    </xf>
    <xf numFmtId="0" fontId="7" fillId="2" borderId="0" xfId="32" applyFont="1" applyFill="1" applyAlignment="1">
      <alignment horizontal="left" vertical="center"/>
    </xf>
    <xf numFmtId="0" fontId="8" fillId="2" borderId="80" xfId="32" applyFont="1" applyFill="1" applyBorder="1" applyAlignment="1">
      <alignment horizontal="center" vertical="center" justifyLastLine="1"/>
    </xf>
    <xf numFmtId="0" fontId="8" fillId="2" borderId="84" xfId="32" applyFont="1" applyFill="1" applyBorder="1" applyAlignment="1">
      <alignment horizontal="center" vertical="center" justifyLastLine="1"/>
    </xf>
    <xf numFmtId="0" fontId="8" fillId="2" borderId="73" xfId="32" applyFont="1" applyFill="1" applyBorder="1" applyAlignment="1">
      <alignment horizontal="center" vertical="center"/>
    </xf>
    <xf numFmtId="0" fontId="8" fillId="2" borderId="74" xfId="32" applyFont="1" applyFill="1" applyBorder="1" applyAlignment="1">
      <alignment horizontal="center" vertical="center"/>
    </xf>
    <xf numFmtId="0" fontId="8" fillId="2" borderId="81" xfId="32" applyFont="1" applyFill="1" applyBorder="1" applyAlignment="1">
      <alignment horizontal="center" vertical="center"/>
    </xf>
    <xf numFmtId="0" fontId="8" fillId="2" borderId="82" xfId="32" applyFont="1" applyFill="1" applyBorder="1" applyAlignment="1">
      <alignment horizontal="center" vertical="center"/>
    </xf>
    <xf numFmtId="0" fontId="8" fillId="2" borderId="83" xfId="32" applyFont="1" applyFill="1" applyBorder="1" applyAlignment="1">
      <alignment horizontal="center" vertical="center"/>
    </xf>
    <xf numFmtId="0" fontId="8" fillId="2" borderId="85" xfId="32" applyFont="1" applyFill="1" applyBorder="1" applyAlignment="1">
      <alignment horizontal="center" vertical="center" justifyLastLine="1"/>
    </xf>
    <xf numFmtId="0" fontId="8" fillId="2" borderId="86" xfId="32" applyFont="1" applyFill="1" applyBorder="1" applyAlignment="1">
      <alignment horizontal="center" vertical="center" justifyLastLine="1"/>
    </xf>
    <xf numFmtId="0" fontId="8" fillId="2" borderId="86" xfId="32" applyFont="1" applyFill="1" applyBorder="1" applyAlignment="1">
      <alignment horizontal="center" vertical="center" shrinkToFit="1"/>
    </xf>
    <xf numFmtId="0" fontId="8" fillId="2" borderId="87" xfId="32" applyFont="1" applyFill="1" applyBorder="1" applyAlignment="1">
      <alignment horizontal="center" vertical="center" justifyLastLine="1"/>
    </xf>
    <xf numFmtId="0" fontId="8" fillId="2" borderId="88" xfId="32" applyFont="1" applyFill="1" applyBorder="1" applyAlignment="1">
      <alignment horizontal="center" vertical="center" justifyLastLine="1"/>
    </xf>
    <xf numFmtId="182" fontId="4" fillId="2" borderId="0" xfId="0" applyNumberFormat="1" applyFont="1" applyFill="1" applyBorder="1" applyAlignment="1">
      <alignment horizontal="right" vertical="center"/>
    </xf>
    <xf numFmtId="181" fontId="8" fillId="2" borderId="9" xfId="33" applyNumberFormat="1" applyFont="1" applyFill="1" applyBorder="1" applyAlignment="1">
      <alignment horizontal="right" vertical="center"/>
    </xf>
    <xf numFmtId="181" fontId="8" fillId="2" borderId="1" xfId="33" applyNumberFormat="1" applyFont="1" applyFill="1" applyBorder="1" applyAlignment="1">
      <alignment horizontal="right" vertical="center"/>
    </xf>
    <xf numFmtId="181" fontId="4" fillId="2" borderId="1" xfId="33" applyNumberFormat="1" applyFont="1" applyFill="1" applyBorder="1" applyAlignment="1">
      <alignment horizontal="right" vertical="center"/>
    </xf>
    <xf numFmtId="0" fontId="4" fillId="2" borderId="1" xfId="0" applyFont="1" applyFill="1" applyBorder="1" applyAlignment="1">
      <alignment horizontal="right" vertical="center"/>
    </xf>
    <xf numFmtId="0" fontId="0" fillId="2" borderId="1" xfId="0" applyFill="1" applyBorder="1" applyAlignment="1">
      <alignment horizontal="right" vertical="center"/>
    </xf>
    <xf numFmtId="182" fontId="4" fillId="2" borderId="1" xfId="33" applyNumberFormat="1" applyFont="1" applyFill="1" applyBorder="1" applyAlignment="1">
      <alignment horizontal="right" vertical="center"/>
    </xf>
    <xf numFmtId="182" fontId="4" fillId="2" borderId="1" xfId="0" applyNumberFormat="1" applyFont="1" applyFill="1" applyBorder="1" applyAlignment="1">
      <alignment horizontal="right" vertical="center"/>
    </xf>
    <xf numFmtId="0" fontId="4" fillId="2" borderId="0" xfId="0" applyFont="1" applyFill="1" applyBorder="1" applyAlignment="1">
      <alignment horizontal="right" vertical="center"/>
    </xf>
    <xf numFmtId="0" fontId="4" fillId="2" borderId="23" xfId="0" applyFont="1" applyFill="1" applyBorder="1" applyAlignment="1">
      <alignment horizontal="right" vertical="center"/>
    </xf>
    <xf numFmtId="0" fontId="0" fillId="2" borderId="0" xfId="0" applyFill="1" applyBorder="1" applyAlignment="1">
      <alignment horizontal="right" vertical="center"/>
    </xf>
    <xf numFmtId="0" fontId="7" fillId="2" borderId="0" xfId="34" applyFont="1" applyFill="1" applyAlignment="1">
      <alignment horizontal="left" vertical="center"/>
    </xf>
    <xf numFmtId="0" fontId="8" fillId="2" borderId="21" xfId="35" applyFont="1" applyFill="1" applyBorder="1" applyAlignment="1">
      <alignment horizontal="center" vertical="center"/>
    </xf>
    <xf numFmtId="0" fontId="8" fillId="2" borderId="27" xfId="35" applyFont="1" applyFill="1" applyBorder="1" applyAlignment="1">
      <alignment horizontal="center" vertical="center"/>
    </xf>
    <xf numFmtId="0" fontId="8" fillId="2" borderId="4" xfId="35" applyFont="1" applyFill="1" applyBorder="1" applyAlignment="1">
      <alignment horizontal="distributed" vertical="center" indent="3"/>
    </xf>
    <xf numFmtId="0" fontId="8" fillId="2" borderId="4" xfId="35" applyFont="1" applyFill="1" applyBorder="1" applyAlignment="1">
      <alignment horizontal="center" vertical="center" wrapText="1"/>
    </xf>
    <xf numFmtId="0" fontId="8" fillId="2" borderId="4" xfId="35" applyFont="1" applyFill="1" applyBorder="1" applyAlignment="1">
      <alignment horizontal="center" vertical="center"/>
    </xf>
    <xf numFmtId="0" fontId="8" fillId="2" borderId="3" xfId="35" applyFont="1" applyFill="1" applyBorder="1" applyAlignment="1">
      <alignment horizontal="center" vertical="center"/>
    </xf>
    <xf numFmtId="0" fontId="8" fillId="2" borderId="26" xfId="35" applyFont="1" applyFill="1" applyBorder="1" applyAlignment="1">
      <alignment horizontal="center" vertical="center" shrinkToFit="1"/>
    </xf>
    <xf numFmtId="0" fontId="8" fillId="2" borderId="26" xfId="35" applyFont="1" applyFill="1" applyBorder="1" applyAlignment="1">
      <alignment horizontal="distributed" vertical="center" shrinkToFit="1"/>
    </xf>
    <xf numFmtId="0" fontId="8" fillId="2" borderId="26" xfId="35" applyFont="1" applyFill="1" applyBorder="1" applyAlignment="1">
      <alignment horizontal="distributed" vertical="center" indent="2"/>
    </xf>
    <xf numFmtId="0" fontId="9" fillId="2" borderId="26" xfId="35" applyFont="1" applyFill="1" applyBorder="1" applyAlignment="1">
      <alignment horizontal="center" vertical="center"/>
    </xf>
    <xf numFmtId="0" fontId="9" fillId="2" borderId="18" xfId="35" applyFont="1" applyFill="1" applyBorder="1" applyAlignment="1">
      <alignment horizontal="center" vertical="center"/>
    </xf>
    <xf numFmtId="0" fontId="9" fillId="2" borderId="26" xfId="35" applyFont="1" applyFill="1" applyBorder="1" applyAlignment="1">
      <alignment horizontal="center" vertical="center" shrinkToFit="1"/>
    </xf>
    <xf numFmtId="0" fontId="8" fillId="2" borderId="26" xfId="35" applyFont="1" applyFill="1" applyBorder="1" applyAlignment="1">
      <alignment horizontal="center" vertical="center"/>
    </xf>
    <xf numFmtId="0" fontId="20" fillId="2" borderId="26" xfId="35" applyFont="1" applyFill="1" applyBorder="1" applyAlignment="1">
      <alignment horizontal="center" vertical="center"/>
    </xf>
    <xf numFmtId="0" fontId="1" fillId="2" borderId="11" xfId="35" applyFont="1" applyFill="1" applyBorder="1" applyAlignment="1">
      <alignment horizontal="center" vertical="center"/>
    </xf>
    <xf numFmtId="0" fontId="1" fillId="2" borderId="0" xfId="35" applyFont="1" applyFill="1" applyBorder="1" applyAlignment="1">
      <alignment horizontal="center" vertical="center"/>
    </xf>
    <xf numFmtId="187" fontId="9" fillId="2" borderId="39" xfId="35" applyNumberFormat="1" applyFont="1" applyFill="1" applyBorder="1" applyAlignment="1">
      <alignment horizontal="right" vertical="center" shrinkToFit="1"/>
    </xf>
    <xf numFmtId="0" fontId="9" fillId="2" borderId="39" xfId="35" applyFont="1" applyFill="1" applyBorder="1" applyAlignment="1">
      <alignment horizontal="right" vertical="center" shrinkToFit="1"/>
    </xf>
    <xf numFmtId="187" fontId="1" fillId="2" borderId="11" xfId="34" applyNumberFormat="1" applyFont="1" applyFill="1" applyBorder="1" applyAlignment="1">
      <alignment horizontal="right" vertical="center" shrinkToFit="1"/>
    </xf>
    <xf numFmtId="187" fontId="1" fillId="2" borderId="0" xfId="34" applyNumberFormat="1" applyFont="1" applyFill="1" applyBorder="1" applyAlignment="1">
      <alignment horizontal="right" vertical="center" shrinkToFit="1"/>
    </xf>
    <xf numFmtId="187" fontId="1" fillId="2" borderId="23" xfId="34" applyNumberFormat="1" applyFont="1" applyFill="1" applyBorder="1" applyAlignment="1">
      <alignment horizontal="right" vertical="center" shrinkToFit="1"/>
    </xf>
    <xf numFmtId="180" fontId="9" fillId="2" borderId="39" xfId="35" applyNumberFormat="1" applyFont="1" applyFill="1" applyBorder="1" applyAlignment="1">
      <alignment horizontal="right" vertical="center"/>
    </xf>
    <xf numFmtId="41" fontId="1" fillId="2" borderId="39" xfId="35" applyNumberFormat="1" applyFont="1" applyFill="1" applyBorder="1" applyAlignment="1">
      <alignment horizontal="right" vertical="center"/>
    </xf>
    <xf numFmtId="180" fontId="1" fillId="2" borderId="39" xfId="35" applyNumberFormat="1" applyFont="1" applyFill="1" applyBorder="1" applyAlignment="1">
      <alignment horizontal="right" vertical="center"/>
    </xf>
    <xf numFmtId="187" fontId="9" fillId="2" borderId="39" xfId="35" applyNumberFormat="1" applyFont="1" applyFill="1" applyBorder="1" applyAlignment="1">
      <alignment horizontal="right" vertical="center"/>
    </xf>
    <xf numFmtId="0" fontId="9" fillId="2" borderId="39" xfId="35" applyFont="1" applyFill="1" applyBorder="1" applyAlignment="1">
      <alignment horizontal="right" vertical="center"/>
    </xf>
    <xf numFmtId="187" fontId="1" fillId="2" borderId="11" xfId="34" applyNumberFormat="1" applyFont="1" applyFill="1" applyBorder="1" applyAlignment="1">
      <alignment horizontal="right" vertical="center"/>
    </xf>
    <xf numFmtId="187" fontId="1" fillId="2" borderId="0" xfId="34" applyNumberFormat="1" applyFont="1" applyFill="1" applyBorder="1" applyAlignment="1">
      <alignment horizontal="right" vertical="center"/>
    </xf>
    <xf numFmtId="187" fontId="1" fillId="2" borderId="23" xfId="34" applyNumberFormat="1" applyFont="1" applyFill="1" applyBorder="1" applyAlignment="1">
      <alignment horizontal="right" vertical="center"/>
    </xf>
    <xf numFmtId="0" fontId="9" fillId="2" borderId="11" xfId="35" applyFont="1" applyFill="1" applyBorder="1" applyAlignment="1">
      <alignment horizontal="center" vertical="center"/>
    </xf>
    <xf numFmtId="0" fontId="9" fillId="2" borderId="23" xfId="35" applyFont="1" applyFill="1" applyBorder="1" applyAlignment="1">
      <alignment horizontal="center" vertical="center"/>
    </xf>
    <xf numFmtId="0" fontId="1" fillId="2" borderId="23" xfId="35" applyFont="1" applyFill="1" applyBorder="1" applyAlignment="1">
      <alignment horizontal="center" vertical="center"/>
    </xf>
    <xf numFmtId="187" fontId="9" fillId="2" borderId="11" xfId="35" applyNumberFormat="1" applyFont="1" applyFill="1" applyBorder="1" applyAlignment="1">
      <alignment horizontal="right" vertical="center" shrinkToFit="1"/>
    </xf>
    <xf numFmtId="187" fontId="9" fillId="2" borderId="0" xfId="35" applyNumberFormat="1" applyFont="1" applyFill="1" applyBorder="1" applyAlignment="1">
      <alignment horizontal="right" vertical="center" shrinkToFit="1"/>
    </xf>
    <xf numFmtId="187" fontId="9" fillId="2" borderId="23" xfId="35" applyNumberFormat="1" applyFont="1" applyFill="1" applyBorder="1" applyAlignment="1">
      <alignment horizontal="right" vertical="center" shrinkToFit="1"/>
    </xf>
    <xf numFmtId="187" fontId="1" fillId="2" borderId="39" xfId="34" applyNumberFormat="1" applyFont="1" applyFill="1" applyBorder="1" applyAlignment="1">
      <alignment horizontal="right" vertical="center" shrinkToFit="1"/>
    </xf>
    <xf numFmtId="187" fontId="9" fillId="2" borderId="11" xfId="35" applyNumberFormat="1" applyFont="1" applyFill="1" applyBorder="1" applyAlignment="1">
      <alignment horizontal="right" vertical="center"/>
    </xf>
    <xf numFmtId="187" fontId="9" fillId="2" borderId="0" xfId="35" applyNumberFormat="1" applyFont="1" applyFill="1" applyBorder="1" applyAlignment="1">
      <alignment horizontal="right" vertical="center"/>
    </xf>
    <xf numFmtId="187" fontId="9" fillId="2" borderId="23" xfId="35" applyNumberFormat="1" applyFont="1" applyFill="1" applyBorder="1" applyAlignment="1">
      <alignment horizontal="right" vertical="center"/>
    </xf>
    <xf numFmtId="187" fontId="1" fillId="2" borderId="39" xfId="34" applyNumberFormat="1" applyFont="1" applyFill="1" applyBorder="1" applyAlignment="1">
      <alignment horizontal="right" vertical="center"/>
    </xf>
    <xf numFmtId="0" fontId="1" fillId="2" borderId="39" xfId="35" applyFont="1" applyFill="1" applyBorder="1" applyAlignment="1">
      <alignment horizontal="center" vertical="center"/>
    </xf>
    <xf numFmtId="187" fontId="9" fillId="2" borderId="9" xfId="35" applyNumberFormat="1" applyFont="1" applyFill="1" applyBorder="1" applyAlignment="1">
      <alignment horizontal="right" vertical="center" shrinkToFit="1"/>
    </xf>
    <xf numFmtId="187" fontId="9" fillId="2" borderId="1" xfId="35" applyNumberFormat="1" applyFont="1" applyFill="1" applyBorder="1" applyAlignment="1">
      <alignment horizontal="right" vertical="center" shrinkToFit="1"/>
    </xf>
    <xf numFmtId="187" fontId="9" fillId="2" borderId="8" xfId="35" applyNumberFormat="1" applyFont="1" applyFill="1" applyBorder="1" applyAlignment="1">
      <alignment horizontal="right" vertical="center" shrinkToFit="1"/>
    </xf>
    <xf numFmtId="187" fontId="1" fillId="2" borderId="40" xfId="34" applyNumberFormat="1" applyFont="1" applyFill="1" applyBorder="1" applyAlignment="1">
      <alignment horizontal="right" vertical="center" shrinkToFit="1"/>
    </xf>
    <xf numFmtId="180" fontId="9" fillId="2" borderId="40" xfId="35" applyNumberFormat="1" applyFont="1" applyFill="1" applyBorder="1" applyAlignment="1">
      <alignment horizontal="right" vertical="center"/>
    </xf>
    <xf numFmtId="41" fontId="1" fillId="2" borderId="40" xfId="35" applyNumberFormat="1" applyFont="1" applyFill="1" applyBorder="1" applyAlignment="1">
      <alignment horizontal="right" vertical="center"/>
    </xf>
    <xf numFmtId="0" fontId="1" fillId="2" borderId="40" xfId="35" applyFont="1" applyFill="1" applyBorder="1" applyAlignment="1">
      <alignment horizontal="center" vertical="center"/>
    </xf>
    <xf numFmtId="0" fontId="1" fillId="2" borderId="9" xfId="35" applyFont="1" applyFill="1" applyBorder="1" applyAlignment="1">
      <alignment horizontal="center" vertical="center"/>
    </xf>
    <xf numFmtId="0" fontId="8" fillId="2" borderId="2" xfId="35" applyFont="1" applyFill="1" applyBorder="1" applyAlignment="1">
      <alignment horizontal="center" vertical="center"/>
    </xf>
    <xf numFmtId="182" fontId="8" fillId="2" borderId="11" xfId="35" applyNumberFormat="1" applyFont="1" applyFill="1" applyBorder="1" applyAlignment="1">
      <alignment horizontal="right" vertical="center"/>
    </xf>
    <xf numFmtId="182" fontId="8" fillId="2" borderId="0" xfId="35" applyNumberFormat="1" applyFont="1" applyFill="1" applyBorder="1" applyAlignment="1">
      <alignment horizontal="right" vertical="center"/>
    </xf>
    <xf numFmtId="182" fontId="8" fillId="2" borderId="23" xfId="35" applyNumberFormat="1" applyFont="1" applyFill="1" applyBorder="1" applyAlignment="1">
      <alignment horizontal="right" vertical="center"/>
    </xf>
    <xf numFmtId="181" fontId="4" fillId="2" borderId="11" xfId="35" applyNumberFormat="1" applyFont="1" applyFill="1" applyBorder="1" applyAlignment="1">
      <alignment horizontal="right" vertical="center"/>
    </xf>
    <xf numFmtId="181" fontId="4" fillId="2" borderId="0" xfId="35" applyNumberFormat="1" applyFont="1" applyFill="1" applyBorder="1" applyAlignment="1">
      <alignment horizontal="right" vertical="center"/>
    </xf>
    <xf numFmtId="181" fontId="4" fillId="2" borderId="23" xfId="35" applyNumberFormat="1" applyFont="1" applyFill="1" applyBorder="1" applyAlignment="1">
      <alignment horizontal="right" vertical="center"/>
    </xf>
    <xf numFmtId="180" fontId="1" fillId="2" borderId="40" xfId="35" applyNumberFormat="1" applyFont="1" applyFill="1" applyBorder="1" applyAlignment="1">
      <alignment horizontal="right" vertical="center"/>
    </xf>
    <xf numFmtId="187" fontId="9" fillId="2" borderId="9" xfId="35" applyNumberFormat="1" applyFont="1" applyFill="1" applyBorder="1" applyAlignment="1">
      <alignment horizontal="right" vertical="center"/>
    </xf>
    <xf numFmtId="187" fontId="9" fillId="2" borderId="1" xfId="35" applyNumberFormat="1" applyFont="1" applyFill="1" applyBorder="1" applyAlignment="1">
      <alignment horizontal="right" vertical="center"/>
    </xf>
    <xf numFmtId="187" fontId="9" fillId="2" borderId="8" xfId="35" applyNumberFormat="1" applyFont="1" applyFill="1" applyBorder="1" applyAlignment="1">
      <alignment horizontal="right" vertical="center"/>
    </xf>
    <xf numFmtId="187" fontId="1" fillId="2" borderId="40" xfId="34" applyNumberFormat="1" applyFont="1" applyFill="1" applyBorder="1" applyAlignment="1">
      <alignment horizontal="right" vertical="center"/>
    </xf>
    <xf numFmtId="0" fontId="9" fillId="2" borderId="9" xfId="35" applyFont="1" applyFill="1" applyBorder="1" applyAlignment="1">
      <alignment horizontal="center" vertical="center"/>
    </xf>
    <xf numFmtId="0" fontId="9" fillId="2" borderId="8" xfId="35" applyFont="1" applyFill="1" applyBorder="1" applyAlignment="1">
      <alignment horizontal="center" vertical="center"/>
    </xf>
    <xf numFmtId="182" fontId="8" fillId="2" borderId="9" xfId="35" applyNumberFormat="1" applyFont="1" applyFill="1" applyBorder="1" applyAlignment="1">
      <alignment horizontal="right" vertical="center"/>
    </xf>
    <xf numFmtId="182" fontId="8" fillId="2" borderId="1" xfId="35" applyNumberFormat="1" applyFont="1" applyFill="1" applyBorder="1" applyAlignment="1">
      <alignment horizontal="right" vertical="center"/>
    </xf>
    <xf numFmtId="182" fontId="8" fillId="2" borderId="8" xfId="35" applyNumberFormat="1" applyFont="1" applyFill="1" applyBorder="1" applyAlignment="1">
      <alignment horizontal="right" vertical="center"/>
    </xf>
    <xf numFmtId="181" fontId="4" fillId="2" borderId="9" xfId="35" applyNumberFormat="1" applyFont="1" applyFill="1" applyBorder="1" applyAlignment="1">
      <alignment horizontal="right" vertical="center"/>
    </xf>
    <xf numFmtId="181" fontId="4" fillId="2" borderId="1" xfId="35" applyNumberFormat="1" applyFont="1" applyFill="1" applyBorder="1" applyAlignment="1">
      <alignment horizontal="right" vertical="center"/>
    </xf>
    <xf numFmtId="181" fontId="4" fillId="2" borderId="8" xfId="35" applyNumberFormat="1" applyFont="1" applyFill="1" applyBorder="1" applyAlignment="1">
      <alignment horizontal="right" vertical="center"/>
    </xf>
    <xf numFmtId="0" fontId="8" fillId="2" borderId="2" xfId="36" applyFont="1" applyFill="1" applyBorder="1" applyAlignment="1">
      <alignment horizontal="distributed" vertical="center" justifyLastLine="1"/>
    </xf>
    <xf numFmtId="0" fontId="8" fillId="2" borderId="21" xfId="36" applyFont="1" applyFill="1" applyBorder="1" applyAlignment="1">
      <alignment horizontal="distributed" vertical="center" justifyLastLine="1"/>
    </xf>
    <xf numFmtId="0" fontId="8" fillId="2" borderId="2" xfId="36" applyFont="1" applyFill="1" applyBorder="1" applyAlignment="1">
      <alignment horizontal="center" vertical="center" justifyLastLine="1"/>
    </xf>
    <xf numFmtId="0" fontId="8" fillId="2" borderId="21" xfId="36" applyFont="1" applyFill="1" applyBorder="1" applyAlignment="1">
      <alignment horizontal="center" vertical="center" justifyLastLine="1"/>
    </xf>
    <xf numFmtId="0" fontId="30" fillId="2" borderId="94" xfId="0" applyFont="1" applyFill="1" applyBorder="1" applyAlignment="1">
      <alignment vertical="top" wrapText="1"/>
    </xf>
    <xf numFmtId="0" fontId="30" fillId="2" borderId="100" xfId="0" applyFont="1" applyFill="1" applyBorder="1" applyAlignment="1">
      <alignment vertical="top" wrapText="1"/>
    </xf>
    <xf numFmtId="0" fontId="30" fillId="2" borderId="48" xfId="0" applyFont="1" applyFill="1" applyBorder="1" applyAlignment="1">
      <alignment vertical="top" wrapText="1"/>
    </xf>
    <xf numFmtId="0" fontId="30" fillId="2" borderId="97" xfId="0" applyFont="1" applyFill="1" applyBorder="1" applyAlignment="1">
      <alignment vertical="top" wrapText="1"/>
    </xf>
    <xf numFmtId="0" fontId="30" fillId="2" borderId="101" xfId="0" applyFont="1" applyFill="1" applyBorder="1" applyAlignment="1">
      <alignment vertical="top" wrapText="1"/>
    </xf>
    <xf numFmtId="0" fontId="30" fillId="2" borderId="94" xfId="0" applyFont="1" applyFill="1" applyBorder="1" applyAlignment="1">
      <alignment horizontal="left" vertical="top" wrapText="1"/>
    </xf>
    <xf numFmtId="0" fontId="30" fillId="2" borderId="100" xfId="0" applyFont="1" applyFill="1" applyBorder="1" applyAlignment="1">
      <alignment horizontal="left" vertical="top" wrapText="1"/>
    </xf>
    <xf numFmtId="0" fontId="30" fillId="2" borderId="48" xfId="0" applyFont="1" applyFill="1" applyBorder="1" applyAlignment="1">
      <alignment horizontal="left" vertical="top" wrapText="1"/>
    </xf>
    <xf numFmtId="0" fontId="30" fillId="2" borderId="39" xfId="0" applyFont="1" applyFill="1" applyBorder="1" applyAlignment="1">
      <alignment horizontal="justify" vertical="top" wrapText="1"/>
    </xf>
    <xf numFmtId="0" fontId="30" fillId="2" borderId="39" xfId="0" applyFont="1" applyFill="1" applyBorder="1" applyAlignment="1">
      <alignment vertical="top" wrapText="1"/>
    </xf>
    <xf numFmtId="0" fontId="8" fillId="2" borderId="3" xfId="37" applyFont="1" applyFill="1" applyBorder="1" applyAlignment="1">
      <alignment horizontal="distributed" vertical="center" wrapText="1" justifyLastLine="1"/>
    </xf>
    <xf numFmtId="0" fontId="8" fillId="2" borderId="7" xfId="37" applyFont="1" applyFill="1" applyBorder="1" applyAlignment="1">
      <alignment horizontal="distributed" vertical="center" justifyLastLine="1"/>
    </xf>
    <xf numFmtId="0" fontId="8" fillId="2" borderId="21" xfId="37" applyFont="1" applyFill="1" applyBorder="1" applyAlignment="1">
      <alignment horizontal="distributed" vertical="center" justifyLastLine="1"/>
    </xf>
    <xf numFmtId="0" fontId="8" fillId="2" borderId="27" xfId="37" applyFont="1" applyFill="1" applyBorder="1" applyAlignment="1">
      <alignment horizontal="distributed" vertical="center" justifyLastLine="1"/>
    </xf>
    <xf numFmtId="0" fontId="8" fillId="2" borderId="4" xfId="37" applyFont="1" applyFill="1" applyBorder="1" applyAlignment="1">
      <alignment horizontal="distributed" vertical="center" justifyLastLine="1"/>
    </xf>
    <xf numFmtId="0" fontId="8" fillId="2" borderId="26" xfId="37" applyFont="1" applyFill="1" applyBorder="1" applyAlignment="1">
      <alignment horizontal="distributed" vertical="center" justifyLastLine="1"/>
    </xf>
    <xf numFmtId="0" fontId="8" fillId="2" borderId="4" xfId="37" applyFont="1" applyFill="1" applyBorder="1" applyAlignment="1">
      <alignment horizontal="center" vertical="center"/>
    </xf>
    <xf numFmtId="0" fontId="8" fillId="2" borderId="25" xfId="37" applyFont="1" applyFill="1" applyBorder="1" applyAlignment="1">
      <alignment horizontal="distributed" vertical="center" justifyLastLine="1"/>
    </xf>
    <xf numFmtId="0" fontId="6" fillId="2" borderId="3" xfId="38" applyFont="1" applyFill="1" applyBorder="1" applyAlignment="1">
      <alignment horizontal="distributed" vertical="center" wrapText="1" justifyLastLine="1"/>
    </xf>
    <xf numFmtId="0" fontId="6" fillId="2" borderId="18" xfId="38" applyFont="1" applyFill="1" applyBorder="1" applyAlignment="1">
      <alignment horizontal="distributed" vertical="center" justifyLastLine="1"/>
    </xf>
    <xf numFmtId="0" fontId="8" fillId="2" borderId="21" xfId="38" applyFont="1" applyFill="1" applyBorder="1" applyAlignment="1">
      <alignment horizontal="distributed" vertical="center"/>
    </xf>
    <xf numFmtId="0" fontId="8" fillId="2" borderId="27" xfId="38" applyFont="1" applyFill="1" applyBorder="1" applyAlignment="1">
      <alignment horizontal="distributed" vertical="center"/>
    </xf>
    <xf numFmtId="0" fontId="8" fillId="2" borderId="4" xfId="38" applyFont="1" applyFill="1" applyBorder="1" applyAlignment="1">
      <alignment horizontal="distributed" vertical="center"/>
    </xf>
    <xf numFmtId="0" fontId="8" fillId="2" borderId="26" xfId="38" applyFont="1" applyFill="1" applyBorder="1" applyAlignment="1">
      <alignment horizontal="distributed" vertical="center"/>
    </xf>
    <xf numFmtId="0" fontId="8" fillId="2" borderId="4" xfId="38" applyFont="1" applyFill="1" applyBorder="1" applyAlignment="1">
      <alignment horizontal="center" vertical="center"/>
    </xf>
    <xf numFmtId="0" fontId="8" fillId="2" borderId="3" xfId="38" applyFont="1" applyFill="1" applyBorder="1" applyAlignment="1">
      <alignment horizontal="distributed" vertical="center" wrapText="1"/>
    </xf>
    <xf numFmtId="0" fontId="8" fillId="2" borderId="18" xfId="38" applyFont="1" applyFill="1" applyBorder="1" applyAlignment="1">
      <alignment horizontal="distributed" vertical="center"/>
    </xf>
    <xf numFmtId="0" fontId="6" fillId="2" borderId="21" xfId="38" applyFont="1" applyFill="1" applyBorder="1" applyAlignment="1">
      <alignment horizontal="distributed" vertical="center" justifyLastLine="1"/>
    </xf>
    <xf numFmtId="0" fontId="6" fillId="2" borderId="27" xfId="38" applyFont="1" applyFill="1" applyBorder="1" applyAlignment="1">
      <alignment horizontal="distributed" vertical="center" justifyLastLine="1"/>
    </xf>
    <xf numFmtId="0" fontId="6" fillId="2" borderId="4" xfId="38" applyFont="1" applyFill="1" applyBorder="1" applyAlignment="1">
      <alignment horizontal="distributed" vertical="center" justifyLastLine="1"/>
    </xf>
    <xf numFmtId="0" fontId="6" fillId="2" borderId="26" xfId="38" applyFont="1" applyFill="1" applyBorder="1" applyAlignment="1">
      <alignment horizontal="distributed" vertical="center" justifyLastLine="1"/>
    </xf>
    <xf numFmtId="0" fontId="6" fillId="2" borderId="4" xfId="38" applyFont="1" applyFill="1" applyBorder="1" applyAlignment="1">
      <alignment horizontal="center" vertical="center"/>
    </xf>
    <xf numFmtId="0" fontId="8" fillId="2" borderId="3" xfId="38" applyFont="1" applyFill="1" applyBorder="1" applyAlignment="1">
      <alignment horizontal="distributed" vertical="center" wrapText="1" justifyLastLine="1"/>
    </xf>
    <xf numFmtId="0" fontId="8" fillId="2" borderId="18" xfId="38" applyFont="1" applyFill="1" applyBorder="1" applyAlignment="1">
      <alignment horizontal="distributed" vertical="center" justifyLastLine="1"/>
    </xf>
    <xf numFmtId="0" fontId="8" fillId="2" borderId="21" xfId="38" applyFont="1" applyFill="1" applyBorder="1" applyAlignment="1">
      <alignment horizontal="distributed" vertical="center" justifyLastLine="1"/>
    </xf>
    <xf numFmtId="0" fontId="8" fillId="2" borderId="27" xfId="38" applyFont="1" applyFill="1" applyBorder="1" applyAlignment="1">
      <alignment horizontal="distributed" vertical="center" justifyLastLine="1"/>
    </xf>
    <xf numFmtId="0" fontId="8" fillId="2" borderId="4" xfId="38" applyFont="1" applyFill="1" applyBorder="1" applyAlignment="1">
      <alignment horizontal="distributed" vertical="center" justifyLastLine="1"/>
    </xf>
    <xf numFmtId="0" fontId="8" fillId="2" borderId="26" xfId="38" applyFont="1" applyFill="1" applyBorder="1" applyAlignment="1">
      <alignment horizontal="distributed" vertical="center" justifyLastLine="1"/>
    </xf>
    <xf numFmtId="0" fontId="9" fillId="2" borderId="21" xfId="38" applyFont="1" applyFill="1" applyBorder="1" applyAlignment="1">
      <alignment horizontal="distributed" vertical="center"/>
    </xf>
    <xf numFmtId="0" fontId="9" fillId="2" borderId="27" xfId="38" applyFont="1" applyFill="1" applyBorder="1" applyAlignment="1">
      <alignment horizontal="distributed" vertical="center"/>
    </xf>
    <xf numFmtId="0" fontId="8" fillId="2" borderId="25" xfId="38" applyFont="1" applyFill="1" applyBorder="1" applyAlignment="1">
      <alignment horizontal="distributed" vertical="center" justifyLastLine="1"/>
    </xf>
    <xf numFmtId="49" fontId="8" fillId="2" borderId="31" xfId="39" applyNumberFormat="1" applyFont="1" applyFill="1" applyBorder="1" applyAlignment="1">
      <alignment horizontal="center" vertical="center" textRotation="255"/>
    </xf>
    <xf numFmtId="49" fontId="8" fillId="2" borderId="29" xfId="39" applyNumberFormat="1" applyFont="1" applyFill="1" applyBorder="1" applyAlignment="1">
      <alignment horizontal="center" vertical="center" textRotation="255"/>
    </xf>
    <xf numFmtId="0" fontId="12" fillId="2" borderId="22" xfId="39" applyFont="1" applyFill="1" applyBorder="1" applyAlignment="1">
      <alignment horizontal="left" wrapText="1"/>
    </xf>
    <xf numFmtId="49" fontId="12" fillId="2" borderId="10" xfId="39" applyNumberFormat="1" applyFont="1" applyFill="1" applyBorder="1" applyAlignment="1">
      <alignment horizontal="right" vertical="top"/>
    </xf>
    <xf numFmtId="49" fontId="8" fillId="2" borderId="20" xfId="39" applyNumberFormat="1" applyFont="1" applyFill="1" applyBorder="1" applyAlignment="1">
      <alignment horizontal="center" vertical="center"/>
    </xf>
    <xf numFmtId="49" fontId="8" fillId="2" borderId="24" xfId="39" applyNumberFormat="1" applyFont="1" applyFill="1" applyBorder="1" applyAlignment="1">
      <alignment horizontal="center" vertical="center"/>
    </xf>
    <xf numFmtId="49" fontId="8" fillId="2" borderId="19" xfId="39" applyNumberFormat="1" applyFont="1" applyFill="1" applyBorder="1" applyAlignment="1">
      <alignment horizontal="center" vertical="center"/>
    </xf>
    <xf numFmtId="49" fontId="8" fillId="2" borderId="17" xfId="39" applyNumberFormat="1" applyFont="1" applyFill="1" applyBorder="1" applyAlignment="1">
      <alignment horizontal="center" vertical="center"/>
    </xf>
    <xf numFmtId="49" fontId="8" fillId="2" borderId="20" xfId="39" applyNumberFormat="1" applyFont="1" applyFill="1" applyBorder="1" applyAlignment="1">
      <alignment horizontal="center" vertical="center" textRotation="255"/>
    </xf>
    <xf numFmtId="49" fontId="8" fillId="2" borderId="19" xfId="39" applyNumberFormat="1" applyFont="1" applyFill="1" applyBorder="1" applyAlignment="1">
      <alignment horizontal="center" vertical="center" textRotation="255"/>
    </xf>
    <xf numFmtId="38" fontId="8" fillId="2" borderId="7"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11"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1"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49" fontId="9" fillId="2" borderId="31" xfId="39" applyNumberFormat="1" applyFont="1" applyFill="1" applyBorder="1" applyAlignment="1">
      <alignment horizontal="center" vertical="center" textRotation="255"/>
    </xf>
    <xf numFmtId="49" fontId="9" fillId="2" borderId="29" xfId="39" applyNumberFormat="1" applyFont="1" applyFill="1" applyBorder="1" applyAlignment="1">
      <alignment horizontal="center" vertical="center" textRotation="255"/>
    </xf>
    <xf numFmtId="49" fontId="9" fillId="2" borderId="10" xfId="39" applyNumberFormat="1" applyFont="1" applyFill="1" applyBorder="1" applyAlignment="1">
      <alignment horizontal="center" vertical="center" textRotation="255"/>
    </xf>
    <xf numFmtId="49" fontId="9" fillId="2" borderId="22" xfId="39" applyNumberFormat="1" applyFont="1" applyFill="1" applyBorder="1" applyAlignment="1">
      <alignment horizontal="center" vertical="center" textRotation="255"/>
    </xf>
    <xf numFmtId="49" fontId="9" fillId="2" borderId="20" xfId="39" applyNumberFormat="1" applyFont="1" applyFill="1" applyBorder="1" applyAlignment="1">
      <alignment horizontal="center" vertical="center" textRotation="255"/>
    </xf>
    <xf numFmtId="49" fontId="9" fillId="2" borderId="19" xfId="39" applyNumberFormat="1" applyFont="1" applyFill="1" applyBorder="1" applyAlignment="1">
      <alignment horizontal="center" vertical="center" textRotation="255"/>
    </xf>
    <xf numFmtId="49" fontId="8" fillId="2" borderId="24" xfId="39" applyNumberFormat="1" applyFont="1" applyFill="1" applyBorder="1" applyAlignment="1">
      <alignment horizontal="center" vertical="center" textRotation="255"/>
    </xf>
    <xf numFmtId="49" fontId="8" fillId="2" borderId="17" xfId="39" applyNumberFormat="1" applyFont="1" applyFill="1" applyBorder="1" applyAlignment="1">
      <alignment horizontal="center" vertical="center" textRotation="255"/>
    </xf>
    <xf numFmtId="38" fontId="4" fillId="2" borderId="11"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200" fontId="4" fillId="2" borderId="0" xfId="39" applyNumberFormat="1" applyFont="1" applyFill="1" applyBorder="1" applyAlignment="1">
      <alignment horizontal="center" vertical="center"/>
    </xf>
    <xf numFmtId="49" fontId="9" fillId="2" borderId="20" xfId="39" applyNumberFormat="1" applyFont="1" applyFill="1" applyBorder="1" applyAlignment="1">
      <alignment horizontal="center" vertical="center" wrapText="1"/>
    </xf>
    <xf numFmtId="49" fontId="9" fillId="2" borderId="10" xfId="39" applyNumberFormat="1" applyFont="1" applyFill="1" applyBorder="1" applyAlignment="1">
      <alignment horizontal="center" vertical="center" wrapText="1"/>
    </xf>
    <xf numFmtId="49" fontId="9" fillId="2" borderId="19" xfId="39" applyNumberFormat="1" applyFont="1" applyFill="1" applyBorder="1" applyAlignment="1">
      <alignment horizontal="center" vertical="center" wrapText="1"/>
    </xf>
    <xf numFmtId="49" fontId="9" fillId="2" borderId="22" xfId="39" applyNumberFormat="1" applyFont="1" applyFill="1" applyBorder="1" applyAlignment="1">
      <alignment horizontal="center" vertical="center" wrapText="1"/>
    </xf>
    <xf numFmtId="200" fontId="4" fillId="2" borderId="5" xfId="39" applyNumberFormat="1" applyFont="1" applyFill="1" applyBorder="1" applyAlignment="1">
      <alignment horizontal="center" vertical="center"/>
    </xf>
    <xf numFmtId="200" fontId="4" fillId="2" borderId="1" xfId="39"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distributed" vertical="center" justifyLastLine="1"/>
    </xf>
    <xf numFmtId="0" fontId="8" fillId="2" borderId="21" xfId="0" applyFont="1" applyFill="1" applyBorder="1" applyAlignment="1">
      <alignment horizontal="distributed" vertical="center" justifyLastLine="1"/>
    </xf>
    <xf numFmtId="0" fontId="8" fillId="2" borderId="2"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12" fillId="2" borderId="107" xfId="0" applyFont="1" applyFill="1" applyBorder="1" applyAlignment="1" applyProtection="1">
      <alignment horizontal="distributed" vertical="center" wrapText="1"/>
      <protection locked="0"/>
    </xf>
    <xf numFmtId="0" fontId="12" fillId="2" borderId="114" xfId="0" applyFont="1" applyFill="1" applyBorder="1" applyAlignment="1" applyProtection="1">
      <alignment horizontal="distributed" vertical="center"/>
      <protection locked="0"/>
    </xf>
    <xf numFmtId="0" fontId="12" fillId="2" borderId="122" xfId="0" applyFont="1" applyFill="1" applyBorder="1" applyAlignment="1" applyProtection="1">
      <alignment horizontal="distributed" vertical="center"/>
      <protection locked="0"/>
    </xf>
    <xf numFmtId="0" fontId="8" fillId="2" borderId="10" xfId="40" applyFont="1" applyFill="1" applyBorder="1" applyAlignment="1">
      <alignment horizontal="center" vertical="center" wrapText="1"/>
    </xf>
    <xf numFmtId="0" fontId="8" fillId="2" borderId="0" xfId="40" applyFont="1" applyFill="1" applyBorder="1" applyAlignment="1">
      <alignment horizontal="center" vertical="center" wrapText="1"/>
    </xf>
    <xf numFmtId="0" fontId="8" fillId="2" borderId="22" xfId="40" applyFont="1" applyFill="1" applyBorder="1" applyAlignment="1">
      <alignment horizontal="center" vertical="center" wrapText="1"/>
    </xf>
    <xf numFmtId="0" fontId="12" fillId="2" borderId="104" xfId="0" applyFont="1" applyFill="1" applyBorder="1" applyAlignment="1" applyProtection="1">
      <alignment horizontal="center" vertical="center" textRotation="255"/>
      <protection locked="0"/>
    </xf>
    <xf numFmtId="0" fontId="12" fillId="2" borderId="110" xfId="0" applyFont="1" applyFill="1" applyBorder="1" applyAlignment="1" applyProtection="1">
      <alignment horizontal="center" vertical="center" textRotation="255"/>
      <protection locked="0"/>
    </xf>
    <xf numFmtId="0" fontId="12" fillId="2" borderId="121" xfId="0" applyFont="1" applyFill="1" applyBorder="1" applyAlignment="1" applyProtection="1">
      <alignment horizontal="center" vertical="center" textRotation="255"/>
      <protection locked="0"/>
    </xf>
    <xf numFmtId="0" fontId="12" fillId="2" borderId="10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12" fillId="2" borderId="111"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12" fillId="2" borderId="114" xfId="0" applyFont="1" applyFill="1" applyBorder="1" applyAlignment="1" applyProtection="1">
      <protection locked="0"/>
    </xf>
    <xf numFmtId="0" fontId="12" fillId="2" borderId="122" xfId="0" applyFont="1" applyFill="1" applyBorder="1" applyAlignment="1" applyProtection="1">
      <protection locked="0"/>
    </xf>
    <xf numFmtId="0" fontId="12" fillId="2" borderId="10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06" xfId="0" applyFont="1" applyFill="1" applyBorder="1" applyAlignment="1" applyProtection="1">
      <alignment horizontal="center" vertical="center" wrapText="1"/>
      <protection locked="0"/>
    </xf>
    <xf numFmtId="0" fontId="12" fillId="2" borderId="111" xfId="0" applyFont="1" applyFill="1" applyBorder="1" applyAlignment="1" applyProtection="1">
      <alignment horizontal="center" vertical="center" wrapText="1"/>
      <protection locked="0"/>
    </xf>
    <xf numFmtId="0" fontId="12" fillId="2" borderId="112" xfId="0" applyFont="1" applyFill="1" applyBorder="1" applyAlignment="1" applyProtection="1">
      <alignment horizontal="center" vertical="center" wrapText="1"/>
      <protection locked="0"/>
    </xf>
    <xf numFmtId="0" fontId="12" fillId="2" borderId="113" xfId="0" applyFont="1" applyFill="1" applyBorder="1" applyAlignment="1" applyProtection="1">
      <alignment horizontal="center" vertical="center" wrapText="1"/>
      <protection locked="0"/>
    </xf>
    <xf numFmtId="0" fontId="12" fillId="2" borderId="104" xfId="0" applyFont="1" applyFill="1" applyBorder="1" applyAlignment="1" applyProtection="1">
      <alignment horizontal="center" vertical="center" wrapText="1"/>
      <protection locked="0"/>
    </xf>
    <xf numFmtId="0" fontId="12" fillId="2" borderId="110" xfId="0" applyFont="1" applyFill="1" applyBorder="1" applyAlignment="1" applyProtection="1">
      <alignment horizontal="center" vertical="center" wrapText="1"/>
      <protection locked="0"/>
    </xf>
    <xf numFmtId="0" fontId="12" fillId="2" borderId="121" xfId="0" applyFont="1" applyFill="1" applyBorder="1" applyAlignment="1" applyProtection="1">
      <alignment horizontal="center" vertical="center" wrapText="1"/>
      <protection locked="0"/>
    </xf>
    <xf numFmtId="0" fontId="12" fillId="2" borderId="117" xfId="0" applyFont="1" applyFill="1" applyBorder="1" applyAlignment="1" applyProtection="1">
      <alignment horizontal="center" vertical="center"/>
      <protection locked="0"/>
    </xf>
    <xf numFmtId="0" fontId="12" fillId="2" borderId="114" xfId="0" applyFont="1" applyFill="1" applyBorder="1" applyAlignment="1" applyProtection="1">
      <alignment horizontal="center" vertical="center"/>
      <protection locked="0"/>
    </xf>
    <xf numFmtId="0" fontId="12" fillId="2" borderId="122" xfId="0" applyFont="1" applyFill="1" applyBorder="1" applyAlignment="1" applyProtection="1">
      <alignment horizontal="center" vertical="center"/>
      <protection locked="0"/>
    </xf>
    <xf numFmtId="0" fontId="12" fillId="2" borderId="118" xfId="0" applyFont="1" applyFill="1" applyBorder="1" applyAlignment="1" applyProtection="1">
      <alignment horizontal="center" vertical="center"/>
      <protection locked="0"/>
    </xf>
    <xf numFmtId="0" fontId="12" fillId="2" borderId="119" xfId="0" applyFont="1" applyFill="1" applyBorder="1" applyAlignment="1" applyProtection="1">
      <alignment horizontal="center" vertical="center"/>
      <protection locked="0"/>
    </xf>
    <xf numFmtId="0" fontId="12" fillId="2" borderId="120" xfId="0" applyFont="1" applyFill="1" applyBorder="1" applyAlignment="1" applyProtection="1">
      <alignment horizontal="center" vertical="center"/>
      <protection locked="0"/>
    </xf>
    <xf numFmtId="0" fontId="12" fillId="2" borderId="117" xfId="0" applyFont="1" applyFill="1" applyBorder="1" applyAlignment="1" applyProtection="1">
      <alignment horizontal="distributed" vertical="center" wrapText="1"/>
      <protection locked="0"/>
    </xf>
    <xf numFmtId="0" fontId="12" fillId="2" borderId="117" xfId="0" applyFont="1" applyFill="1" applyBorder="1" applyAlignment="1" applyProtection="1">
      <alignment horizontal="distributed" vertical="center"/>
      <protection locked="0"/>
    </xf>
    <xf numFmtId="0" fontId="12" fillId="2" borderId="107" xfId="0" applyFont="1" applyFill="1" applyBorder="1" applyAlignment="1" applyProtection="1">
      <alignment horizontal="center" vertical="center" wrapText="1"/>
      <protection locked="0"/>
    </xf>
    <xf numFmtId="0" fontId="12" fillId="2" borderId="114" xfId="0" applyFont="1" applyFill="1" applyBorder="1" applyAlignment="1" applyProtection="1">
      <alignment horizontal="center" vertical="center" wrapText="1"/>
      <protection locked="0"/>
    </xf>
    <xf numFmtId="0" fontId="12" fillId="2" borderId="122" xfId="0" applyFont="1" applyFill="1" applyBorder="1" applyAlignment="1" applyProtection="1">
      <alignment horizontal="center" vertical="center" wrapText="1"/>
      <protection locked="0"/>
    </xf>
    <xf numFmtId="0" fontId="12" fillId="2" borderId="108" xfId="0" applyFont="1" applyFill="1" applyBorder="1" applyAlignment="1" applyProtection="1">
      <alignment horizontal="center" vertical="center" wrapText="1"/>
      <protection locked="0"/>
    </xf>
    <xf numFmtId="0" fontId="12" fillId="2" borderId="115" xfId="0" applyFont="1" applyFill="1" applyBorder="1" applyAlignment="1" applyProtection="1">
      <alignment horizontal="center" vertical="center" wrapText="1"/>
      <protection locked="0"/>
    </xf>
    <xf numFmtId="0" fontId="12" fillId="2" borderId="123" xfId="0" applyFont="1" applyFill="1" applyBorder="1" applyAlignment="1" applyProtection="1">
      <alignment horizontal="center" vertical="center" wrapText="1"/>
      <protection locked="0"/>
    </xf>
    <xf numFmtId="0" fontId="12" fillId="2" borderId="109" xfId="0" applyFont="1" applyFill="1" applyBorder="1" applyAlignment="1" applyProtection="1">
      <alignment horizontal="center" vertical="center" wrapText="1"/>
      <protection locked="0"/>
    </xf>
    <xf numFmtId="0" fontId="12" fillId="2" borderId="116" xfId="0" applyFont="1" applyFill="1" applyBorder="1" applyAlignment="1" applyProtection="1">
      <alignment horizontal="center" vertical="center" wrapText="1"/>
      <protection locked="0"/>
    </xf>
    <xf numFmtId="0" fontId="12" fillId="2" borderId="124" xfId="0" applyFont="1" applyFill="1" applyBorder="1" applyAlignment="1" applyProtection="1">
      <alignment horizontal="center" vertical="center" wrapText="1"/>
      <protection locked="0"/>
    </xf>
    <xf numFmtId="0" fontId="12" fillId="2" borderId="109" xfId="0" applyFont="1" applyFill="1" applyBorder="1" applyAlignment="1" applyProtection="1">
      <alignment horizontal="distributed" vertical="center" wrapText="1"/>
      <protection locked="0"/>
    </xf>
    <xf numFmtId="0" fontId="12" fillId="2" borderId="116" xfId="0" applyFont="1" applyFill="1" applyBorder="1" applyAlignment="1" applyProtection="1">
      <alignment horizontal="distributed" vertical="center"/>
      <protection locked="0"/>
    </xf>
    <xf numFmtId="0" fontId="12" fillId="2" borderId="124" xfId="0" applyFont="1" applyFill="1" applyBorder="1" applyAlignment="1" applyProtection="1">
      <alignment horizontal="distributed" vertical="center"/>
      <protection locked="0"/>
    </xf>
    <xf numFmtId="0" fontId="12" fillId="2" borderId="117" xfId="0" applyFont="1" applyFill="1" applyBorder="1" applyAlignment="1" applyProtection="1">
      <alignment horizontal="center" vertical="center" wrapText="1"/>
      <protection locked="0"/>
    </xf>
    <xf numFmtId="0" fontId="8" fillId="2" borderId="0" xfId="40" applyFont="1" applyFill="1" applyBorder="1" applyAlignment="1">
      <alignment horizontal="center" vertical="center"/>
    </xf>
    <xf numFmtId="0" fontId="8" fillId="2" borderId="0" xfId="40" applyFont="1" applyFill="1" applyAlignment="1">
      <alignment horizontal="center" vertical="center"/>
    </xf>
    <xf numFmtId="41" fontId="18" fillId="3" borderId="0" xfId="0" applyNumberFormat="1" applyFont="1" applyFill="1" applyAlignment="1" applyProtection="1">
      <alignment horizontal="left" vertical="center" wrapText="1"/>
    </xf>
    <xf numFmtId="0" fontId="12" fillId="2" borderId="4" xfId="0" applyFont="1" applyFill="1" applyBorder="1" applyAlignment="1" applyProtection="1">
      <alignment horizontal="center" vertical="center" wrapText="1"/>
      <protection locked="0"/>
    </xf>
    <xf numFmtId="0" fontId="12" fillId="2" borderId="125" xfId="0" applyFont="1" applyFill="1" applyBorder="1" applyAlignment="1" applyProtection="1">
      <alignment horizontal="center" vertical="center" wrapText="1"/>
      <protection locked="0"/>
    </xf>
    <xf numFmtId="0" fontId="12" fillId="2" borderId="126" xfId="0" applyFont="1" applyFill="1" applyBorder="1" applyAlignment="1" applyProtection="1">
      <alignment horizontal="center" vertical="center" wrapText="1"/>
      <protection locked="0"/>
    </xf>
    <xf numFmtId="0" fontId="12" fillId="2" borderId="127" xfId="0" applyFont="1" applyFill="1" applyBorder="1" applyAlignment="1" applyProtection="1">
      <alignment horizontal="center" vertical="center" wrapText="1"/>
      <protection locked="0"/>
    </xf>
    <xf numFmtId="0" fontId="8" fillId="2" borderId="105" xfId="0" applyFont="1" applyFill="1" applyBorder="1" applyAlignment="1" applyProtection="1">
      <alignment horizontal="center" vertical="center" wrapText="1"/>
      <protection locked="0"/>
    </xf>
    <xf numFmtId="0" fontId="8" fillId="2" borderId="130" xfId="0" applyFont="1" applyFill="1" applyBorder="1" applyAlignment="1" applyProtection="1">
      <alignment horizontal="center" vertical="center" wrapText="1"/>
      <protection locked="0"/>
    </xf>
    <xf numFmtId="0" fontId="8" fillId="2" borderId="140"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66" fillId="2" borderId="132" xfId="0" applyFont="1" applyFill="1" applyBorder="1" applyAlignment="1" applyProtection="1">
      <alignment horizontal="center" vertical="center" wrapText="1"/>
      <protection locked="0"/>
    </xf>
    <xf numFmtId="0" fontId="66" fillId="2" borderId="133" xfId="0" applyFont="1" applyFill="1" applyBorder="1" applyAlignment="1" applyProtection="1">
      <alignment horizontal="center" vertical="center" wrapText="1"/>
      <protection locked="0"/>
    </xf>
    <xf numFmtId="0" fontId="33" fillId="2" borderId="134" xfId="0" applyFont="1" applyFill="1" applyBorder="1" applyAlignment="1" applyProtection="1">
      <alignment horizontal="center" vertical="center" wrapText="1"/>
      <protection locked="0"/>
    </xf>
    <xf numFmtId="0" fontId="33" fillId="2" borderId="12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9" xfId="0" applyFont="1" applyFill="1" applyBorder="1" applyAlignment="1" applyProtection="1">
      <alignment horizontal="center" vertical="center" wrapText="1"/>
      <protection locked="0"/>
    </xf>
    <xf numFmtId="0" fontId="8" fillId="2" borderId="116" xfId="0" applyFont="1" applyFill="1" applyBorder="1" applyAlignment="1" applyProtection="1">
      <alignment horizontal="center" vertical="center" wrapText="1"/>
      <protection locked="0"/>
    </xf>
    <xf numFmtId="0" fontId="8" fillId="2" borderId="124"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textRotation="255"/>
      <protection locked="0"/>
    </xf>
    <xf numFmtId="0" fontId="12" fillId="2" borderId="11" xfId="0" applyFont="1" applyFill="1" applyBorder="1" applyAlignment="1" applyProtection="1">
      <alignment horizontal="center" vertical="center" textRotation="255"/>
      <protection locked="0"/>
    </xf>
    <xf numFmtId="0" fontId="12" fillId="2" borderId="20"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128" xfId="0" applyFont="1" applyFill="1" applyBorder="1" applyAlignment="1" applyProtection="1">
      <alignment horizontal="center" vertical="center"/>
      <protection locked="0"/>
    </xf>
    <xf numFmtId="0" fontId="12" fillId="2" borderId="129" xfId="0" applyFont="1" applyFill="1" applyBorder="1" applyAlignment="1" applyProtection="1">
      <alignment horizontal="center" vertical="center"/>
      <protection locked="0"/>
    </xf>
    <xf numFmtId="0" fontId="12" fillId="2" borderId="31" xfId="0" applyFont="1" applyFill="1" applyBorder="1" applyAlignment="1" applyProtection="1">
      <alignment horizontal="distributed" vertical="center" wrapText="1"/>
      <protection locked="0"/>
    </xf>
    <xf numFmtId="0" fontId="12" fillId="2" borderId="39" xfId="0" applyFont="1" applyFill="1" applyBorder="1" applyAlignment="1" applyProtection="1">
      <alignment horizontal="distributed" vertical="center" wrapText="1"/>
      <protection locked="0"/>
    </xf>
    <xf numFmtId="0" fontId="12" fillId="2" borderId="29" xfId="0" applyFont="1" applyFill="1" applyBorder="1" applyAlignment="1" applyProtection="1">
      <alignment horizontal="distributed" vertical="center" wrapText="1"/>
      <protection locked="0"/>
    </xf>
    <xf numFmtId="0" fontId="12" fillId="2" borderId="20" xfId="0" applyFont="1" applyFill="1" applyBorder="1" applyAlignment="1" applyProtection="1">
      <alignment horizontal="center" vertical="center" wrapText="1"/>
      <protection locked="0"/>
    </xf>
    <xf numFmtId="0" fontId="12" fillId="2" borderId="128"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8" fillId="2" borderId="0" xfId="42" applyFont="1" applyFill="1" applyBorder="1" applyAlignment="1">
      <alignment horizontal="center" vertical="center"/>
    </xf>
    <xf numFmtId="0" fontId="8" fillId="2" borderId="1" xfId="42" applyFont="1" applyFill="1" applyBorder="1" applyAlignment="1">
      <alignment horizontal="center" vertical="center"/>
    </xf>
    <xf numFmtId="0" fontId="8" fillId="2" borderId="2" xfId="42" applyFont="1" applyFill="1" applyBorder="1" applyAlignment="1">
      <alignment horizontal="center" vertical="center"/>
    </xf>
    <xf numFmtId="0" fontId="8" fillId="2" borderId="21" xfId="42" applyFont="1" applyFill="1" applyBorder="1" applyAlignment="1">
      <alignment horizontal="center" vertical="center"/>
    </xf>
    <xf numFmtId="0" fontId="9" fillId="2" borderId="5" xfId="42" applyFont="1" applyFill="1" applyBorder="1" applyAlignment="1">
      <alignment horizontal="center" vertical="center"/>
    </xf>
    <xf numFmtId="0" fontId="9" fillId="2" borderId="0" xfId="42" applyFont="1" applyFill="1" applyBorder="1" applyAlignment="1">
      <alignment horizontal="center" vertical="center"/>
    </xf>
    <xf numFmtId="0" fontId="7" fillId="2" borderId="0" xfId="0" applyFont="1" applyFill="1" applyAlignment="1">
      <alignment vertical="center"/>
    </xf>
    <xf numFmtId="0" fontId="8" fillId="2" borderId="2" xfId="43" applyFont="1" applyFill="1" applyBorder="1" applyAlignment="1">
      <alignment horizontal="center" vertical="center"/>
    </xf>
    <xf numFmtId="0" fontId="8" fillId="2" borderId="21" xfId="43" applyFont="1" applyFill="1" applyBorder="1" applyAlignment="1">
      <alignment horizontal="center" vertical="center"/>
    </xf>
    <xf numFmtId="0" fontId="8" fillId="2" borderId="5" xfId="43" applyFont="1" applyFill="1" applyBorder="1" applyAlignment="1">
      <alignment horizontal="center" vertical="center" shrinkToFit="1"/>
    </xf>
    <xf numFmtId="0" fontId="8" fillId="2" borderId="0" xfId="43" applyFont="1" applyFill="1" applyBorder="1" applyAlignment="1">
      <alignment horizontal="center" vertical="center" shrinkToFit="1"/>
    </xf>
    <xf numFmtId="0" fontId="8" fillId="2" borderId="1" xfId="43" applyFont="1" applyFill="1" applyBorder="1" applyAlignment="1">
      <alignment horizontal="center" vertical="center" shrinkToFit="1"/>
    </xf>
    <xf numFmtId="0" fontId="0" fillId="2" borderId="30" xfId="0" applyFont="1" applyFill="1" applyBorder="1" applyAlignment="1">
      <alignment horizontal="left" vertical="center" wrapText="1" justifyLastLine="1"/>
    </xf>
    <xf numFmtId="0" fontId="0" fillId="2" borderId="32" xfId="0" applyFont="1" applyFill="1" applyBorder="1" applyAlignment="1">
      <alignment horizontal="left" vertical="center" justifyLastLine="1"/>
    </xf>
    <xf numFmtId="0" fontId="8" fillId="2" borderId="2" xfId="0" applyFont="1" applyFill="1" applyBorder="1">
      <alignment vertical="center"/>
    </xf>
    <xf numFmtId="0" fontId="8" fillId="2" borderId="2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8" fillId="2" borderId="20" xfId="0" applyFont="1" applyFill="1" applyBorder="1" applyAlignment="1">
      <alignment horizontal="center" vertical="center"/>
    </xf>
    <xf numFmtId="0" fontId="8" fillId="2" borderId="1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3" xfId="0" applyFont="1" applyFill="1" applyBorder="1" applyAlignment="1">
      <alignment horizontal="center" vertical="center"/>
    </xf>
    <xf numFmtId="0" fontId="8" fillId="2" borderId="0" xfId="44" applyFont="1" applyFill="1" applyBorder="1" applyAlignment="1">
      <alignment horizontal="center" vertical="center"/>
    </xf>
    <xf numFmtId="0" fontId="8" fillId="2" borderId="1" xfId="44"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21" xfId="44" applyFont="1" applyFill="1" applyBorder="1" applyAlignment="1">
      <alignment horizontal="center" vertical="center" justifyLastLine="1"/>
    </xf>
    <xf numFmtId="0" fontId="8" fillId="2" borderId="4" xfId="44" applyFont="1" applyFill="1" applyBorder="1" applyAlignment="1">
      <alignment horizontal="center" vertical="center" justifyLastLine="1"/>
    </xf>
    <xf numFmtId="0" fontId="8" fillId="2" borderId="5" xfId="44" applyFont="1" applyFill="1" applyBorder="1" applyAlignment="1">
      <alignment horizontal="center" vertical="center"/>
    </xf>
    <xf numFmtId="49" fontId="8" fillId="2" borderId="1" xfId="45" applyNumberFormat="1" applyFont="1" applyFill="1" applyBorder="1" applyAlignment="1">
      <alignment horizontal="center" vertical="center"/>
    </xf>
    <xf numFmtId="49" fontId="8" fillId="2" borderId="8" xfId="45" applyNumberFormat="1" applyFont="1" applyFill="1" applyBorder="1" applyAlignment="1">
      <alignment horizontal="center" vertical="center"/>
    </xf>
    <xf numFmtId="0" fontId="7" fillId="2" borderId="0" xfId="45" applyFont="1" applyFill="1" applyAlignment="1">
      <alignment vertical="center"/>
    </xf>
    <xf numFmtId="0" fontId="8" fillId="2" borderId="21" xfId="45" applyFont="1" applyFill="1" applyBorder="1" applyAlignment="1">
      <alignment horizontal="center" vertical="center" justifyLastLine="1"/>
    </xf>
    <xf numFmtId="0" fontId="8" fillId="2" borderId="4" xfId="45" applyFont="1" applyFill="1" applyBorder="1" applyAlignment="1">
      <alignment horizontal="center" vertical="center" justifyLastLine="1"/>
    </xf>
    <xf numFmtId="49" fontId="8" fillId="2" borderId="0" xfId="45" applyNumberFormat="1" applyFont="1" applyFill="1" applyBorder="1" applyAlignment="1">
      <alignment horizontal="center" vertical="center"/>
    </xf>
    <xf numFmtId="49" fontId="8" fillId="2" borderId="23" xfId="45" applyNumberFormat="1" applyFont="1" applyFill="1" applyBorder="1" applyAlignment="1">
      <alignment horizontal="center" vertical="center"/>
    </xf>
    <xf numFmtId="181" fontId="4" fillId="2" borderId="0" xfId="49" applyNumberFormat="1" applyFont="1" applyFill="1" applyBorder="1" applyAlignment="1">
      <alignment horizontal="right" vertical="center"/>
    </xf>
    <xf numFmtId="0" fontId="8" fillId="2" borderId="21" xfId="46" applyFont="1" applyFill="1" applyBorder="1" applyAlignment="1">
      <alignment horizontal="center" vertical="center" justifyLastLine="1"/>
    </xf>
    <xf numFmtId="0" fontId="8" fillId="2" borderId="4" xfId="46" applyFont="1" applyFill="1" applyBorder="1" applyAlignment="1">
      <alignment horizontal="center" vertical="center" justifyLastLine="1"/>
    </xf>
    <xf numFmtId="0" fontId="8" fillId="2" borderId="10" xfId="47" applyFont="1" applyFill="1" applyBorder="1" applyAlignment="1">
      <alignment horizontal="center" vertical="center"/>
    </xf>
    <xf numFmtId="0" fontId="8" fillId="2" borderId="24" xfId="47" applyFont="1" applyFill="1" applyBorder="1" applyAlignment="1">
      <alignment horizontal="center" vertical="center"/>
    </xf>
    <xf numFmtId="0" fontId="8" fillId="2" borderId="22" xfId="47" applyFont="1" applyFill="1" applyBorder="1" applyAlignment="1">
      <alignment horizontal="center" vertical="center"/>
    </xf>
    <xf numFmtId="0" fontId="8" fillId="2" borderId="17" xfId="47" applyFont="1" applyFill="1" applyBorder="1" applyAlignment="1">
      <alignment horizontal="center" vertical="center"/>
    </xf>
    <xf numFmtId="0" fontId="8" fillId="2" borderId="31" xfId="47" applyFont="1" applyFill="1" applyBorder="1" applyAlignment="1">
      <alignment horizontal="center" vertical="center" justifyLastLine="1"/>
    </xf>
    <xf numFmtId="0" fontId="8" fillId="2" borderId="29" xfId="47" applyFont="1" applyFill="1" applyBorder="1" applyAlignment="1">
      <alignment horizontal="center" vertical="center" justifyLastLine="1"/>
    </xf>
    <xf numFmtId="0" fontId="8" fillId="2" borderId="3" xfId="47" applyFont="1" applyFill="1" applyBorder="1" applyAlignment="1">
      <alignment horizontal="center" vertical="center" justifyLastLine="1"/>
    </xf>
    <xf numFmtId="0" fontId="8" fillId="2" borderId="2" xfId="47" applyFont="1" applyFill="1" applyBorder="1" applyAlignment="1">
      <alignment horizontal="center" vertical="center" justifyLastLine="1"/>
    </xf>
    <xf numFmtId="0" fontId="8" fillId="2" borderId="21" xfId="48" applyFont="1" applyFill="1" applyBorder="1" applyAlignment="1">
      <alignment horizontal="distributed" vertical="center" justifyLastLine="1"/>
    </xf>
    <xf numFmtId="0" fontId="8" fillId="2" borderId="4" xfId="48" applyFont="1" applyFill="1" applyBorder="1" applyAlignment="1">
      <alignment horizontal="distributed" vertical="center" justifyLastLine="1"/>
    </xf>
    <xf numFmtId="0" fontId="8" fillId="2" borderId="27" xfId="48" applyFont="1" applyFill="1" applyBorder="1" applyAlignment="1">
      <alignment horizontal="distributed" vertical="center" justifyLastLine="1"/>
    </xf>
    <xf numFmtId="0" fontId="8" fillId="2" borderId="26" xfId="48" applyFont="1" applyFill="1" applyBorder="1" applyAlignment="1">
      <alignment horizontal="distributed" vertical="center" justifyLastLine="1"/>
    </xf>
    <xf numFmtId="0" fontId="8" fillId="2" borderId="31" xfId="48" applyFont="1" applyFill="1" applyBorder="1" applyAlignment="1">
      <alignment horizontal="center" vertical="center" justifyLastLine="1"/>
    </xf>
    <xf numFmtId="0" fontId="8" fillId="2" borderId="29" xfId="48" applyFont="1" applyFill="1" applyBorder="1" applyAlignment="1">
      <alignment horizontal="center" vertical="center" justifyLastLine="1"/>
    </xf>
    <xf numFmtId="0" fontId="8" fillId="2" borderId="3" xfId="48" applyFont="1" applyFill="1" applyBorder="1" applyAlignment="1">
      <alignment horizontal="center" vertical="center" justifyLastLine="1"/>
    </xf>
    <xf numFmtId="0" fontId="8" fillId="2" borderId="2" xfId="48" applyFont="1" applyFill="1" applyBorder="1" applyAlignment="1">
      <alignment horizontal="center" vertical="center" justifyLastLine="1"/>
    </xf>
    <xf numFmtId="0" fontId="8" fillId="2" borderId="21" xfId="48" applyFont="1" applyFill="1" applyBorder="1" applyAlignment="1">
      <alignment horizontal="center" vertical="center" justifyLastLine="1"/>
    </xf>
    <xf numFmtId="0" fontId="8" fillId="2" borderId="20" xfId="48" applyFont="1" applyFill="1" applyBorder="1" applyAlignment="1">
      <alignment horizontal="center" vertical="center" justifyLastLine="1"/>
    </xf>
    <xf numFmtId="0" fontId="8" fillId="2" borderId="19" xfId="48" applyFont="1" applyFill="1" applyBorder="1" applyAlignment="1">
      <alignment horizontal="center" vertical="center" justifyLastLine="1"/>
    </xf>
    <xf numFmtId="0" fontId="8" fillId="2" borderId="0" xfId="48" applyFont="1" applyFill="1" applyBorder="1" applyAlignment="1">
      <alignment horizontal="center" vertical="center"/>
    </xf>
    <xf numFmtId="0" fontId="8" fillId="2" borderId="23" xfId="48" applyFont="1" applyFill="1" applyBorder="1" applyAlignment="1">
      <alignment horizontal="center" vertical="center"/>
    </xf>
    <xf numFmtId="0" fontId="8" fillId="2" borderId="10" xfId="0" applyFont="1" applyFill="1" applyBorder="1" applyAlignment="1">
      <alignment horizontal="center" vertical="center" justifyLastLine="1"/>
    </xf>
    <xf numFmtId="0" fontId="8" fillId="2" borderId="24" xfId="0" applyFont="1" applyFill="1" applyBorder="1" applyAlignment="1">
      <alignment horizontal="center" vertical="center" justifyLastLine="1"/>
    </xf>
    <xf numFmtId="0" fontId="8" fillId="2" borderId="22" xfId="0" applyFont="1" applyFill="1" applyBorder="1" applyAlignment="1">
      <alignment horizontal="center" vertical="center" justifyLastLine="1"/>
    </xf>
    <xf numFmtId="0" fontId="8" fillId="2" borderId="17" xfId="0" applyFont="1" applyFill="1" applyBorder="1" applyAlignment="1">
      <alignment horizontal="center" vertical="center" justifyLastLine="1"/>
    </xf>
    <xf numFmtId="0" fontId="8" fillId="2" borderId="31" xfId="0" applyFont="1" applyFill="1" applyBorder="1" applyAlignment="1">
      <alignment horizontal="center" vertical="center" justifyLastLine="1"/>
    </xf>
    <xf numFmtId="0" fontId="8" fillId="2" borderId="29" xfId="0" applyFont="1" applyFill="1" applyBorder="1" applyAlignment="1">
      <alignment horizontal="center" vertical="center" justifyLastLine="1"/>
    </xf>
    <xf numFmtId="0" fontId="8" fillId="2" borderId="20" xfId="0" applyFont="1" applyFill="1" applyBorder="1" applyAlignment="1">
      <alignment horizontal="center" vertical="center" justifyLastLine="1"/>
    </xf>
    <xf numFmtId="0" fontId="8" fillId="2" borderId="19" xfId="0" applyFont="1" applyFill="1" applyBorder="1" applyAlignment="1">
      <alignment horizontal="center" vertical="center" justifyLastLine="1"/>
    </xf>
    <xf numFmtId="0" fontId="8" fillId="2" borderId="5" xfId="48" applyFont="1" applyFill="1" applyBorder="1" applyAlignment="1">
      <alignment horizontal="center" vertical="center"/>
    </xf>
    <xf numFmtId="0" fontId="8" fillId="2" borderId="6" xfId="48" applyFont="1" applyFill="1" applyBorder="1" applyAlignment="1">
      <alignment horizontal="center" vertical="center"/>
    </xf>
    <xf numFmtId="0" fontId="8" fillId="2" borderId="1" xfId="48" applyFont="1" applyFill="1" applyBorder="1" applyAlignment="1">
      <alignment horizontal="center" vertical="center"/>
    </xf>
    <xf numFmtId="0" fontId="8" fillId="2" borderId="8" xfId="48" applyFont="1" applyFill="1" applyBorder="1" applyAlignment="1">
      <alignment horizontal="center" vertical="center"/>
    </xf>
    <xf numFmtId="0" fontId="8" fillId="2" borderId="18" xfId="0" applyFont="1" applyFill="1" applyBorder="1" applyAlignment="1">
      <alignment horizontal="distributed" vertical="center" justifyLastLine="1"/>
    </xf>
    <xf numFmtId="0" fontId="8" fillId="2" borderId="23" xfId="0" applyFont="1" applyFill="1" applyBorder="1" applyAlignment="1">
      <alignment horizontal="center" vertical="center"/>
    </xf>
    <xf numFmtId="0" fontId="8" fillId="2" borderId="10" xfId="50" applyFont="1" applyFill="1" applyBorder="1" applyAlignment="1">
      <alignment horizontal="center" vertical="center" justifyLastLine="1"/>
    </xf>
    <xf numFmtId="0" fontId="8" fillId="2" borderId="24" xfId="50" applyFont="1" applyFill="1" applyBorder="1" applyAlignment="1">
      <alignment horizontal="center" vertical="center" justifyLastLine="1"/>
    </xf>
    <xf numFmtId="0" fontId="8" fillId="2" borderId="22" xfId="50" applyFont="1" applyFill="1" applyBorder="1" applyAlignment="1">
      <alignment horizontal="center" vertical="center" justifyLastLine="1"/>
    </xf>
    <xf numFmtId="0" fontId="8" fillId="2" borderId="17" xfId="50" applyFont="1" applyFill="1" applyBorder="1" applyAlignment="1">
      <alignment horizontal="center" vertical="center" justifyLastLine="1"/>
    </xf>
    <xf numFmtId="0" fontId="8" fillId="2" borderId="31" xfId="50" applyFont="1" applyFill="1" applyBorder="1" applyAlignment="1">
      <alignment horizontal="center" vertical="center"/>
    </xf>
    <xf numFmtId="0" fontId="8" fillId="2" borderId="29" xfId="50" applyFont="1" applyFill="1" applyBorder="1" applyAlignment="1">
      <alignment horizontal="center" vertical="center"/>
    </xf>
    <xf numFmtId="0" fontId="8" fillId="2" borderId="3" xfId="50" applyFont="1" applyFill="1" applyBorder="1" applyAlignment="1">
      <alignment horizontal="center" vertical="center"/>
    </xf>
    <xf numFmtId="0" fontId="8" fillId="2" borderId="2" xfId="5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50" applyFont="1" applyFill="1" applyBorder="1" applyAlignment="1">
      <alignment horizontal="center" vertical="center" justifyLastLine="1"/>
    </xf>
    <xf numFmtId="0" fontId="8" fillId="2" borderId="21" xfId="50" applyFont="1" applyFill="1" applyBorder="1" applyAlignment="1">
      <alignment horizontal="center" vertical="center" justifyLastLine="1"/>
    </xf>
    <xf numFmtId="0" fontId="8" fillId="2" borderId="21" xfId="52" applyFont="1" applyFill="1" applyBorder="1" applyAlignment="1">
      <alignment horizontal="center" vertical="center"/>
    </xf>
    <xf numFmtId="0" fontId="8" fillId="2" borderId="4" xfId="52" applyFont="1" applyFill="1" applyBorder="1" applyAlignment="1">
      <alignment horizontal="center" vertical="center"/>
    </xf>
    <xf numFmtId="0" fontId="8" fillId="2" borderId="3" xfId="54" applyFont="1" applyFill="1" applyBorder="1" applyAlignment="1">
      <alignment horizontal="center" vertical="center"/>
    </xf>
    <xf numFmtId="0" fontId="8" fillId="2" borderId="21" xfId="54" applyFont="1" applyFill="1" applyBorder="1" applyAlignment="1">
      <alignment horizontal="center" vertical="center"/>
    </xf>
    <xf numFmtId="0" fontId="8" fillId="2" borderId="2" xfId="54" applyFont="1" applyFill="1" applyBorder="1" applyAlignment="1">
      <alignment horizontal="center" vertical="center"/>
    </xf>
    <xf numFmtId="0" fontId="21" fillId="2" borderId="28" xfId="54" applyFont="1" applyFill="1" applyBorder="1" applyAlignment="1">
      <alignment horizontal="distributed" vertical="center" justifyLastLine="1"/>
    </xf>
    <xf numFmtId="0" fontId="21" fillId="2" borderId="27" xfId="54" applyFont="1" applyFill="1" applyBorder="1" applyAlignment="1">
      <alignment horizontal="distributed" vertical="center" justifyLastLine="1"/>
    </xf>
    <xf numFmtId="0" fontId="8" fillId="2" borderId="6" xfId="54" applyFont="1" applyFill="1" applyBorder="1" applyAlignment="1">
      <alignment horizontal="center" vertical="distributed" textRotation="255" justifyLastLine="1"/>
    </xf>
    <xf numFmtId="0" fontId="8" fillId="2" borderId="23" xfId="54" applyFont="1" applyFill="1" applyBorder="1" applyAlignment="1">
      <alignment horizontal="center" vertical="distributed" textRotation="255" justifyLastLine="1"/>
    </xf>
    <xf numFmtId="0" fontId="8" fillId="2" borderId="17" xfId="54" applyFont="1" applyFill="1" applyBorder="1" applyAlignment="1">
      <alignment horizontal="center" vertical="distributed" textRotation="255" justifyLastLine="1"/>
    </xf>
    <xf numFmtId="0" fontId="8" fillId="2" borderId="28" xfId="54" applyFont="1" applyFill="1" applyBorder="1" applyAlignment="1">
      <alignment horizontal="distributed" vertical="center" wrapText="1" justifyLastLine="1"/>
    </xf>
    <xf numFmtId="0" fontId="8" fillId="2" borderId="27" xfId="54" applyFont="1" applyFill="1" applyBorder="1" applyAlignment="1">
      <alignment horizontal="distributed" vertical="center" wrapText="1" justifyLastLine="1"/>
    </xf>
    <xf numFmtId="0" fontId="8" fillId="2" borderId="8" xfId="54" applyFont="1" applyFill="1" applyBorder="1" applyAlignment="1">
      <alignment horizontal="center" vertical="distributed" textRotation="255" justifyLastLine="1"/>
    </xf>
    <xf numFmtId="0" fontId="8" fillId="2" borderId="10" xfId="54" applyFont="1" applyFill="1" applyBorder="1" applyAlignment="1">
      <alignment horizontal="distributed" vertical="center" justifyLastLine="1"/>
    </xf>
    <xf numFmtId="0" fontId="8" fillId="2" borderId="24" xfId="54" applyFont="1" applyFill="1" applyBorder="1" applyAlignment="1">
      <alignment horizontal="distributed" vertical="center" justifyLastLine="1"/>
    </xf>
    <xf numFmtId="0" fontId="8" fillId="2" borderId="22" xfId="54" applyFont="1" applyFill="1" applyBorder="1" applyAlignment="1">
      <alignment horizontal="distributed" vertical="center" justifyLastLine="1"/>
    </xf>
    <xf numFmtId="0" fontId="8" fillId="2" borderId="17" xfId="54" applyFont="1" applyFill="1" applyBorder="1" applyAlignment="1">
      <alignment horizontal="distributed" vertical="center" justifyLastLine="1"/>
    </xf>
    <xf numFmtId="0" fontId="8" fillId="2" borderId="28" xfId="55" applyFont="1" applyFill="1" applyBorder="1" applyAlignment="1">
      <alignment horizontal="distributed" vertical="center" justifyLastLine="1"/>
    </xf>
    <xf numFmtId="0" fontId="8" fillId="2" borderId="27" xfId="55" applyFont="1" applyFill="1" applyBorder="1" applyAlignment="1">
      <alignment horizontal="distributed" vertical="center" justifyLastLine="1"/>
    </xf>
    <xf numFmtId="0" fontId="8" fillId="2" borderId="6" xfId="55" applyFont="1" applyFill="1" applyBorder="1" applyAlignment="1">
      <alignment horizontal="center" vertical="distributed" textRotation="255" justifyLastLine="1"/>
    </xf>
    <xf numFmtId="0" fontId="8" fillId="2" borderId="23" xfId="55" applyFont="1" applyFill="1" applyBorder="1" applyAlignment="1">
      <alignment horizontal="center" vertical="distributed" textRotation="255" justifyLastLine="1"/>
    </xf>
    <xf numFmtId="0" fontId="8" fillId="2" borderId="17" xfId="55" applyFont="1" applyFill="1" applyBorder="1" applyAlignment="1">
      <alignment horizontal="center" vertical="distributed" textRotation="255" justifyLastLine="1"/>
    </xf>
    <xf numFmtId="0" fontId="8" fillId="2" borderId="28" xfId="55" applyFont="1" applyFill="1" applyBorder="1" applyAlignment="1">
      <alignment horizontal="distributed" vertical="center" wrapText="1" justifyLastLine="1"/>
    </xf>
    <xf numFmtId="0" fontId="8" fillId="2" borderId="27" xfId="55" applyFont="1" applyFill="1" applyBorder="1" applyAlignment="1">
      <alignment horizontal="distributed" vertical="center" wrapText="1" justifyLastLine="1"/>
    </xf>
    <xf numFmtId="0" fontId="8" fillId="2" borderId="8" xfId="55" applyFont="1" applyFill="1" applyBorder="1" applyAlignment="1">
      <alignment horizontal="center" vertical="distributed" textRotation="255" justifyLastLine="1"/>
    </xf>
    <xf numFmtId="0" fontId="8" fillId="2" borderId="10" xfId="55" applyFont="1" applyFill="1" applyBorder="1" applyAlignment="1">
      <alignment horizontal="distributed" vertical="center" justifyLastLine="1"/>
    </xf>
    <xf numFmtId="0" fontId="8" fillId="2" borderId="24" xfId="55" applyFont="1" applyFill="1" applyBorder="1" applyAlignment="1">
      <alignment horizontal="distributed" vertical="center" justifyLastLine="1"/>
    </xf>
    <xf numFmtId="0" fontId="8" fillId="2" borderId="22" xfId="55" applyFont="1" applyFill="1" applyBorder="1" applyAlignment="1">
      <alignment horizontal="distributed" vertical="center" justifyLastLine="1"/>
    </xf>
    <xf numFmtId="0" fontId="8" fillId="2" borderId="17" xfId="55" applyFont="1" applyFill="1" applyBorder="1" applyAlignment="1">
      <alignment horizontal="distributed" vertical="center" justifyLastLine="1"/>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10" xfId="56" applyFont="1" applyFill="1" applyBorder="1" applyAlignment="1">
      <alignment horizontal="distributed" vertical="center" justifyLastLine="1"/>
    </xf>
    <xf numFmtId="0" fontId="9" fillId="2" borderId="24" xfId="56" applyFont="1" applyFill="1" applyBorder="1" applyAlignment="1">
      <alignment horizontal="distributed" vertical="center" justifyLastLine="1"/>
    </xf>
    <xf numFmtId="0" fontId="9" fillId="2" borderId="22" xfId="56" applyFont="1" applyFill="1" applyBorder="1" applyAlignment="1">
      <alignment horizontal="distributed" vertical="center" justifyLastLine="1"/>
    </xf>
    <xf numFmtId="0" fontId="9" fillId="2" borderId="17" xfId="56" applyFont="1" applyFill="1" applyBorder="1" applyAlignment="1">
      <alignment horizontal="distributed" vertical="center" justifyLastLine="1"/>
    </xf>
    <xf numFmtId="0" fontId="9" fillId="2" borderId="3" xfId="56" applyFont="1" applyFill="1" applyBorder="1" applyAlignment="1">
      <alignment horizontal="distributed" vertical="center" justifyLastLine="1"/>
    </xf>
    <xf numFmtId="0" fontId="9" fillId="2" borderId="2" xfId="56" applyFont="1" applyFill="1" applyBorder="1" applyAlignment="1">
      <alignment horizontal="distributed" vertical="center" justifyLastLine="1"/>
    </xf>
    <xf numFmtId="0" fontId="9" fillId="2" borderId="21" xfId="56" applyFont="1" applyFill="1" applyBorder="1" applyAlignment="1">
      <alignment horizontal="distributed" vertical="center" justifyLastLine="1"/>
    </xf>
    <xf numFmtId="0" fontId="9" fillId="2" borderId="2" xfId="0" applyFont="1" applyFill="1" applyBorder="1" applyAlignment="1">
      <alignment horizontal="distributed" vertical="center"/>
    </xf>
    <xf numFmtId="0" fontId="9" fillId="2" borderId="3" xfId="56" applyFont="1" applyFill="1" applyBorder="1" applyAlignment="1">
      <alignment horizontal="center" vertical="center" wrapText="1" justifyLastLine="1"/>
    </xf>
    <xf numFmtId="0" fontId="9" fillId="2" borderId="2" xfId="56" applyFont="1" applyFill="1" applyBorder="1" applyAlignment="1">
      <alignment horizontal="center" vertical="center" wrapText="1" justifyLastLine="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9" fillId="2" borderId="2" xfId="56" applyFont="1" applyFill="1" applyBorder="1"/>
    <xf numFmtId="0" fontId="9" fillId="2" borderId="21" xfId="56" applyFont="1" applyFill="1" applyBorder="1"/>
    <xf numFmtId="0" fontId="9" fillId="2" borderId="21" xfId="56" applyFont="1" applyFill="1" applyBorder="1" applyAlignment="1">
      <alignment horizontal="center" vertical="center" wrapText="1" justifyLastLine="1"/>
    </xf>
    <xf numFmtId="0" fontId="31" fillId="2" borderId="10" xfId="56" applyFont="1" applyFill="1" applyBorder="1" applyAlignment="1">
      <alignment horizontal="right" vertical="center"/>
    </xf>
    <xf numFmtId="0" fontId="9" fillId="2" borderId="2"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31" xfId="56" applyFont="1" applyFill="1" applyBorder="1" applyAlignment="1">
      <alignment horizontal="distributed" vertical="center" wrapText="1" justifyLastLine="1"/>
    </xf>
    <xf numFmtId="0" fontId="9" fillId="2" borderId="29" xfId="0" applyFont="1" applyFill="1" applyBorder="1" applyAlignment="1">
      <alignment horizontal="distributed" vertical="center" wrapText="1" justifyLastLine="1"/>
    </xf>
    <xf numFmtId="0" fontId="9" fillId="2" borderId="31" xfId="56" applyFont="1" applyFill="1" applyBorder="1" applyAlignment="1">
      <alignment horizontal="distributed" vertical="center" justifyLastLine="1"/>
    </xf>
    <xf numFmtId="0" fontId="9" fillId="2" borderId="29" xfId="0" applyFont="1" applyFill="1" applyBorder="1" applyAlignment="1">
      <alignment horizontal="distributed" vertical="center" justifyLastLine="1"/>
    </xf>
    <xf numFmtId="0" fontId="9" fillId="2" borderId="3" xfId="56" applyFont="1" applyFill="1" applyBorder="1" applyAlignment="1">
      <alignment horizontal="distributed" vertical="center" wrapText="1" justifyLastLine="1"/>
    </xf>
    <xf numFmtId="0" fontId="9" fillId="2" borderId="2" xfId="0" applyFont="1" applyFill="1" applyBorder="1" applyAlignment="1">
      <alignment horizontal="distributed" vertical="center" wrapText="1" justifyLastLine="1"/>
    </xf>
    <xf numFmtId="0" fontId="9" fillId="2" borderId="21" xfId="0" applyFont="1" applyFill="1" applyBorder="1" applyAlignment="1">
      <alignment horizontal="distributed" vertical="center" wrapText="1" justifyLastLine="1"/>
    </xf>
    <xf numFmtId="0" fontId="9" fillId="2" borderId="20" xfId="56" applyFont="1" applyFill="1" applyBorder="1" applyAlignment="1">
      <alignment horizontal="distributed" vertical="center" wrapText="1" justifyLastLine="1"/>
    </xf>
    <xf numFmtId="0" fontId="9" fillId="2" borderId="19" xfId="0" applyFont="1" applyFill="1" applyBorder="1" applyAlignment="1">
      <alignment horizontal="distributed" vertical="center" wrapText="1" justifyLastLine="1"/>
    </xf>
    <xf numFmtId="0" fontId="9" fillId="2" borderId="20" xfId="56" applyFont="1" applyFill="1" applyBorder="1" applyAlignment="1">
      <alignment horizontal="distributed" vertical="center" wrapText="1"/>
    </xf>
    <xf numFmtId="0" fontId="9" fillId="2" borderId="19" xfId="0" applyFont="1" applyFill="1" applyBorder="1" applyAlignment="1">
      <alignment horizontal="distributed" vertical="center" wrapText="1"/>
    </xf>
    <xf numFmtId="0" fontId="9" fillId="2" borderId="31" xfId="56" applyFont="1" applyFill="1" applyBorder="1" applyAlignment="1">
      <alignment horizontal="distributed" vertical="center" wrapText="1"/>
    </xf>
    <xf numFmtId="0" fontId="9" fillId="2" borderId="29" xfId="0" applyFont="1" applyFill="1" applyBorder="1" applyAlignment="1">
      <alignment horizontal="distributed" vertical="center" wrapText="1"/>
    </xf>
    <xf numFmtId="0" fontId="9" fillId="2" borderId="31" xfId="56" applyFont="1" applyFill="1" applyBorder="1" applyAlignment="1">
      <alignment horizontal="center" vertical="center" wrapText="1"/>
    </xf>
    <xf numFmtId="0" fontId="9" fillId="2" borderId="29" xfId="0" applyFont="1" applyFill="1" applyBorder="1" applyAlignment="1">
      <alignment horizontal="center" vertical="center" wrapText="1"/>
    </xf>
    <xf numFmtId="0" fontId="69" fillId="2" borderId="22" xfId="57" applyFont="1" applyFill="1" applyBorder="1" applyAlignment="1">
      <alignment horizontal="left" vertical="center" wrapText="1"/>
    </xf>
    <xf numFmtId="0" fontId="48" fillId="2" borderId="18" xfId="57" applyFont="1" applyFill="1" applyBorder="1" applyAlignment="1">
      <alignment horizontal="left" vertical="center" wrapText="1"/>
    </xf>
    <xf numFmtId="0" fontId="48" fillId="2" borderId="27" xfId="57" applyFont="1" applyFill="1" applyBorder="1" applyAlignment="1">
      <alignment horizontal="left" vertical="center" wrapText="1"/>
    </xf>
    <xf numFmtId="0" fontId="48" fillId="2" borderId="18" xfId="57" applyFont="1" applyFill="1" applyBorder="1" applyAlignment="1">
      <alignment vertical="center" wrapText="1"/>
    </xf>
    <xf numFmtId="0" fontId="48" fillId="2" borderId="27" xfId="57" applyFont="1" applyFill="1" applyBorder="1" applyAlignment="1">
      <alignment vertical="center" wrapText="1"/>
    </xf>
    <xf numFmtId="0" fontId="48" fillId="2" borderId="18" xfId="57" applyFont="1" applyFill="1" applyBorder="1" applyAlignment="1">
      <alignment horizontal="center" vertical="center" wrapText="1"/>
    </xf>
    <xf numFmtId="0" fontId="48" fillId="2" borderId="27" xfId="57" applyFont="1" applyFill="1" applyBorder="1" applyAlignment="1">
      <alignment horizontal="center" vertical="center" wrapText="1"/>
    </xf>
    <xf numFmtId="0" fontId="48" fillId="2" borderId="18" xfId="57" applyFont="1" applyFill="1" applyBorder="1" applyAlignment="1">
      <alignment vertical="center" wrapText="1" shrinkToFit="1"/>
    </xf>
    <xf numFmtId="0" fontId="48" fillId="2" borderId="27" xfId="57" applyFont="1" applyFill="1" applyBorder="1" applyAlignment="1">
      <alignment vertical="center" wrapText="1" shrinkToFit="1"/>
    </xf>
    <xf numFmtId="0" fontId="48" fillId="2" borderId="26" xfId="57" applyFont="1" applyFill="1" applyBorder="1" applyAlignment="1">
      <alignment vertical="center" wrapText="1"/>
    </xf>
    <xf numFmtId="0" fontId="48" fillId="2" borderId="18" xfId="0" applyFont="1" applyFill="1" applyBorder="1" applyAlignment="1">
      <alignment horizontal="left" vertical="center" wrapText="1"/>
    </xf>
    <xf numFmtId="0" fontId="48" fillId="2" borderId="27" xfId="0" applyFont="1" applyFill="1" applyBorder="1" applyAlignment="1">
      <alignment horizontal="left" vertical="center" wrapText="1"/>
    </xf>
    <xf numFmtId="0" fontId="48" fillId="2" borderId="26" xfId="57" applyFont="1" applyFill="1" applyBorder="1" applyAlignment="1">
      <alignment horizontal="center" vertical="center" wrapText="1"/>
    </xf>
    <xf numFmtId="0" fontId="8" fillId="2" borderId="2" xfId="59" applyFont="1" applyFill="1" applyBorder="1" applyAlignment="1">
      <alignment horizontal="distributed" vertical="center" justifyLastLine="1"/>
    </xf>
    <xf numFmtId="0" fontId="8" fillId="2" borderId="21" xfId="59" applyFont="1" applyFill="1" applyBorder="1" applyAlignment="1">
      <alignment horizontal="distributed" vertical="center" justifyLastLine="1"/>
    </xf>
    <xf numFmtId="0" fontId="8" fillId="2" borderId="5" xfId="59" applyFont="1" applyFill="1" applyBorder="1" applyAlignment="1">
      <alignment horizontal="distributed" vertical="center"/>
    </xf>
    <xf numFmtId="0" fontId="8" fillId="2" borderId="6" xfId="59" applyFont="1" applyFill="1" applyBorder="1" applyAlignment="1">
      <alignment horizontal="distributed" vertical="center"/>
    </xf>
    <xf numFmtId="0" fontId="23" fillId="2" borderId="10" xfId="59" applyFont="1" applyFill="1" applyBorder="1" applyAlignment="1">
      <alignment horizontal="distributed" vertical="center"/>
    </xf>
    <xf numFmtId="0" fontId="23" fillId="2" borderId="24" xfId="59" applyFont="1" applyFill="1" applyBorder="1" applyAlignment="1">
      <alignment horizontal="distributed" vertical="center"/>
    </xf>
    <xf numFmtId="0" fontId="8" fillId="2" borderId="4" xfId="59" applyFont="1" applyFill="1" applyBorder="1" applyAlignment="1">
      <alignment horizontal="distributed" vertical="center" justifyLastLine="1"/>
    </xf>
    <xf numFmtId="0" fontId="47" fillId="2" borderId="5" xfId="59" applyFont="1" applyFill="1" applyBorder="1" applyAlignment="1">
      <alignment horizontal="distributed" vertical="center"/>
    </xf>
    <xf numFmtId="0" fontId="47" fillId="2" borderId="0" xfId="59" applyFont="1" applyFill="1" applyBorder="1" applyAlignment="1">
      <alignment horizontal="distributed" vertical="center"/>
    </xf>
    <xf numFmtId="0" fontId="47" fillId="2" borderId="22" xfId="59" applyFont="1" applyFill="1" applyBorder="1" applyAlignment="1">
      <alignment horizontal="distributed" vertical="center"/>
    </xf>
    <xf numFmtId="0" fontId="47" fillId="2" borderId="28" xfId="59" applyFont="1" applyFill="1" applyBorder="1" applyAlignment="1">
      <alignment horizontal="distributed" vertical="center"/>
    </xf>
    <xf numFmtId="0" fontId="8" fillId="2" borderId="0" xfId="60" applyFont="1" applyFill="1" applyAlignment="1">
      <alignment vertical="center" wrapText="1"/>
    </xf>
    <xf numFmtId="0" fontId="8" fillId="2" borderId="0" xfId="60" applyFont="1" applyFill="1" applyAlignment="1">
      <alignment vertical="center"/>
    </xf>
    <xf numFmtId="0" fontId="8" fillId="2" borderId="21" xfId="60" applyFont="1" applyFill="1" applyBorder="1" applyAlignment="1">
      <alignment horizontal="distributed" vertical="center" justifyLastLine="1"/>
    </xf>
    <xf numFmtId="0" fontId="8" fillId="2" borderId="4" xfId="60" applyFont="1" applyFill="1" applyBorder="1" applyAlignment="1">
      <alignment horizontal="distributed" vertical="center" justifyLastLine="1"/>
    </xf>
    <xf numFmtId="0" fontId="8" fillId="2" borderId="0" xfId="60" applyFont="1" applyFill="1" applyBorder="1" applyAlignment="1">
      <alignment horizontal="left" vertical="center"/>
    </xf>
    <xf numFmtId="0" fontId="8" fillId="2" borderId="23" xfId="60" applyFont="1" applyFill="1" applyBorder="1" applyAlignment="1">
      <alignment horizontal="left" vertical="center"/>
    </xf>
    <xf numFmtId="0" fontId="7" fillId="2" borderId="0" xfId="60" applyFont="1" applyFill="1" applyAlignment="1">
      <alignment vertical="center"/>
    </xf>
    <xf numFmtId="0" fontId="8" fillId="2" borderId="2" xfId="60" applyFont="1" applyFill="1" applyBorder="1" applyAlignment="1">
      <alignment horizontal="center" vertical="center" justifyLastLine="1"/>
    </xf>
    <xf numFmtId="0" fontId="8" fillId="2" borderId="1" xfId="60" applyFont="1" applyFill="1" applyBorder="1" applyAlignment="1">
      <alignment horizontal="center" vertical="center" shrinkToFit="1"/>
    </xf>
    <xf numFmtId="0" fontId="8" fillId="2" borderId="8" xfId="60" applyFont="1" applyFill="1" applyBorder="1" applyAlignment="1">
      <alignment horizontal="center" vertical="center" shrinkToFit="1"/>
    </xf>
    <xf numFmtId="0" fontId="8" fillId="2" borderId="5" xfId="60" applyFont="1" applyFill="1" applyBorder="1" applyAlignment="1">
      <alignment horizontal="left" vertical="center"/>
    </xf>
    <xf numFmtId="0" fontId="8" fillId="2" borderId="6" xfId="60" applyFont="1" applyFill="1" applyBorder="1" applyAlignment="1">
      <alignment horizontal="left" vertical="center"/>
    </xf>
    <xf numFmtId="0" fontId="8" fillId="2" borderId="27" xfId="61" applyFont="1" applyFill="1" applyBorder="1" applyAlignment="1">
      <alignment horizontal="center" vertical="center"/>
    </xf>
    <xf numFmtId="0" fontId="8" fillId="2" borderId="21" xfId="61" applyFont="1" applyFill="1" applyBorder="1" applyAlignment="1">
      <alignment horizontal="distributed" vertical="center" justifyLastLine="1"/>
    </xf>
    <xf numFmtId="0" fontId="8" fillId="2" borderId="4" xfId="61" applyFont="1" applyFill="1" applyBorder="1" applyAlignment="1">
      <alignment horizontal="distributed" vertical="center" justifyLastLine="1"/>
    </xf>
    <xf numFmtId="0" fontId="8" fillId="2" borderId="41" xfId="60" applyFont="1" applyFill="1" applyBorder="1" applyAlignment="1">
      <alignment horizontal="center" vertical="center" wrapText="1" justifyLastLine="1"/>
    </xf>
    <xf numFmtId="0" fontId="8" fillId="2" borderId="42" xfId="60" applyFont="1" applyFill="1" applyBorder="1" applyAlignment="1">
      <alignment horizontal="center" vertical="center" wrapText="1" justifyLastLine="1"/>
    </xf>
    <xf numFmtId="0" fontId="8" fillId="2" borderId="5" xfId="61" applyFont="1" applyFill="1" applyBorder="1" applyAlignment="1">
      <alignment horizontal="center" vertical="center"/>
    </xf>
    <xf numFmtId="0" fontId="8" fillId="2" borderId="6" xfId="61" applyFont="1" applyFill="1" applyBorder="1" applyAlignment="1">
      <alignment horizontal="center" vertical="center"/>
    </xf>
    <xf numFmtId="0" fontId="8" fillId="2" borderId="0" xfId="61" applyFont="1" applyFill="1" applyBorder="1" applyAlignment="1">
      <alignment horizontal="center" vertical="center"/>
    </xf>
    <xf numFmtId="0" fontId="8" fillId="2" borderId="23" xfId="61" applyFont="1" applyFill="1" applyBorder="1" applyAlignment="1">
      <alignment horizontal="center" vertical="center"/>
    </xf>
    <xf numFmtId="0" fontId="8" fillId="2" borderId="1" xfId="61" applyFont="1" applyFill="1" applyBorder="1" applyAlignment="1">
      <alignment horizontal="center" vertical="center"/>
    </xf>
    <xf numFmtId="0" fontId="8" fillId="2" borderId="8" xfId="61" applyFont="1" applyFill="1" applyBorder="1" applyAlignment="1">
      <alignment horizontal="center" vertical="center"/>
    </xf>
    <xf numFmtId="0" fontId="8" fillId="2" borderId="42" xfId="61" applyFont="1" applyFill="1" applyBorder="1" applyAlignment="1">
      <alignment horizontal="center" vertical="center"/>
    </xf>
    <xf numFmtId="0" fontId="8" fillId="2" borderId="2" xfId="61" applyFont="1" applyFill="1" applyBorder="1" applyAlignment="1">
      <alignment horizontal="center" vertical="center"/>
    </xf>
    <xf numFmtId="0" fontId="8" fillId="2" borderId="21" xfId="61" applyFont="1" applyFill="1" applyBorder="1" applyAlignment="1">
      <alignment horizontal="center" vertical="center"/>
    </xf>
    <xf numFmtId="0" fontId="8" fillId="2" borderId="1" xfId="62" applyFont="1" applyFill="1" applyBorder="1" applyAlignment="1">
      <alignment vertical="center" wrapText="1"/>
    </xf>
    <xf numFmtId="0" fontId="8" fillId="2" borderId="8" xfId="62" applyFont="1" applyFill="1" applyBorder="1" applyAlignment="1">
      <alignment vertical="center"/>
    </xf>
    <xf numFmtId="0" fontId="8" fillId="2" borderId="10" xfId="62" applyFont="1" applyFill="1" applyBorder="1" applyAlignment="1">
      <alignment horizontal="center" vertical="center"/>
    </xf>
    <xf numFmtId="0" fontId="8" fillId="2" borderId="24" xfId="62" applyFont="1" applyFill="1" applyBorder="1" applyAlignment="1">
      <alignment horizontal="center" vertical="center"/>
    </xf>
    <xf numFmtId="0" fontId="8" fillId="2" borderId="5" xfId="62" applyFont="1" applyFill="1" applyBorder="1" applyAlignment="1">
      <alignment horizontal="center" vertical="center"/>
    </xf>
    <xf numFmtId="0" fontId="8" fillId="2" borderId="6" xfId="62" applyFont="1" applyFill="1" applyBorder="1" applyAlignment="1">
      <alignment horizontal="center" vertical="center"/>
    </xf>
    <xf numFmtId="0" fontId="8" fillId="2" borderId="5" xfId="62" applyFont="1" applyFill="1" applyBorder="1" applyAlignment="1">
      <alignment vertical="center"/>
    </xf>
    <xf numFmtId="0" fontId="8" fillId="2" borderId="6" xfId="62" applyFont="1" applyFill="1" applyBorder="1" applyAlignment="1">
      <alignment vertical="center"/>
    </xf>
    <xf numFmtId="0" fontId="8" fillId="2" borderId="0" xfId="62" applyFont="1" applyFill="1" applyBorder="1" applyAlignment="1">
      <alignment vertical="center"/>
    </xf>
    <xf numFmtId="0" fontId="8" fillId="2" borderId="23" xfId="62" applyFont="1" applyFill="1" applyBorder="1" applyAlignment="1">
      <alignment vertical="center"/>
    </xf>
    <xf numFmtId="0" fontId="9" fillId="2" borderId="0" xfId="62" applyFont="1" applyFill="1" applyBorder="1" applyAlignment="1">
      <alignment vertical="center" wrapText="1"/>
    </xf>
    <xf numFmtId="0" fontId="9" fillId="2" borderId="23" xfId="62" applyFont="1" applyFill="1" applyBorder="1" applyAlignment="1">
      <alignment vertical="center" wrapText="1"/>
    </xf>
    <xf numFmtId="0" fontId="8" fillId="2" borderId="2" xfId="62" applyFont="1" applyFill="1" applyBorder="1" applyAlignment="1">
      <alignment horizontal="center" vertical="center"/>
    </xf>
    <xf numFmtId="0" fontId="8" fillId="2" borderId="21" xfId="62" applyFont="1" applyFill="1" applyBorder="1" applyAlignment="1">
      <alignment horizontal="center" vertical="center"/>
    </xf>
    <xf numFmtId="0" fontId="9" fillId="2" borderId="1" xfId="62" applyFont="1" applyFill="1" applyBorder="1" applyAlignment="1">
      <alignment vertical="center" wrapText="1"/>
    </xf>
    <xf numFmtId="0" fontId="9" fillId="2" borderId="8" xfId="62" applyFont="1" applyFill="1" applyBorder="1" applyAlignment="1">
      <alignment vertical="center" wrapText="1"/>
    </xf>
    <xf numFmtId="0" fontId="8" fillId="2" borderId="0" xfId="63" applyFont="1" applyFill="1" applyBorder="1" applyAlignment="1">
      <alignment horizontal="left" vertical="center" wrapText="1"/>
    </xf>
    <xf numFmtId="0" fontId="8" fillId="2" borderId="23" xfId="63" applyFont="1" applyFill="1" applyBorder="1" applyAlignment="1">
      <alignment horizontal="left" vertical="center" wrapText="1"/>
    </xf>
    <xf numFmtId="0" fontId="8" fillId="2" borderId="21" xfId="63" applyFont="1" applyFill="1" applyBorder="1" applyAlignment="1">
      <alignment horizontal="center" vertical="center"/>
    </xf>
    <xf numFmtId="0" fontId="8" fillId="2" borderId="4" xfId="63" applyFont="1" applyFill="1" applyBorder="1" applyAlignment="1">
      <alignment horizontal="center" vertical="center"/>
    </xf>
    <xf numFmtId="0" fontId="7" fillId="2" borderId="0" xfId="63" applyFont="1" applyFill="1" applyAlignment="1">
      <alignment horizontal="left" vertical="center" shrinkToFit="1"/>
    </xf>
    <xf numFmtId="0" fontId="8" fillId="2" borderId="2" xfId="63" applyFont="1" applyFill="1" applyBorder="1" applyAlignment="1">
      <alignment horizontal="center" vertical="center"/>
    </xf>
    <xf numFmtId="0" fontId="8" fillId="2" borderId="0" xfId="62" applyFont="1" applyFill="1" applyBorder="1" applyAlignment="1">
      <alignment horizontal="center" vertical="center"/>
    </xf>
    <xf numFmtId="0" fontId="8" fillId="2" borderId="0" xfId="63" applyFont="1" applyFill="1" applyBorder="1" applyAlignment="1">
      <alignment horizontal="left" vertical="center"/>
    </xf>
    <xf numFmtId="0" fontId="8" fillId="2" borderId="23" xfId="63" applyFont="1" applyFill="1" applyBorder="1" applyAlignment="1">
      <alignment horizontal="left" vertical="center"/>
    </xf>
    <xf numFmtId="0" fontId="8" fillId="2" borderId="1" xfId="63" applyFont="1" applyFill="1" applyBorder="1" applyAlignment="1">
      <alignment horizontal="left" vertical="center" wrapText="1"/>
    </xf>
    <xf numFmtId="0" fontId="8" fillId="2" borderId="8" xfId="63" applyFont="1" applyFill="1" applyBorder="1" applyAlignment="1">
      <alignment horizontal="left" vertical="center" wrapText="1"/>
    </xf>
    <xf numFmtId="180" fontId="4" fillId="2" borderId="0" xfId="63" applyNumberFormat="1" applyFont="1" applyFill="1" applyBorder="1" applyAlignment="1">
      <alignment horizontal="right" vertical="center"/>
    </xf>
    <xf numFmtId="0" fontId="8" fillId="2" borderId="3" xfId="62" applyFont="1" applyFill="1" applyBorder="1" applyAlignment="1">
      <alignment horizontal="center" vertical="center"/>
    </xf>
    <xf numFmtId="180" fontId="4" fillId="2" borderId="1" xfId="63" applyNumberFormat="1" applyFont="1" applyFill="1" applyBorder="1" applyAlignment="1">
      <alignment horizontal="right" vertical="center"/>
    </xf>
    <xf numFmtId="0" fontId="47" fillId="2" borderId="23" xfId="61" applyFont="1" applyFill="1" applyBorder="1" applyAlignment="1">
      <alignment horizontal="center" vertical="center" justifyLastLine="1"/>
    </xf>
    <xf numFmtId="0" fontId="47" fillId="2" borderId="17" xfId="61" applyFont="1" applyFill="1" applyBorder="1" applyAlignment="1">
      <alignment horizontal="center" vertical="center" justifyLastLine="1"/>
    </xf>
    <xf numFmtId="0" fontId="47" fillId="2" borderId="24" xfId="61" applyFont="1" applyFill="1" applyBorder="1" applyAlignment="1">
      <alignment horizontal="distributed" vertical="center" justifyLastLine="1"/>
    </xf>
    <xf numFmtId="0" fontId="47" fillId="2" borderId="17" xfId="61" applyFont="1" applyFill="1" applyBorder="1" applyAlignment="1">
      <alignment horizontal="distributed" vertical="center" justifyLastLine="1"/>
    </xf>
    <xf numFmtId="0" fontId="47" fillId="2" borderId="3" xfId="61" applyFont="1" applyFill="1" applyBorder="1" applyAlignment="1">
      <alignment horizontal="distributed" vertical="center" justifyLastLine="1"/>
    </xf>
    <xf numFmtId="0" fontId="47" fillId="2" borderId="21" xfId="61" applyFont="1" applyFill="1" applyBorder="1" applyAlignment="1">
      <alignment horizontal="distributed" vertical="center" justifyLastLine="1"/>
    </xf>
    <xf numFmtId="0" fontId="47" fillId="2" borderId="2" xfId="61" applyFont="1" applyFill="1" applyBorder="1" applyAlignment="1">
      <alignment horizontal="distributed" vertical="center" justifyLastLine="1"/>
    </xf>
    <xf numFmtId="180" fontId="7" fillId="2" borderId="0" xfId="61" applyNumberFormat="1" applyFont="1" applyFill="1" applyAlignment="1">
      <alignment horizontal="center" vertical="center"/>
    </xf>
    <xf numFmtId="0" fontId="7" fillId="2" borderId="0" xfId="61" applyFont="1" applyFill="1" applyAlignment="1">
      <alignment horizontal="center" vertical="center"/>
    </xf>
    <xf numFmtId="0" fontId="47" fillId="2" borderId="24" xfId="61" applyFont="1" applyFill="1" applyBorder="1" applyAlignment="1">
      <alignment horizontal="center" vertical="center" justifyLastLine="1"/>
    </xf>
    <xf numFmtId="0" fontId="8" fillId="2" borderId="24" xfId="64" applyFont="1" applyFill="1" applyBorder="1" applyAlignment="1">
      <alignment horizontal="center" vertical="center" justifyLastLine="1"/>
    </xf>
    <xf numFmtId="0" fontId="8" fillId="2" borderId="17" xfId="64" applyFont="1" applyFill="1" applyBorder="1" applyAlignment="1">
      <alignment horizontal="center" vertical="center" justifyLastLine="1"/>
    </xf>
    <xf numFmtId="0" fontId="8" fillId="2" borderId="4" xfId="64" applyFont="1" applyFill="1" applyBorder="1" applyAlignment="1">
      <alignment horizontal="distributed" vertical="center" wrapText="1" justifyLastLine="1"/>
    </xf>
    <xf numFmtId="0" fontId="8" fillId="2" borderId="4" xfId="64" applyFont="1" applyFill="1" applyBorder="1" applyAlignment="1">
      <alignment horizontal="distributed" vertical="center" justifyLastLine="1"/>
    </xf>
    <xf numFmtId="0" fontId="8" fillId="2" borderId="3" xfId="64" applyFont="1" applyFill="1" applyBorder="1" applyAlignment="1">
      <alignment horizontal="distributed" vertical="center" justifyLastLine="1"/>
    </xf>
    <xf numFmtId="0" fontId="8" fillId="2" borderId="3" xfId="64" applyFont="1" applyFill="1" applyBorder="1" applyAlignment="1">
      <alignment horizontal="distributed" vertical="center" wrapText="1" justifyLastLine="1"/>
    </xf>
    <xf numFmtId="0" fontId="8" fillId="2" borderId="27" xfId="59" applyFont="1" applyFill="1" applyBorder="1" applyAlignment="1">
      <alignment horizontal="distributed" vertical="center" justifyLastLine="1"/>
    </xf>
    <xf numFmtId="0" fontId="8" fillId="2" borderId="3" xfId="59" applyFont="1" applyFill="1" applyBorder="1" applyAlignment="1">
      <alignment horizontal="center" vertical="center" justifyLastLine="1"/>
    </xf>
    <xf numFmtId="0" fontId="8" fillId="2" borderId="21" xfId="59" applyFont="1" applyFill="1" applyBorder="1" applyAlignment="1">
      <alignment horizontal="center" vertical="center" justifyLastLine="1"/>
    </xf>
    <xf numFmtId="0" fontId="8" fillId="2" borderId="3" xfId="59" applyFont="1" applyFill="1" applyBorder="1" applyAlignment="1">
      <alignment horizontal="center" vertical="center" shrinkToFit="1"/>
    </xf>
    <xf numFmtId="0" fontId="8" fillId="2" borderId="2" xfId="59" applyFont="1" applyFill="1" applyBorder="1" applyAlignment="1">
      <alignment horizontal="center" vertical="center" shrinkToFit="1"/>
    </xf>
    <xf numFmtId="0" fontId="8" fillId="2" borderId="2" xfId="59" applyFont="1" applyFill="1" applyBorder="1" applyAlignment="1">
      <alignment horizontal="center" vertical="center" justifyLastLine="1"/>
    </xf>
    <xf numFmtId="0" fontId="8" fillId="2" borderId="17" xfId="65" applyFont="1" applyFill="1" applyBorder="1" applyAlignment="1">
      <alignment horizontal="center" vertical="center"/>
    </xf>
    <xf numFmtId="0" fontId="8" fillId="2" borderId="27" xfId="65" applyFont="1" applyFill="1" applyBorder="1" applyAlignment="1">
      <alignment horizontal="center" vertical="center"/>
    </xf>
    <xf numFmtId="0" fontId="8" fillId="2" borderId="3" xfId="65" applyFont="1" applyFill="1" applyBorder="1" applyAlignment="1">
      <alignment horizontal="center" vertical="center"/>
    </xf>
    <xf numFmtId="0" fontId="8" fillId="2" borderId="2" xfId="65" applyFont="1" applyFill="1" applyBorder="1" applyAlignment="1">
      <alignment horizontal="center" vertical="center"/>
    </xf>
    <xf numFmtId="0" fontId="8" fillId="2" borderId="21" xfId="65" applyFont="1" applyFill="1" applyBorder="1" applyAlignment="1">
      <alignment horizontal="center" vertical="center"/>
    </xf>
    <xf numFmtId="0" fontId="8" fillId="2" borderId="20" xfId="65" applyFont="1" applyFill="1" applyBorder="1" applyAlignment="1">
      <alignment horizontal="center" vertical="center" wrapText="1"/>
    </xf>
    <xf numFmtId="0" fontId="8" fillId="2" borderId="19" xfId="65" applyFont="1" applyFill="1" applyBorder="1" applyAlignment="1">
      <alignment horizontal="center" vertical="center"/>
    </xf>
    <xf numFmtId="0" fontId="8" fillId="2" borderId="24" xfId="65" applyFont="1" applyFill="1" applyBorder="1" applyAlignment="1">
      <alignment horizontal="center" vertical="center" wrapText="1" justifyLastLine="1"/>
    </xf>
    <xf numFmtId="0" fontId="8" fillId="2" borderId="17" xfId="65" applyFont="1" applyFill="1" applyBorder="1" applyAlignment="1">
      <alignment horizontal="center" vertical="center" wrapText="1" justifyLastLine="1"/>
    </xf>
    <xf numFmtId="0" fontId="8" fillId="2" borderId="3" xfId="65" applyFont="1" applyFill="1" applyBorder="1" applyAlignment="1">
      <alignment horizontal="center" vertical="center" wrapText="1" justifyLastLine="1"/>
    </xf>
    <xf numFmtId="0" fontId="8" fillId="2" borderId="21" xfId="65" applyFont="1" applyFill="1" applyBorder="1" applyAlignment="1">
      <alignment horizontal="center" vertical="center" wrapText="1" justifyLastLine="1"/>
    </xf>
    <xf numFmtId="0" fontId="8" fillId="2" borderId="20" xfId="66" applyFont="1" applyFill="1" applyBorder="1" applyAlignment="1">
      <alignment horizontal="center" vertical="center" wrapText="1" justifyLastLine="1"/>
    </xf>
    <xf numFmtId="0" fontId="8" fillId="2" borderId="19" xfId="66" applyFont="1" applyFill="1" applyBorder="1" applyAlignment="1">
      <alignment horizontal="center" vertical="center" wrapText="1" justifyLastLine="1"/>
    </xf>
    <xf numFmtId="0" fontId="8" fillId="2" borderId="21" xfId="66" applyFont="1" applyFill="1" applyBorder="1" applyAlignment="1">
      <alignment horizontal="distributed" vertical="center" justifyLastLine="1"/>
    </xf>
    <xf numFmtId="0" fontId="8" fillId="2" borderId="27" xfId="66" applyFont="1" applyFill="1" applyBorder="1" applyAlignment="1">
      <alignment horizontal="distributed" vertical="center" justifyLastLine="1"/>
    </xf>
    <xf numFmtId="0" fontId="8" fillId="2" borderId="3" xfId="66" applyFont="1" applyFill="1" applyBorder="1" applyAlignment="1">
      <alignment horizontal="center" vertical="center" justifyLastLine="1"/>
    </xf>
    <xf numFmtId="0" fontId="8" fillId="2" borderId="21" xfId="66" applyFont="1" applyFill="1" applyBorder="1" applyAlignment="1">
      <alignment horizontal="center" vertical="center" justifyLastLine="1"/>
    </xf>
    <xf numFmtId="0" fontId="8" fillId="2" borderId="2" xfId="66" applyFont="1" applyFill="1" applyBorder="1" applyAlignment="1">
      <alignment horizontal="center" vertical="center" justifyLastLine="1"/>
    </xf>
    <xf numFmtId="0" fontId="8" fillId="2" borderId="31" xfId="66" applyFont="1" applyFill="1" applyBorder="1" applyAlignment="1">
      <alignment horizontal="center" vertical="center" wrapText="1" justifyLastLine="1"/>
    </xf>
    <xf numFmtId="0" fontId="8" fillId="2" borderId="29" xfId="66" applyFont="1" applyFill="1" applyBorder="1" applyAlignment="1">
      <alignment horizontal="center" vertical="center" wrapText="1" justifyLastLine="1"/>
    </xf>
    <xf numFmtId="0" fontId="8" fillId="2" borderId="27" xfId="66" applyFont="1" applyFill="1" applyBorder="1" applyAlignment="1">
      <alignment horizontal="center" vertical="center" justifyLastLine="1"/>
    </xf>
    <xf numFmtId="0" fontId="8" fillId="2" borderId="20" xfId="66" applyFont="1" applyFill="1" applyBorder="1" applyAlignment="1">
      <alignment horizontal="center" vertical="center" justifyLastLine="1"/>
    </xf>
    <xf numFmtId="0" fontId="8" fillId="2" borderId="19" xfId="66" applyFont="1" applyFill="1" applyBorder="1" applyAlignment="1">
      <alignment horizontal="center" vertical="center" justifyLastLine="1"/>
    </xf>
    <xf numFmtId="0" fontId="8" fillId="2" borderId="3" xfId="67" applyFont="1" applyFill="1" applyBorder="1" applyAlignment="1">
      <alignment horizontal="center" vertical="center" justifyLastLine="1"/>
    </xf>
    <xf numFmtId="0" fontId="8" fillId="2" borderId="2" xfId="67" applyFont="1" applyFill="1" applyBorder="1" applyAlignment="1">
      <alignment horizontal="center" vertical="center" justifyLastLine="1"/>
    </xf>
    <xf numFmtId="0" fontId="8" fillId="2" borderId="24" xfId="67" applyFont="1" applyFill="1" applyBorder="1" applyAlignment="1">
      <alignment horizontal="center" vertical="center" justifyLastLine="1"/>
    </xf>
    <xf numFmtId="0" fontId="8" fillId="2" borderId="17" xfId="67" applyFont="1" applyFill="1" applyBorder="1" applyAlignment="1">
      <alignment horizontal="center" vertical="center" justifyLastLine="1"/>
    </xf>
    <xf numFmtId="0" fontId="8" fillId="2" borderId="21" xfId="67" applyFont="1" applyFill="1" applyBorder="1" applyAlignment="1">
      <alignment horizontal="center" vertical="center" justifyLastLine="1"/>
    </xf>
    <xf numFmtId="0" fontId="12" fillId="2" borderId="3" xfId="67" applyFont="1" applyFill="1" applyBorder="1" applyAlignment="1">
      <alignment horizontal="center" vertical="center" justifyLastLine="1"/>
    </xf>
    <xf numFmtId="0" fontId="12" fillId="2" borderId="21" xfId="67" applyFont="1" applyFill="1" applyBorder="1" applyAlignment="1">
      <alignment horizontal="center" vertical="center" justifyLastLine="1"/>
    </xf>
    <xf numFmtId="0" fontId="8" fillId="2" borderId="3" xfId="67" applyFont="1" applyFill="1" applyBorder="1" applyAlignment="1">
      <alignment horizontal="center" vertical="center" shrinkToFit="1"/>
    </xf>
    <xf numFmtId="0" fontId="8" fillId="2" borderId="21" xfId="67" applyFont="1" applyFill="1" applyBorder="1" applyAlignment="1">
      <alignment horizontal="center" vertical="center" shrinkToFit="1"/>
    </xf>
    <xf numFmtId="0" fontId="1" fillId="2" borderId="0" xfId="67" applyFont="1" applyFill="1" applyBorder="1" applyAlignment="1">
      <alignment horizontal="right" vertical="center"/>
    </xf>
    <xf numFmtId="38" fontId="8" fillId="2" borderId="3" xfId="67" applyNumberFormat="1" applyFont="1" applyFill="1" applyBorder="1" applyAlignment="1">
      <alignment horizontal="center" vertical="center"/>
    </xf>
    <xf numFmtId="38" fontId="8" fillId="2" borderId="21" xfId="67" applyNumberFormat="1" applyFont="1" applyFill="1" applyBorder="1" applyAlignment="1">
      <alignment horizontal="center" vertical="center"/>
    </xf>
    <xf numFmtId="38" fontId="8" fillId="2" borderId="2" xfId="67" applyNumberFormat="1" applyFont="1" applyFill="1" applyBorder="1" applyAlignment="1">
      <alignment horizontal="center" vertical="center"/>
    </xf>
    <xf numFmtId="0" fontId="8" fillId="2" borderId="3" xfId="66" applyFont="1" applyFill="1" applyBorder="1" applyAlignment="1">
      <alignment horizontal="center" vertical="center"/>
    </xf>
    <xf numFmtId="0" fontId="8" fillId="2" borderId="2" xfId="66" applyFont="1" applyFill="1" applyBorder="1" applyAlignment="1">
      <alignment horizontal="center" vertical="center"/>
    </xf>
    <xf numFmtId="0" fontId="8" fillId="2" borderId="21" xfId="59" applyFont="1" applyFill="1" applyBorder="1" applyAlignment="1">
      <alignment horizontal="center" vertical="center"/>
    </xf>
    <xf numFmtId="0" fontId="9" fillId="2" borderId="31" xfId="66" applyFont="1" applyFill="1" applyBorder="1" applyAlignment="1">
      <alignment horizontal="center" vertical="center" wrapText="1" justifyLastLine="1"/>
    </xf>
    <xf numFmtId="0" fontId="9" fillId="2" borderId="29" xfId="66" applyFont="1" applyFill="1" applyBorder="1" applyAlignment="1">
      <alignment horizontal="center" vertical="center" wrapText="1" justifyLastLine="1"/>
    </xf>
    <xf numFmtId="0" fontId="9" fillId="2" borderId="20" xfId="66" applyFont="1" applyFill="1" applyBorder="1" applyAlignment="1">
      <alignment horizontal="center" vertical="center" wrapText="1" justifyLastLine="1"/>
    </xf>
    <xf numFmtId="0" fontId="9" fillId="2" borderId="19" xfId="66" applyFont="1" applyFill="1" applyBorder="1" applyAlignment="1">
      <alignment horizontal="center" vertical="center" wrapText="1" justifyLastLine="1"/>
    </xf>
    <xf numFmtId="0" fontId="8" fillId="2" borderId="24" xfId="68" applyFont="1" applyFill="1" applyBorder="1" applyAlignment="1">
      <alignment horizontal="center" vertical="center" justifyLastLine="1"/>
    </xf>
    <xf numFmtId="0" fontId="8" fillId="2" borderId="17" xfId="68" applyFont="1" applyFill="1" applyBorder="1" applyAlignment="1">
      <alignment horizontal="center" vertical="center" justifyLastLine="1"/>
    </xf>
    <xf numFmtId="0" fontId="6" fillId="2" borderId="3" xfId="68" applyFont="1" applyFill="1" applyBorder="1" applyAlignment="1">
      <alignment horizontal="center" vertical="center" justifyLastLine="1"/>
    </xf>
    <xf numFmtId="0" fontId="6" fillId="2" borderId="2" xfId="68" applyFont="1" applyFill="1" applyBorder="1" applyAlignment="1">
      <alignment horizontal="center" vertical="center" justifyLastLine="1"/>
    </xf>
    <xf numFmtId="0" fontId="6" fillId="2" borderId="21" xfId="68" applyFont="1" applyFill="1" applyBorder="1" applyAlignment="1">
      <alignment horizontal="center" vertical="center" justifyLastLine="1"/>
    </xf>
    <xf numFmtId="0" fontId="0" fillId="2" borderId="31" xfId="68" applyFont="1" applyFill="1" applyBorder="1" applyAlignment="1">
      <alignment horizontal="center" vertical="center" wrapText="1" justifyLastLine="1"/>
    </xf>
    <xf numFmtId="0" fontId="0" fillId="2" borderId="29" xfId="68" applyFont="1" applyFill="1" applyBorder="1" applyAlignment="1">
      <alignment horizontal="center" vertical="center" wrapText="1" justifyLastLine="1"/>
    </xf>
    <xf numFmtId="0" fontId="0" fillId="2" borderId="3" xfId="68" applyFont="1" applyFill="1" applyBorder="1" applyAlignment="1">
      <alignment horizontal="center" vertical="center" justifyLastLine="1"/>
    </xf>
    <xf numFmtId="0" fontId="0" fillId="2" borderId="2" xfId="68" applyFont="1" applyFill="1" applyBorder="1" applyAlignment="1">
      <alignment horizontal="center" vertical="center" justifyLastLine="1"/>
    </xf>
    <xf numFmtId="0" fontId="8" fillId="2" borderId="3" xfId="68" applyFont="1" applyFill="1" applyBorder="1" applyAlignment="1">
      <alignment horizontal="center" vertical="center" justifyLastLine="1"/>
    </xf>
    <xf numFmtId="0" fontId="8" fillId="2" borderId="2" xfId="68" applyFont="1" applyFill="1" applyBorder="1" applyAlignment="1">
      <alignment horizontal="center" vertical="center" justifyLastLine="1"/>
    </xf>
    <xf numFmtId="0" fontId="8" fillId="2" borderId="21" xfId="68" applyFont="1" applyFill="1" applyBorder="1" applyAlignment="1">
      <alignment horizontal="center" vertical="center" justifyLastLine="1"/>
    </xf>
    <xf numFmtId="0" fontId="8" fillId="2" borderId="4" xfId="68" applyFont="1" applyFill="1" applyBorder="1" applyAlignment="1">
      <alignment horizontal="center" vertical="center" justifyLastLine="1"/>
    </xf>
    <xf numFmtId="0" fontId="8" fillId="2" borderId="26" xfId="68" applyFont="1" applyFill="1" applyBorder="1" applyAlignment="1">
      <alignment horizontal="center" vertical="center" justifyLastLine="1"/>
    </xf>
    <xf numFmtId="0" fontId="8" fillId="2" borderId="18" xfId="68" applyFont="1" applyFill="1" applyBorder="1" applyAlignment="1">
      <alignment horizontal="center" vertical="center" justifyLastLine="1"/>
    </xf>
    <xf numFmtId="181" fontId="8" fillId="2" borderId="0" xfId="68" applyNumberFormat="1" applyFont="1" applyFill="1" applyBorder="1" applyAlignment="1">
      <alignment vertical="center"/>
    </xf>
    <xf numFmtId="181" fontId="4" fillId="2" borderId="0" xfId="68" applyNumberFormat="1" applyFont="1" applyFill="1" applyBorder="1" applyAlignment="1">
      <alignment vertical="center"/>
    </xf>
    <xf numFmtId="181" fontId="8" fillId="2" borderId="1" xfId="68" applyNumberFormat="1" applyFont="1" applyFill="1" applyBorder="1" applyAlignment="1">
      <alignment vertical="center"/>
    </xf>
    <xf numFmtId="181" fontId="4" fillId="2" borderId="1" xfId="68" applyNumberFormat="1" applyFont="1" applyFill="1" applyBorder="1" applyAlignment="1">
      <alignment vertical="center"/>
    </xf>
    <xf numFmtId="0" fontId="8" fillId="2" borderId="5" xfId="70" applyFont="1" applyFill="1" applyBorder="1" applyAlignment="1">
      <alignment horizontal="distributed" vertical="center"/>
    </xf>
    <xf numFmtId="0" fontId="8" fillId="2" borderId="6" xfId="70" applyFont="1" applyFill="1" applyBorder="1" applyAlignment="1">
      <alignment horizontal="distributed" vertical="center"/>
    </xf>
    <xf numFmtId="0" fontId="13" fillId="2" borderId="31" xfId="70" applyFont="1" applyFill="1" applyBorder="1" applyAlignment="1">
      <alignment horizontal="center" vertical="center" wrapText="1" justifyLastLine="1"/>
    </xf>
    <xf numFmtId="0" fontId="13" fillId="2" borderId="29" xfId="70" applyFont="1" applyFill="1" applyBorder="1" applyAlignment="1">
      <alignment horizontal="center" vertical="center" wrapText="1" justifyLastLine="1"/>
    </xf>
    <xf numFmtId="0" fontId="13" fillId="2" borderId="20" xfId="70" applyFont="1" applyFill="1" applyBorder="1" applyAlignment="1">
      <alignment horizontal="center" vertical="center" wrapText="1" justifyLastLine="1"/>
    </xf>
    <xf numFmtId="0" fontId="13" fillId="2" borderId="19" xfId="70" applyFont="1" applyFill="1" applyBorder="1" applyAlignment="1">
      <alignment horizontal="center" vertical="center" wrapText="1" justifyLastLine="1"/>
    </xf>
    <xf numFmtId="0" fontId="8" fillId="2" borderId="21" xfId="71" applyFont="1" applyFill="1" applyBorder="1" applyAlignment="1">
      <alignment horizontal="center" vertical="center" justifyLastLine="1"/>
    </xf>
    <xf numFmtId="0" fontId="8" fillId="2" borderId="27" xfId="71" applyFont="1" applyFill="1" applyBorder="1" applyAlignment="1">
      <alignment horizontal="center" vertical="center" justifyLastLine="1"/>
    </xf>
    <xf numFmtId="0" fontId="8" fillId="2" borderId="24" xfId="71" applyFont="1" applyFill="1" applyBorder="1" applyAlignment="1">
      <alignment horizontal="center" vertical="center" wrapText="1" justifyLastLine="1"/>
    </xf>
    <xf numFmtId="0" fontId="8" fillId="2" borderId="4" xfId="71" applyFont="1" applyFill="1" applyBorder="1" applyAlignment="1">
      <alignment horizontal="center" vertical="center" wrapText="1" justifyLastLine="1"/>
    </xf>
    <xf numFmtId="0" fontId="8" fillId="2" borderId="26" xfId="71" applyFont="1" applyFill="1" applyBorder="1" applyAlignment="1">
      <alignment horizontal="center" vertical="center" wrapText="1" justifyLastLine="1"/>
    </xf>
    <xf numFmtId="0" fontId="8" fillId="2" borderId="3" xfId="71" applyFont="1" applyFill="1" applyBorder="1" applyAlignment="1">
      <alignment horizontal="center" vertical="center" wrapText="1" justifyLastLine="1"/>
    </xf>
    <xf numFmtId="0" fontId="8" fillId="2" borderId="18" xfId="71" applyFont="1" applyFill="1" applyBorder="1" applyAlignment="1">
      <alignment horizontal="center" vertical="center" wrapText="1" justifyLastLine="1"/>
    </xf>
    <xf numFmtId="0" fontId="8" fillId="2" borderId="0" xfId="70" applyFont="1" applyFill="1" applyBorder="1" applyAlignment="1">
      <alignment horizontal="distributed" vertical="center"/>
    </xf>
    <xf numFmtId="0" fontId="8" fillId="2" borderId="23" xfId="70" applyFont="1" applyFill="1" applyBorder="1" applyAlignment="1">
      <alignment horizontal="distributed" vertical="center"/>
    </xf>
    <xf numFmtId="0" fontId="9" fillId="2" borderId="0" xfId="70" applyFont="1" applyFill="1" applyBorder="1" applyAlignment="1">
      <alignment horizontal="distributed" vertical="center"/>
    </xf>
    <xf numFmtId="0" fontId="9" fillId="2" borderId="23" xfId="70" applyFont="1" applyFill="1" applyBorder="1" applyAlignment="1">
      <alignment horizontal="distributed" vertical="center"/>
    </xf>
    <xf numFmtId="0" fontId="8" fillId="2" borderId="1" xfId="70" applyFont="1" applyFill="1" applyBorder="1" applyAlignment="1">
      <alignment horizontal="distributed" vertical="center"/>
    </xf>
    <xf numFmtId="0" fontId="8" fillId="2" borderId="8" xfId="70" applyFont="1" applyFill="1" applyBorder="1" applyAlignment="1">
      <alignment horizontal="distributed" vertical="center"/>
    </xf>
    <xf numFmtId="0" fontId="8" fillId="2" borderId="4" xfId="59" applyFont="1" applyFill="1" applyBorder="1" applyAlignment="1">
      <alignment horizontal="center" vertical="center"/>
    </xf>
    <xf numFmtId="0" fontId="8" fillId="2" borderId="3" xfId="59" applyFont="1" applyFill="1" applyBorder="1" applyAlignment="1">
      <alignment horizontal="center" vertical="center"/>
    </xf>
    <xf numFmtId="0" fontId="30" fillId="2" borderId="21" xfId="59" applyFont="1" applyFill="1" applyBorder="1" applyAlignment="1">
      <alignment horizontal="distributed" vertical="center" justifyLastLine="1"/>
    </xf>
    <xf numFmtId="0" fontId="30" fillId="2" borderId="4" xfId="59" applyFont="1" applyFill="1" applyBorder="1" applyAlignment="1">
      <alignment horizontal="distributed" vertical="center" justifyLastLine="1"/>
    </xf>
    <xf numFmtId="0" fontId="30" fillId="2" borderId="27" xfId="59" applyFont="1" applyFill="1" applyBorder="1" applyAlignment="1">
      <alignment horizontal="distributed" vertical="center" justifyLastLine="1"/>
    </xf>
    <xf numFmtId="0" fontId="30" fillId="2" borderId="26" xfId="59" applyFont="1" applyFill="1" applyBorder="1" applyAlignment="1">
      <alignment horizontal="distributed" vertical="center" justifyLastLine="1"/>
    </xf>
    <xf numFmtId="49" fontId="8" fillId="2" borderId="5" xfId="59" applyNumberFormat="1" applyFont="1" applyFill="1" applyBorder="1" applyAlignment="1">
      <alignment horizontal="center" vertical="center" shrinkToFit="1"/>
    </xf>
    <xf numFmtId="49" fontId="8" fillId="2" borderId="6" xfId="59" applyNumberFormat="1" applyFont="1" applyFill="1" applyBorder="1" applyAlignment="1">
      <alignment horizontal="center" vertical="center" shrinkToFit="1"/>
    </xf>
    <xf numFmtId="49" fontId="8" fillId="2" borderId="0" xfId="59" applyNumberFormat="1" applyFont="1" applyFill="1" applyBorder="1" applyAlignment="1">
      <alignment horizontal="center" vertical="center" shrinkToFit="1"/>
    </xf>
    <xf numFmtId="49" fontId="8" fillId="2" borderId="23" xfId="59" applyNumberFormat="1" applyFont="1" applyFill="1" applyBorder="1" applyAlignment="1">
      <alignment horizontal="center" vertical="center" shrinkToFit="1"/>
    </xf>
    <xf numFmtId="49" fontId="8" fillId="2" borderId="0" xfId="59" applyNumberFormat="1" applyFont="1" applyFill="1" applyBorder="1" applyAlignment="1">
      <alignment horizontal="center" vertical="center"/>
    </xf>
    <xf numFmtId="49" fontId="8" fillId="2" borderId="23" xfId="59" applyNumberFormat="1" applyFont="1" applyFill="1" applyBorder="1" applyAlignment="1">
      <alignment horizontal="center" vertical="center"/>
    </xf>
    <xf numFmtId="0" fontId="8" fillId="2" borderId="1" xfId="59" applyFont="1" applyFill="1" applyBorder="1" applyAlignment="1">
      <alignment horizontal="center" vertical="center"/>
    </xf>
    <xf numFmtId="0" fontId="8" fillId="2" borderId="8" xfId="59" applyFont="1" applyFill="1" applyBorder="1" applyAlignment="1">
      <alignment horizontal="center" vertical="center"/>
    </xf>
    <xf numFmtId="0" fontId="8" fillId="2" borderId="4" xfId="59" applyFont="1" applyFill="1" applyBorder="1" applyAlignment="1">
      <alignment horizontal="center" vertical="center" shrinkToFit="1"/>
    </xf>
    <xf numFmtId="0" fontId="12" fillId="2" borderId="3" xfId="59" applyFont="1" applyFill="1" applyBorder="1" applyAlignment="1">
      <alignment horizontal="distributed" vertical="center"/>
    </xf>
    <xf numFmtId="0" fontId="12" fillId="2" borderId="21" xfId="59" applyFont="1" applyFill="1" applyBorder="1" applyAlignment="1">
      <alignment horizontal="distributed" vertical="center"/>
    </xf>
    <xf numFmtId="0" fontId="9" fillId="2" borderId="4" xfId="59" applyFont="1" applyFill="1" applyBorder="1" applyAlignment="1">
      <alignment horizontal="center" vertical="center" shrinkToFit="1"/>
    </xf>
    <xf numFmtId="0" fontId="9" fillId="2" borderId="26" xfId="59" applyFont="1" applyFill="1" applyBorder="1" applyAlignment="1">
      <alignment horizontal="center" vertical="center" wrapText="1" justifyLastLine="1"/>
    </xf>
    <xf numFmtId="0" fontId="9" fillId="2" borderId="18" xfId="59" applyFont="1" applyFill="1" applyBorder="1" applyAlignment="1">
      <alignment horizontal="center" vertical="center" wrapText="1" justifyLastLine="1"/>
    </xf>
    <xf numFmtId="0" fontId="8" fillId="2" borderId="26" xfId="59" applyFont="1" applyFill="1" applyBorder="1" applyAlignment="1">
      <alignment horizontal="distributed" vertical="center" justifyLastLine="1"/>
    </xf>
    <xf numFmtId="0" fontId="8" fillId="2" borderId="20" xfId="59" applyFont="1" applyFill="1" applyBorder="1" applyAlignment="1">
      <alignment horizontal="center" vertical="center" wrapText="1" justifyLastLine="1"/>
    </xf>
    <xf numFmtId="0" fontId="8" fillId="2" borderId="24" xfId="59" applyFont="1" applyFill="1" applyBorder="1" applyAlignment="1">
      <alignment horizontal="center" vertical="center" wrapText="1" justifyLastLine="1"/>
    </xf>
    <xf numFmtId="0" fontId="8" fillId="2" borderId="19" xfId="59" applyFont="1" applyFill="1" applyBorder="1" applyAlignment="1">
      <alignment horizontal="center" vertical="center" wrapText="1" justifyLastLine="1"/>
    </xf>
    <xf numFmtId="0" fontId="8" fillId="2" borderId="17" xfId="59" applyFont="1" applyFill="1" applyBorder="1" applyAlignment="1">
      <alignment horizontal="center" vertical="center" wrapText="1" justifyLastLine="1"/>
    </xf>
    <xf numFmtId="0" fontId="8" fillId="2" borderId="3" xfId="59" applyFont="1" applyFill="1" applyBorder="1" applyAlignment="1">
      <alignment horizontal="distributed" vertical="center" justifyLastLine="1"/>
    </xf>
    <xf numFmtId="0" fontId="8" fillId="2" borderId="20" xfId="59" applyFont="1" applyFill="1" applyBorder="1" applyAlignment="1">
      <alignment horizontal="center" vertical="center" justifyLastLine="1"/>
    </xf>
    <xf numFmtId="0" fontId="8" fillId="2" borderId="24" xfId="59" applyFont="1" applyFill="1" applyBorder="1" applyAlignment="1">
      <alignment horizontal="center" vertical="center" justifyLastLine="1"/>
    </xf>
    <xf numFmtId="0" fontId="8" fillId="2" borderId="19" xfId="59" applyFont="1" applyFill="1" applyBorder="1" applyAlignment="1">
      <alignment horizontal="center" vertical="center" justifyLastLine="1"/>
    </xf>
    <xf numFmtId="0" fontId="8" fillId="2" borderId="17" xfId="59" applyFont="1" applyFill="1" applyBorder="1" applyAlignment="1">
      <alignment horizontal="center" vertical="center" justifyLastLine="1"/>
    </xf>
    <xf numFmtId="0" fontId="8" fillId="2" borderId="10" xfId="59" applyFont="1" applyFill="1" applyBorder="1" applyAlignment="1">
      <alignment horizontal="center" vertical="center" justifyLastLine="1"/>
    </xf>
    <xf numFmtId="0" fontId="8" fillId="2" borderId="22" xfId="59" applyFont="1" applyFill="1" applyBorder="1" applyAlignment="1">
      <alignment horizontal="center" vertical="center" justifyLastLine="1"/>
    </xf>
    <xf numFmtId="0" fontId="9" fillId="2" borderId="20" xfId="59" applyFont="1" applyFill="1" applyBorder="1" applyAlignment="1">
      <alignment horizontal="center" vertical="center" wrapText="1" justifyLastLine="1"/>
    </xf>
    <xf numFmtId="0" fontId="9" fillId="2" borderId="10" xfId="59" applyFont="1" applyFill="1" applyBorder="1" applyAlignment="1">
      <alignment horizontal="center" vertical="center" wrapText="1" justifyLastLine="1"/>
    </xf>
    <xf numFmtId="0" fontId="9" fillId="2" borderId="19" xfId="59" applyFont="1" applyFill="1" applyBorder="1" applyAlignment="1">
      <alignment horizontal="center" vertical="center" wrapText="1" justifyLastLine="1"/>
    </xf>
    <xf numFmtId="0" fontId="9" fillId="2" borderId="22" xfId="59" applyFont="1" applyFill="1" applyBorder="1" applyAlignment="1">
      <alignment horizontal="center" vertical="center" wrapText="1" justifyLastLine="1"/>
    </xf>
    <xf numFmtId="0" fontId="8" fillId="2" borderId="4" xfId="59" applyFont="1" applyFill="1" applyBorder="1" applyAlignment="1">
      <alignment horizontal="center" vertical="center" justifyLastLine="1"/>
    </xf>
    <xf numFmtId="0" fontId="8" fillId="2" borderId="26" xfId="59" applyFont="1" applyFill="1" applyBorder="1" applyAlignment="1">
      <alignment horizontal="center" vertical="center" justifyLastLine="1"/>
    </xf>
    <xf numFmtId="0" fontId="8" fillId="2" borderId="26" xfId="59" applyFont="1" applyFill="1" applyBorder="1" applyAlignment="1">
      <alignment horizontal="center" vertical="center" wrapText="1" justifyLastLine="1"/>
    </xf>
    <xf numFmtId="0" fontId="12" fillId="2" borderId="26" xfId="59" applyFont="1" applyFill="1" applyBorder="1" applyAlignment="1">
      <alignment horizontal="center" vertical="center" wrapText="1" justifyLastLine="1"/>
    </xf>
    <xf numFmtId="0" fontId="6" fillId="2" borderId="26" xfId="59" applyFill="1" applyBorder="1"/>
    <xf numFmtId="0" fontId="8" fillId="2" borderId="18" xfId="59" applyFont="1" applyFill="1" applyBorder="1" applyAlignment="1">
      <alignment horizontal="center" vertical="center" justifyLastLine="1"/>
    </xf>
    <xf numFmtId="0" fontId="8" fillId="2" borderId="27" xfId="59" applyFont="1" applyFill="1" applyBorder="1" applyAlignment="1">
      <alignment horizontal="center" vertical="center" justifyLastLine="1"/>
    </xf>
    <xf numFmtId="0" fontId="8" fillId="2" borderId="18" xfId="59" applyFont="1" applyFill="1" applyBorder="1" applyAlignment="1">
      <alignment horizontal="center" vertical="center" wrapText="1" justifyLastLine="1"/>
    </xf>
    <xf numFmtId="0" fontId="8" fillId="2" borderId="27" xfId="59" applyFont="1" applyFill="1" applyBorder="1" applyAlignment="1">
      <alignment horizontal="center" vertical="center" wrapText="1" justifyLastLine="1"/>
    </xf>
    <xf numFmtId="0" fontId="9" fillId="2" borderId="27" xfId="59" applyFont="1" applyFill="1" applyBorder="1" applyAlignment="1">
      <alignment horizontal="center" vertical="center" wrapText="1" justifyLastLine="1"/>
    </xf>
    <xf numFmtId="0" fontId="47" fillId="2" borderId="0" xfId="73" applyFont="1" applyFill="1" applyBorder="1" applyAlignment="1">
      <alignment horizontal="center" vertical="center"/>
    </xf>
    <xf numFmtId="0" fontId="47" fillId="2" borderId="23" xfId="73" applyFont="1" applyFill="1" applyBorder="1" applyAlignment="1">
      <alignment horizontal="center" vertical="center"/>
    </xf>
    <xf numFmtId="38" fontId="47" fillId="2" borderId="0" xfId="7" applyFont="1" applyFill="1" applyBorder="1" applyAlignment="1">
      <alignment horizontal="center" vertical="center"/>
    </xf>
    <xf numFmtId="38" fontId="47" fillId="2" borderId="23" xfId="7" applyFont="1" applyFill="1" applyBorder="1" applyAlignment="1">
      <alignment horizontal="center" vertical="center"/>
    </xf>
    <xf numFmtId="0" fontId="47" fillId="2" borderId="1" xfId="73" applyFont="1" applyFill="1" applyBorder="1" applyAlignment="1">
      <alignment horizontal="center" vertical="center"/>
    </xf>
    <xf numFmtId="0" fontId="47" fillId="2" borderId="8" xfId="73" applyFont="1" applyFill="1" applyBorder="1" applyAlignment="1">
      <alignment horizontal="center" vertical="center"/>
    </xf>
    <xf numFmtId="0" fontId="47" fillId="2" borderId="4" xfId="73" applyFont="1" applyFill="1" applyBorder="1" applyAlignment="1">
      <alignment horizontal="distributed" vertical="center" justifyLastLine="1"/>
    </xf>
    <xf numFmtId="0" fontId="47" fillId="2" borderId="26" xfId="73" applyFont="1" applyFill="1" applyBorder="1" applyAlignment="1">
      <alignment horizontal="distributed" vertical="center" justifyLastLine="1"/>
    </xf>
    <xf numFmtId="0" fontId="47" fillId="2" borderId="3" xfId="73" applyFont="1" applyFill="1" applyBorder="1" applyAlignment="1">
      <alignment horizontal="distributed" vertical="center" justifyLastLine="1"/>
    </xf>
    <xf numFmtId="0" fontId="47" fillId="2" borderId="18" xfId="73" applyFont="1" applyFill="1" applyBorder="1" applyAlignment="1">
      <alignment horizontal="distributed" vertical="center" justifyLastLine="1"/>
    </xf>
    <xf numFmtId="0" fontId="47" fillId="2" borderId="21" xfId="74" applyFont="1" applyFill="1" applyBorder="1" applyAlignment="1">
      <alignment horizontal="center" vertical="center"/>
    </xf>
    <xf numFmtId="0" fontId="47" fillId="2" borderId="4" xfId="74" applyFont="1" applyFill="1" applyBorder="1" applyAlignment="1">
      <alignment horizontal="center" vertical="center"/>
    </xf>
    <xf numFmtId="0" fontId="47" fillId="2" borderId="3" xfId="74" applyFont="1" applyFill="1" applyBorder="1" applyAlignment="1">
      <alignment horizontal="center" vertical="center"/>
    </xf>
    <xf numFmtId="0" fontId="47" fillId="2" borderId="21" xfId="73" applyFont="1" applyFill="1" applyBorder="1" applyAlignment="1">
      <alignment horizontal="distributed" vertical="center" justifyLastLine="1"/>
    </xf>
    <xf numFmtId="0" fontId="47" fillId="2" borderId="27" xfId="73" applyFont="1" applyFill="1" applyBorder="1" applyAlignment="1">
      <alignment horizontal="distributed" vertical="center" justifyLastLine="1"/>
    </xf>
    <xf numFmtId="0" fontId="47" fillId="2" borderId="4" xfId="73" applyFont="1" applyFill="1" applyBorder="1" applyAlignment="1">
      <alignment horizontal="center" vertical="center" justifyLastLine="1"/>
    </xf>
    <xf numFmtId="0" fontId="47" fillId="2" borderId="26" xfId="73" applyFont="1" applyFill="1" applyBorder="1" applyAlignment="1">
      <alignment horizontal="center" vertical="center" justifyLastLine="1"/>
    </xf>
    <xf numFmtId="0" fontId="7" fillId="2" borderId="0" xfId="59" applyFont="1" applyFill="1" applyAlignment="1">
      <alignment vertical="center"/>
    </xf>
    <xf numFmtId="0" fontId="1" fillId="2" borderId="0" xfId="59" applyFont="1" applyFill="1" applyBorder="1" applyAlignment="1">
      <alignment horizontal="right" vertical="center" wrapText="1"/>
    </xf>
    <xf numFmtId="0" fontId="8" fillId="2" borderId="0" xfId="74" applyFont="1" applyFill="1" applyBorder="1" applyAlignment="1">
      <alignment horizontal="center" vertical="center"/>
    </xf>
    <xf numFmtId="0" fontId="8" fillId="2" borderId="23" xfId="74" applyFont="1" applyFill="1" applyBorder="1" applyAlignment="1">
      <alignment horizontal="center" vertical="center"/>
    </xf>
    <xf numFmtId="0" fontId="8" fillId="2" borderId="1" xfId="74" applyFont="1" applyFill="1" applyBorder="1" applyAlignment="1">
      <alignment horizontal="center" vertical="center"/>
    </xf>
    <xf numFmtId="0" fontId="8" fillId="2" borderId="8" xfId="74" applyFont="1" applyFill="1" applyBorder="1" applyAlignment="1">
      <alignment horizontal="center" vertical="center"/>
    </xf>
    <xf numFmtId="0" fontId="8" fillId="2" borderId="10" xfId="74" applyFont="1" applyFill="1" applyBorder="1" applyAlignment="1">
      <alignment horizontal="center" vertical="center"/>
    </xf>
    <xf numFmtId="0" fontId="8" fillId="2" borderId="24" xfId="74" applyFont="1" applyFill="1" applyBorder="1" applyAlignment="1">
      <alignment horizontal="center" vertical="center"/>
    </xf>
    <xf numFmtId="0" fontId="1" fillId="2" borderId="10" xfId="74" applyFont="1" applyFill="1" applyBorder="1" applyAlignment="1">
      <alignment horizontal="left" vertical="top" wrapText="1"/>
    </xf>
    <xf numFmtId="0" fontId="8" fillId="2" borderId="2" xfId="74" applyFont="1" applyFill="1" applyBorder="1" applyAlignment="1">
      <alignment horizontal="center" vertical="center"/>
    </xf>
    <xf numFmtId="0" fontId="8" fillId="2" borderId="21" xfId="74" applyFont="1" applyFill="1" applyBorder="1" applyAlignment="1">
      <alignment horizontal="center" vertical="center"/>
    </xf>
    <xf numFmtId="0" fontId="8" fillId="2" borderId="31" xfId="74" applyFont="1" applyFill="1" applyBorder="1" applyAlignment="1">
      <alignment horizontal="center" vertical="center"/>
    </xf>
    <xf numFmtId="0" fontId="8" fillId="2" borderId="29" xfId="74" applyFont="1" applyFill="1" applyBorder="1" applyAlignment="1">
      <alignment horizontal="center" vertical="center"/>
    </xf>
    <xf numFmtId="0" fontId="8" fillId="2" borderId="20" xfId="74" applyFont="1" applyFill="1" applyBorder="1" applyAlignment="1">
      <alignment horizontal="center" vertical="center" wrapText="1"/>
    </xf>
    <xf numFmtId="0" fontId="8" fillId="2" borderId="19" xfId="74" applyFont="1" applyFill="1" applyBorder="1" applyAlignment="1">
      <alignment horizontal="center" vertical="center" wrapText="1"/>
    </xf>
    <xf numFmtId="0" fontId="8" fillId="2" borderId="3" xfId="75" applyFont="1" applyFill="1" applyBorder="1" applyAlignment="1">
      <alignment horizontal="center" vertical="center" wrapText="1" justifyLastLine="1"/>
    </xf>
    <xf numFmtId="0" fontId="8" fillId="2" borderId="2" xfId="75" applyFont="1" applyFill="1" applyBorder="1" applyAlignment="1">
      <alignment horizontal="center" vertical="center" wrapText="1" justifyLastLine="1"/>
    </xf>
    <xf numFmtId="0" fontId="8" fillId="2" borderId="10" xfId="75" applyFont="1" applyFill="1" applyBorder="1" applyAlignment="1">
      <alignment horizontal="center" vertical="center" justifyLastLine="1"/>
    </xf>
    <xf numFmtId="0" fontId="8" fillId="2" borderId="22" xfId="75" applyFont="1" applyFill="1" applyBorder="1" applyAlignment="1">
      <alignment horizontal="center" vertical="center" justifyLastLine="1"/>
    </xf>
    <xf numFmtId="0" fontId="8" fillId="2" borderId="20" xfId="75" applyFont="1" applyFill="1" applyBorder="1" applyAlignment="1">
      <alignment horizontal="center" vertical="center" justifyLastLine="1"/>
    </xf>
    <xf numFmtId="0" fontId="8" fillId="2" borderId="24" xfId="75" applyFont="1" applyFill="1" applyBorder="1" applyAlignment="1">
      <alignment horizontal="center" vertical="center" justifyLastLine="1"/>
    </xf>
    <xf numFmtId="0" fontId="9" fillId="2" borderId="31" xfId="75" applyFont="1" applyFill="1" applyBorder="1" applyAlignment="1">
      <alignment horizontal="center" vertical="center" wrapText="1" justifyLastLine="1"/>
    </xf>
    <xf numFmtId="0" fontId="9" fillId="2" borderId="29" xfId="75" applyFont="1" applyFill="1" applyBorder="1" applyAlignment="1">
      <alignment horizontal="center" vertical="center" wrapText="1" justifyLastLine="1"/>
    </xf>
    <xf numFmtId="0" fontId="9" fillId="2" borderId="10" xfId="75" applyFont="1" applyFill="1" applyBorder="1" applyAlignment="1">
      <alignment horizontal="center" vertical="center" wrapText="1" justifyLastLine="1"/>
    </xf>
    <xf numFmtId="0" fontId="9" fillId="2" borderId="22" xfId="75" applyFont="1" applyFill="1" applyBorder="1" applyAlignment="1">
      <alignment horizontal="center" vertical="center" wrapText="1" justifyLastLine="1"/>
    </xf>
    <xf numFmtId="0" fontId="9" fillId="2" borderId="31" xfId="74" applyFont="1" applyFill="1" applyBorder="1" applyAlignment="1">
      <alignment horizontal="center" vertical="center" wrapText="1"/>
    </xf>
    <xf numFmtId="0" fontId="9" fillId="2" borderId="29" xfId="74" applyFont="1" applyFill="1" applyBorder="1" applyAlignment="1">
      <alignment horizontal="center" vertical="center" wrapText="1"/>
    </xf>
    <xf numFmtId="0" fontId="12" fillId="2" borderId="10" xfId="74" applyFont="1" applyFill="1" applyBorder="1" applyAlignment="1">
      <alignment horizontal="center" vertical="center" wrapText="1"/>
    </xf>
    <xf numFmtId="0" fontId="12" fillId="2" borderId="22" xfId="74" applyFont="1" applyFill="1" applyBorder="1" applyAlignment="1">
      <alignment horizontal="center" vertical="center"/>
    </xf>
    <xf numFmtId="0" fontId="8" fillId="2" borderId="17" xfId="75" applyFont="1" applyFill="1" applyBorder="1" applyAlignment="1">
      <alignment horizontal="center" vertical="center" justifyLastLine="1"/>
    </xf>
    <xf numFmtId="0" fontId="8" fillId="2" borderId="31" xfId="75" applyFont="1" applyFill="1" applyBorder="1" applyAlignment="1">
      <alignment horizontal="center" vertical="center" wrapText="1"/>
    </xf>
    <xf numFmtId="0" fontId="8" fillId="2" borderId="29" xfId="75" applyFont="1" applyFill="1" applyBorder="1" applyAlignment="1">
      <alignment horizontal="center" vertical="center" wrapText="1"/>
    </xf>
    <xf numFmtId="0" fontId="8" fillId="2" borderId="21" xfId="75" applyFont="1" applyFill="1" applyBorder="1" applyAlignment="1">
      <alignment horizontal="center" vertical="center" wrapText="1" justifyLastLine="1"/>
    </xf>
    <xf numFmtId="182" fontId="4" fillId="2" borderId="0" xfId="7" applyNumberFormat="1" applyFont="1" applyFill="1" applyBorder="1" applyAlignment="1">
      <alignment horizontal="right" vertical="center"/>
    </xf>
    <xf numFmtId="182" fontId="8" fillId="2" borderId="162" xfId="7" applyNumberFormat="1" applyFont="1" applyFill="1" applyBorder="1" applyAlignment="1">
      <alignment horizontal="right" vertical="center"/>
    </xf>
    <xf numFmtId="182" fontId="8" fillId="2" borderId="1" xfId="7" applyNumberFormat="1" applyFont="1" applyFill="1" applyBorder="1" applyAlignment="1">
      <alignment horizontal="right" vertical="center"/>
    </xf>
    <xf numFmtId="182" fontId="8" fillId="2" borderId="160" xfId="7" applyNumberFormat="1" applyFont="1" applyFill="1" applyBorder="1" applyAlignment="1">
      <alignment horizontal="right" vertical="center"/>
    </xf>
    <xf numFmtId="182" fontId="4" fillId="2" borderId="1" xfId="7" applyNumberFormat="1" applyFont="1" applyFill="1" applyBorder="1" applyAlignment="1">
      <alignment horizontal="right" vertical="center"/>
    </xf>
    <xf numFmtId="182" fontId="4" fillId="2" borderId="160" xfId="7" applyNumberFormat="1" applyFont="1" applyFill="1" applyBorder="1" applyAlignment="1">
      <alignment horizontal="right" vertical="center"/>
    </xf>
    <xf numFmtId="182" fontId="8" fillId="2" borderId="151" xfId="7" applyNumberFormat="1" applyFont="1" applyFill="1" applyBorder="1" applyAlignment="1">
      <alignment horizontal="right" vertical="center"/>
    </xf>
    <xf numFmtId="182" fontId="8" fillId="2" borderId="0" xfId="7" applyNumberFormat="1" applyFont="1" applyFill="1" applyBorder="1" applyAlignment="1">
      <alignment horizontal="right" vertical="center"/>
    </xf>
    <xf numFmtId="182" fontId="4" fillId="2" borderId="149" xfId="7" applyNumberFormat="1" applyFont="1" applyFill="1" applyBorder="1" applyAlignment="1">
      <alignment horizontal="right" vertical="center"/>
    </xf>
    <xf numFmtId="182" fontId="8" fillId="2" borderId="159" xfId="7" quotePrefix="1" applyNumberFormat="1" applyFont="1" applyFill="1" applyBorder="1" applyAlignment="1">
      <alignment horizontal="right" vertical="center"/>
    </xf>
    <xf numFmtId="182" fontId="4" fillId="2" borderId="159" xfId="7" quotePrefix="1" applyNumberFormat="1" applyFont="1" applyFill="1" applyBorder="1" applyAlignment="1">
      <alignment horizontal="right" vertical="center"/>
    </xf>
    <xf numFmtId="0" fontId="8" fillId="2" borderId="156" xfId="76" applyFont="1" applyFill="1" applyBorder="1" applyAlignment="1">
      <alignment horizontal="center" vertical="center" wrapText="1" justifyLastLine="1"/>
    </xf>
    <xf numFmtId="0" fontId="8" fillId="2" borderId="149" xfId="76" applyFont="1" applyFill="1" applyBorder="1" applyAlignment="1">
      <alignment horizontal="center" vertical="center" wrapText="1" justifyLastLine="1"/>
    </xf>
    <xf numFmtId="0" fontId="8" fillId="2" borderId="160" xfId="76" applyFont="1" applyFill="1" applyBorder="1" applyAlignment="1">
      <alignment horizontal="center" vertical="center" wrapText="1" justifyLastLine="1"/>
    </xf>
    <xf numFmtId="182" fontId="8" fillId="2" borderId="158" xfId="7" quotePrefix="1" applyNumberFormat="1" applyFont="1" applyFill="1" applyBorder="1" applyAlignment="1">
      <alignment horizontal="right" vertical="center"/>
    </xf>
    <xf numFmtId="182" fontId="4" fillId="2" borderId="156" xfId="7" quotePrefix="1" applyNumberFormat="1" applyFont="1" applyFill="1" applyBorder="1" applyAlignment="1">
      <alignment horizontal="right" vertical="center"/>
    </xf>
    <xf numFmtId="182" fontId="8" fillId="2" borderId="154" xfId="7" applyNumberFormat="1" applyFont="1" applyFill="1" applyBorder="1" applyAlignment="1">
      <alignment horizontal="right" vertical="center"/>
    </xf>
    <xf numFmtId="182" fontId="8" fillId="2" borderId="155" xfId="7" applyNumberFormat="1" applyFont="1" applyFill="1" applyBorder="1" applyAlignment="1">
      <alignment horizontal="right" vertical="center"/>
    </xf>
    <xf numFmtId="182" fontId="8" fillId="2" borderId="152" xfId="7" applyNumberFormat="1" applyFont="1" applyFill="1" applyBorder="1" applyAlignment="1">
      <alignment horizontal="right" vertical="center"/>
    </xf>
    <xf numFmtId="182" fontId="4" fillId="2" borderId="155" xfId="7" applyNumberFormat="1" applyFont="1" applyFill="1" applyBorder="1" applyAlignment="1">
      <alignment horizontal="right" vertical="center"/>
    </xf>
    <xf numFmtId="182" fontId="4" fillId="2" borderId="152" xfId="7" applyNumberFormat="1" applyFont="1" applyFill="1" applyBorder="1" applyAlignment="1">
      <alignment horizontal="right" vertical="center"/>
    </xf>
    <xf numFmtId="182" fontId="8" fillId="2" borderId="149" xfId="7" applyNumberFormat="1" applyFont="1" applyFill="1" applyBorder="1" applyAlignment="1">
      <alignment horizontal="right" vertical="center"/>
    </xf>
    <xf numFmtId="182" fontId="8" fillId="2" borderId="158" xfId="7" applyNumberFormat="1" applyFont="1" applyFill="1" applyBorder="1" applyAlignment="1">
      <alignment horizontal="right" vertical="center"/>
    </xf>
    <xf numFmtId="182" fontId="8" fillId="2" borderId="159" xfId="7" applyNumberFormat="1" applyFont="1" applyFill="1" applyBorder="1" applyAlignment="1">
      <alignment horizontal="right" vertical="center"/>
    </xf>
    <xf numFmtId="182" fontId="4" fillId="2" borderId="159" xfId="7" applyNumberFormat="1" applyFont="1" applyFill="1" applyBorder="1" applyAlignment="1">
      <alignment horizontal="right" vertical="center"/>
    </xf>
    <xf numFmtId="0" fontId="8" fillId="2" borderId="156" xfId="76" applyFont="1" applyFill="1" applyBorder="1" applyAlignment="1">
      <alignment horizontal="center" vertical="center" justifyLastLine="1"/>
    </xf>
    <xf numFmtId="0" fontId="8" fillId="2" borderId="149" xfId="76" applyFont="1" applyFill="1" applyBorder="1" applyAlignment="1">
      <alignment horizontal="center" vertical="center" justifyLastLine="1"/>
    </xf>
    <xf numFmtId="0" fontId="8" fillId="2" borderId="152" xfId="76" applyFont="1" applyFill="1" applyBorder="1" applyAlignment="1">
      <alignment horizontal="center" vertical="center" justifyLastLine="1"/>
    </xf>
    <xf numFmtId="182" fontId="8" fillId="2" borderId="156" xfId="7" applyNumberFormat="1" applyFont="1" applyFill="1" applyBorder="1" applyAlignment="1">
      <alignment horizontal="right" vertical="center"/>
    </xf>
    <xf numFmtId="182" fontId="4" fillId="2" borderId="156" xfId="7" applyNumberFormat="1" applyFont="1" applyFill="1" applyBorder="1" applyAlignment="1">
      <alignment horizontal="right" vertical="center"/>
    </xf>
    <xf numFmtId="182" fontId="8" fillId="2" borderId="148" xfId="7" applyNumberFormat="1" applyFont="1" applyFill="1" applyBorder="1" applyAlignment="1">
      <alignment horizontal="right" vertical="center"/>
    </xf>
    <xf numFmtId="182" fontId="8" fillId="2" borderId="5" xfId="7" applyNumberFormat="1" applyFont="1" applyFill="1" applyBorder="1" applyAlignment="1">
      <alignment horizontal="right" vertical="center"/>
    </xf>
    <xf numFmtId="182" fontId="4" fillId="2" borderId="5" xfId="7" applyNumberFormat="1" applyFont="1" applyFill="1" applyBorder="1" applyAlignment="1">
      <alignment horizontal="right" vertical="center"/>
    </xf>
    <xf numFmtId="0" fontId="8" fillId="2" borderId="145" xfId="76" applyFont="1" applyFill="1" applyBorder="1" applyAlignment="1">
      <alignment horizontal="center" vertical="center"/>
    </xf>
    <xf numFmtId="0" fontId="8" fillId="2" borderId="146" xfId="76" applyFont="1" applyFill="1" applyBorder="1" applyAlignment="1">
      <alignment horizontal="center" vertical="center" justifyLastLine="1"/>
    </xf>
    <xf numFmtId="182" fontId="8" fillId="2" borderId="146" xfId="7" applyNumberFormat="1" applyFont="1" applyFill="1" applyBorder="1" applyAlignment="1">
      <alignment horizontal="right" vertical="center"/>
    </xf>
    <xf numFmtId="182" fontId="4" fillId="2" borderId="146" xfId="7" applyNumberFormat="1" applyFont="1" applyFill="1" applyBorder="1" applyAlignment="1">
      <alignment horizontal="right" vertical="center"/>
    </xf>
    <xf numFmtId="179" fontId="8" fillId="2" borderId="1" xfId="76" applyNumberFormat="1" applyFont="1" applyFill="1" applyBorder="1" applyAlignment="1">
      <alignment horizontal="right" vertical="center"/>
    </xf>
    <xf numFmtId="0" fontId="8" fillId="2" borderId="0" xfId="76" applyFont="1" applyFill="1" applyBorder="1" applyAlignment="1">
      <alignment horizontal="distributed" vertical="center" justifyLastLine="1"/>
    </xf>
    <xf numFmtId="0" fontId="8" fillId="2" borderId="22" xfId="76" applyFont="1" applyFill="1" applyBorder="1" applyAlignment="1">
      <alignment horizontal="distributed" vertical="center" justifyLastLine="1"/>
    </xf>
    <xf numFmtId="0" fontId="8" fillId="2" borderId="143" xfId="76" applyFont="1" applyFill="1" applyBorder="1" applyAlignment="1">
      <alignment horizontal="center" vertical="center" wrapText="1" justifyLastLine="1"/>
    </xf>
    <xf numFmtId="0" fontId="8" fillId="2" borderId="86" xfId="76" applyFont="1" applyFill="1" applyBorder="1" applyAlignment="1">
      <alignment horizontal="center" vertical="center" justifyLastLine="1"/>
    </xf>
    <xf numFmtId="0" fontId="8" fillId="2" borderId="81" xfId="76" applyFont="1" applyFill="1" applyBorder="1" applyAlignment="1">
      <alignment horizontal="center" vertical="center"/>
    </xf>
    <xf numFmtId="0" fontId="8" fillId="2" borderId="4" xfId="76" applyFont="1" applyFill="1" applyBorder="1" applyAlignment="1">
      <alignment horizontal="center" vertical="center"/>
    </xf>
    <xf numFmtId="0" fontId="8" fillId="2" borderId="73" xfId="76" applyFont="1" applyFill="1" applyBorder="1" applyAlignment="1">
      <alignment horizontal="center" vertical="center"/>
    </xf>
    <xf numFmtId="0" fontId="8" fillId="2" borderId="78" xfId="76" applyFont="1" applyFill="1" applyBorder="1" applyAlignment="1">
      <alignment horizontal="center" vertical="center"/>
    </xf>
    <xf numFmtId="0" fontId="8" fillId="2" borderId="26" xfId="76" applyFont="1" applyFill="1" applyBorder="1" applyAlignment="1">
      <alignment horizontal="center" vertical="center"/>
    </xf>
    <xf numFmtId="0" fontId="8" fillId="2" borderId="75" xfId="76" applyFont="1" applyFill="1" applyBorder="1" applyAlignment="1">
      <alignment horizontal="center" vertical="center"/>
    </xf>
    <xf numFmtId="0" fontId="8" fillId="2" borderId="144" xfId="76" applyFont="1" applyFill="1" applyBorder="1" applyAlignment="1">
      <alignment horizontal="center" vertical="center"/>
    </xf>
    <xf numFmtId="0" fontId="8" fillId="2" borderId="145" xfId="76" applyFont="1" applyFill="1" applyBorder="1" applyAlignment="1">
      <alignment horizontal="center" vertical="center" wrapText="1"/>
    </xf>
    <xf numFmtId="0" fontId="8" fillId="2" borderId="1" xfId="76" applyFont="1" applyFill="1" applyBorder="1" applyAlignment="1">
      <alignment horizontal="center" vertical="center"/>
    </xf>
    <xf numFmtId="0" fontId="8" fillId="2" borderId="8" xfId="76" applyFont="1" applyFill="1" applyBorder="1" applyAlignment="1">
      <alignment horizontal="center" vertical="center"/>
    </xf>
    <xf numFmtId="181" fontId="8" fillId="2" borderId="9" xfId="76" applyNumberFormat="1" applyFont="1" applyFill="1" applyBorder="1" applyAlignment="1">
      <alignment horizontal="right" vertical="center"/>
    </xf>
    <xf numFmtId="181" fontId="8" fillId="2" borderId="1" xfId="76" applyNumberFormat="1" applyFont="1" applyFill="1" applyBorder="1" applyAlignment="1">
      <alignment horizontal="right" vertical="center"/>
    </xf>
    <xf numFmtId="179" fontId="8" fillId="2" borderId="0" xfId="76" applyNumberFormat="1" applyFont="1" applyFill="1" applyBorder="1" applyAlignment="1">
      <alignment horizontal="right" vertical="center"/>
    </xf>
    <xf numFmtId="0" fontId="8" fillId="2" borderId="0" xfId="76" applyFont="1" applyFill="1" applyBorder="1" applyAlignment="1">
      <alignment horizontal="center" vertical="center"/>
    </xf>
    <xf numFmtId="0" fontId="8" fillId="2" borderId="23" xfId="76" applyFont="1" applyFill="1" applyBorder="1" applyAlignment="1">
      <alignment horizontal="center" vertical="center"/>
    </xf>
    <xf numFmtId="181" fontId="8" fillId="2" borderId="11" xfId="76" applyNumberFormat="1" applyFont="1" applyFill="1" applyBorder="1" applyAlignment="1">
      <alignment horizontal="right" vertical="center"/>
    </xf>
    <xf numFmtId="181" fontId="8" fillId="2" borderId="0" xfId="76" applyNumberFormat="1" applyFont="1" applyFill="1" applyBorder="1" applyAlignment="1">
      <alignment horizontal="right" vertical="center"/>
    </xf>
    <xf numFmtId="0" fontId="8" fillId="2" borderId="10" xfId="76" applyFont="1" applyFill="1" applyBorder="1" applyAlignment="1">
      <alignment horizontal="center" vertical="center" justifyLastLine="1"/>
    </xf>
    <xf numFmtId="0" fontId="8" fillId="2" borderId="24" xfId="76" applyFont="1" applyFill="1" applyBorder="1" applyAlignment="1">
      <alignment horizontal="center" vertical="center" justifyLastLine="1"/>
    </xf>
    <xf numFmtId="0" fontId="8" fillId="2" borderId="22" xfId="76" applyFont="1" applyFill="1" applyBorder="1" applyAlignment="1">
      <alignment horizontal="center" vertical="center" justifyLastLine="1"/>
    </xf>
    <xf numFmtId="0" fontId="8" fillId="2" borderId="17" xfId="76" applyFont="1" applyFill="1" applyBorder="1" applyAlignment="1">
      <alignment horizontal="center" vertical="center" justifyLastLine="1"/>
    </xf>
    <xf numFmtId="0" fontId="8" fillId="2" borderId="3" xfId="76" applyFont="1" applyFill="1" applyBorder="1" applyAlignment="1">
      <alignment horizontal="center" vertical="center"/>
    </xf>
    <xf numFmtId="0" fontId="8" fillId="2" borderId="18" xfId="76" applyFont="1" applyFill="1" applyBorder="1" applyAlignment="1">
      <alignment horizontal="center" vertical="center"/>
    </xf>
    <xf numFmtId="49" fontId="8" fillId="2" borderId="0" xfId="77" applyNumberFormat="1" applyFont="1" applyFill="1" applyBorder="1" applyAlignment="1">
      <alignment horizontal="center" vertical="center"/>
    </xf>
    <xf numFmtId="49" fontId="8" fillId="2" borderId="23" xfId="77" applyNumberFormat="1" applyFont="1" applyFill="1" applyBorder="1" applyAlignment="1">
      <alignment horizontal="center" vertical="center"/>
    </xf>
    <xf numFmtId="181" fontId="8" fillId="2" borderId="11" xfId="79" applyNumberFormat="1" applyFont="1" applyFill="1" applyBorder="1" applyAlignment="1">
      <alignment horizontal="right" vertical="center" indent="1"/>
    </xf>
    <xf numFmtId="181" fontId="8" fillId="2" borderId="0" xfId="79" applyNumberFormat="1" applyFont="1" applyFill="1" applyBorder="1" applyAlignment="1">
      <alignment horizontal="right" vertical="center" indent="1"/>
    </xf>
    <xf numFmtId="49" fontId="8" fillId="2" borderId="1" xfId="77" applyNumberFormat="1" applyFont="1" applyFill="1" applyBorder="1" applyAlignment="1">
      <alignment horizontal="center" vertical="center"/>
    </xf>
    <xf numFmtId="49" fontId="8" fillId="2" borderId="8" xfId="77" applyNumberFormat="1" applyFont="1" applyFill="1" applyBorder="1" applyAlignment="1">
      <alignment horizontal="center" vertical="center"/>
    </xf>
    <xf numFmtId="181" fontId="8" fillId="2" borderId="9" xfId="79" applyNumberFormat="1" applyFont="1" applyFill="1" applyBorder="1" applyAlignment="1">
      <alignment horizontal="right" vertical="center" indent="1"/>
    </xf>
    <xf numFmtId="181" fontId="8" fillId="2" borderId="1" xfId="79" applyNumberFormat="1" applyFont="1" applyFill="1" applyBorder="1" applyAlignment="1">
      <alignment horizontal="right" vertical="center" indent="1"/>
    </xf>
    <xf numFmtId="0" fontId="8" fillId="2" borderId="4" xfId="77" applyFont="1" applyFill="1" applyBorder="1" applyAlignment="1">
      <alignment horizontal="center" vertical="center" justifyLastLine="1"/>
    </xf>
    <xf numFmtId="0" fontId="8" fillId="2" borderId="3" xfId="77" applyFont="1" applyFill="1" applyBorder="1" applyAlignment="1">
      <alignment horizontal="center" vertical="center" justifyLastLine="1"/>
    </xf>
    <xf numFmtId="0" fontId="18" fillId="2" borderId="11" xfId="77" applyFont="1" applyFill="1" applyBorder="1" applyAlignment="1">
      <alignment horizontal="center" vertical="center" wrapText="1"/>
    </xf>
    <xf numFmtId="0" fontId="18" fillId="2" borderId="0" xfId="77" applyFont="1" applyFill="1" applyBorder="1" applyAlignment="1">
      <alignment horizontal="center" vertical="center" wrapText="1"/>
    </xf>
    <xf numFmtId="0" fontId="18" fillId="2" borderId="9" xfId="77" applyFont="1" applyFill="1" applyBorder="1" applyAlignment="1">
      <alignment horizontal="center" vertical="center" wrapText="1"/>
    </xf>
    <xf numFmtId="0" fontId="18" fillId="2" borderId="1" xfId="77" applyFont="1" applyFill="1" applyBorder="1" applyAlignment="1">
      <alignment horizontal="center" vertical="center" wrapText="1"/>
    </xf>
    <xf numFmtId="0" fontId="8" fillId="2" borderId="21" xfId="78" applyFont="1" applyFill="1" applyBorder="1" applyAlignment="1">
      <alignment horizontal="distributed" vertical="center" justifyLastLine="1"/>
    </xf>
    <xf numFmtId="0" fontId="8" fillId="2" borderId="27" xfId="78" applyFont="1" applyFill="1" applyBorder="1" applyAlignment="1">
      <alignment horizontal="distributed" vertical="center" justifyLastLine="1"/>
    </xf>
    <xf numFmtId="0" fontId="8" fillId="2" borderId="4" xfId="78" applyFont="1" applyFill="1" applyBorder="1" applyAlignment="1">
      <alignment horizontal="distributed" vertical="center" justifyLastLine="1"/>
    </xf>
    <xf numFmtId="0" fontId="8" fillId="2" borderId="3" xfId="78" applyFont="1" applyFill="1" applyBorder="1" applyAlignment="1">
      <alignment horizontal="distributed" vertical="center" justifyLastLine="1"/>
    </xf>
    <xf numFmtId="0" fontId="8" fillId="2" borderId="21" xfId="79" applyFont="1" applyFill="1" applyBorder="1" applyAlignment="1">
      <alignment horizontal="center" vertical="center" justifyLastLine="1"/>
    </xf>
    <xf numFmtId="0" fontId="8" fillId="2" borderId="4" xfId="79" applyFont="1" applyFill="1" applyBorder="1" applyAlignment="1">
      <alignment horizontal="center" vertical="center" justifyLastLine="1"/>
    </xf>
    <xf numFmtId="0" fontId="8" fillId="2" borderId="27" xfId="79" applyFont="1" applyFill="1" applyBorder="1" applyAlignment="1">
      <alignment horizontal="center" vertical="center" justifyLastLine="1"/>
    </xf>
    <xf numFmtId="0" fontId="8" fillId="2" borderId="26" xfId="79" applyFont="1" applyFill="1" applyBorder="1" applyAlignment="1">
      <alignment horizontal="center" vertical="center" justifyLastLine="1"/>
    </xf>
    <xf numFmtId="0" fontId="8" fillId="2" borderId="4" xfId="79" applyFont="1" applyFill="1" applyBorder="1" applyAlignment="1">
      <alignment horizontal="center" vertical="center" wrapText="1" justifyLastLine="1"/>
    </xf>
    <xf numFmtId="0" fontId="8" fillId="2" borderId="26" xfId="79" applyFont="1" applyFill="1" applyBorder="1" applyAlignment="1">
      <alignment horizontal="center" vertical="center" wrapText="1" justifyLastLine="1"/>
    </xf>
    <xf numFmtId="0" fontId="8" fillId="2" borderId="4" xfId="79" applyFont="1" applyFill="1" applyBorder="1" applyAlignment="1">
      <alignment horizontal="distributed" vertical="center" justifyLastLine="1"/>
    </xf>
    <xf numFmtId="0" fontId="8" fillId="2" borderId="3" xfId="79" applyFont="1" applyFill="1" applyBorder="1" applyAlignment="1">
      <alignment horizontal="distributed" vertical="center" justifyLastLine="1"/>
    </xf>
    <xf numFmtId="0" fontId="8" fillId="2" borderId="10" xfId="82" applyFont="1" applyFill="1" applyBorder="1" applyAlignment="1">
      <alignment horizontal="center" vertical="center"/>
    </xf>
    <xf numFmtId="0" fontId="8" fillId="2" borderId="21" xfId="82" applyFont="1" applyFill="1" applyBorder="1" applyAlignment="1">
      <alignment horizontal="center" vertical="center" justifyLastLine="1"/>
    </xf>
    <xf numFmtId="0" fontId="8" fillId="2" borderId="4" xfId="82" applyFont="1" applyFill="1" applyBorder="1" applyAlignment="1">
      <alignment horizontal="center" vertical="center" justifyLastLine="1"/>
    </xf>
    <xf numFmtId="0" fontId="8" fillId="2" borderId="0" xfId="82" applyFont="1" applyFill="1" applyBorder="1" applyAlignment="1">
      <alignment horizontal="center" vertical="center"/>
    </xf>
    <xf numFmtId="0" fontId="8" fillId="2" borderId="23" xfId="82" applyFont="1" applyFill="1" applyBorder="1" applyAlignment="1">
      <alignment horizontal="center" vertical="center"/>
    </xf>
    <xf numFmtId="0" fontId="8" fillId="2" borderId="1" xfId="82" applyFont="1" applyFill="1" applyBorder="1" applyAlignment="1">
      <alignment horizontal="center" vertical="center"/>
    </xf>
    <xf numFmtId="0" fontId="8" fillId="2" borderId="8" xfId="82" applyFont="1" applyFill="1" applyBorder="1" applyAlignment="1">
      <alignment horizontal="center" vertical="center"/>
    </xf>
    <xf numFmtId="49" fontId="8" fillId="2" borderId="0" xfId="80" applyNumberFormat="1" applyFont="1" applyFill="1" applyBorder="1" applyAlignment="1">
      <alignment horizontal="center" vertical="center"/>
    </xf>
    <xf numFmtId="49" fontId="8" fillId="2" borderId="23" xfId="80" applyNumberFormat="1" applyFont="1" applyFill="1" applyBorder="1" applyAlignment="1">
      <alignment horizontal="center" vertical="center"/>
    </xf>
    <xf numFmtId="49" fontId="8" fillId="2" borderId="1" xfId="80" applyNumberFormat="1" applyFont="1" applyFill="1" applyBorder="1" applyAlignment="1">
      <alignment horizontal="center" vertical="center"/>
    </xf>
    <xf numFmtId="49" fontId="8" fillId="2" borderId="8" xfId="80" applyNumberFormat="1" applyFont="1" applyFill="1" applyBorder="1" applyAlignment="1">
      <alignment horizontal="center" vertical="center"/>
    </xf>
    <xf numFmtId="38" fontId="8" fillId="2" borderId="2" xfId="7" applyFont="1" applyFill="1" applyBorder="1" applyAlignment="1">
      <alignment horizontal="center" vertical="center" shrinkToFit="1"/>
    </xf>
    <xf numFmtId="38" fontId="8" fillId="2" borderId="21" xfId="7" applyFont="1" applyFill="1" applyBorder="1" applyAlignment="1">
      <alignment horizontal="center" vertical="center" shrinkToFit="1"/>
    </xf>
    <xf numFmtId="38" fontId="8" fillId="2" borderId="23" xfId="7" applyFont="1" applyFill="1" applyBorder="1" applyAlignment="1">
      <alignment horizontal="center" vertical="center" shrinkToFit="1"/>
    </xf>
    <xf numFmtId="38" fontId="8" fillId="2" borderId="8" xfId="7" applyFont="1" applyFill="1" applyBorder="1" applyAlignment="1">
      <alignment horizontal="center" vertical="center" shrinkToFit="1"/>
    </xf>
    <xf numFmtId="0" fontId="8" fillId="2" borderId="2" xfId="80" applyFont="1" applyFill="1" applyBorder="1" applyAlignment="1">
      <alignment horizontal="center" vertical="center" justifyLastLine="1"/>
    </xf>
    <xf numFmtId="0" fontId="8" fillId="2" borderId="21" xfId="80" applyFont="1" applyFill="1" applyBorder="1" applyAlignment="1">
      <alignment horizontal="center" vertical="center" justifyLastLine="1"/>
    </xf>
    <xf numFmtId="0" fontId="8" fillId="2" borderId="0" xfId="59" applyFont="1" applyFill="1" applyBorder="1" applyAlignment="1">
      <alignment vertical="center" shrinkToFit="1"/>
    </xf>
    <xf numFmtId="0" fontId="6" fillId="2" borderId="23" xfId="59" applyFill="1" applyBorder="1" applyAlignment="1">
      <alignment vertical="center" shrinkToFit="1"/>
    </xf>
    <xf numFmtId="0" fontId="8" fillId="2" borderId="0" xfId="59" applyFont="1" applyFill="1" applyBorder="1" applyAlignment="1">
      <alignment horizontal="distributed" vertical="center"/>
    </xf>
    <xf numFmtId="0" fontId="8" fillId="2" borderId="23" xfId="59" applyFont="1" applyFill="1" applyBorder="1" applyAlignment="1">
      <alignment horizontal="distributed" vertical="center"/>
    </xf>
    <xf numFmtId="0" fontId="8" fillId="2" borderId="18" xfId="59" applyFont="1" applyFill="1" applyBorder="1" applyAlignment="1">
      <alignment horizontal="center" vertical="center"/>
    </xf>
    <xf numFmtId="0" fontId="8" fillId="2" borderId="28" xfId="59" applyFont="1" applyFill="1" applyBorder="1" applyAlignment="1">
      <alignment horizontal="center" vertical="center"/>
    </xf>
    <xf numFmtId="0" fontId="8" fillId="2" borderId="27" xfId="59" applyFont="1" applyFill="1" applyBorder="1" applyAlignment="1">
      <alignment horizontal="center" vertical="center"/>
    </xf>
    <xf numFmtId="0" fontId="4" fillId="2" borderId="19" xfId="59" applyFont="1" applyFill="1" applyBorder="1" applyAlignment="1">
      <alignment horizontal="center" vertical="center"/>
    </xf>
    <xf numFmtId="0" fontId="4" fillId="2" borderId="22" xfId="59" applyFont="1" applyFill="1" applyBorder="1" applyAlignment="1">
      <alignment horizontal="center" vertical="center"/>
    </xf>
    <xf numFmtId="0" fontId="4" fillId="2" borderId="17" xfId="59" applyFont="1" applyFill="1" applyBorder="1" applyAlignment="1">
      <alignment horizontal="center" vertical="center"/>
    </xf>
    <xf numFmtId="0" fontId="4" fillId="2" borderId="28" xfId="59" applyFont="1" applyFill="1" applyBorder="1" applyAlignment="1">
      <alignment horizontal="center" vertical="center"/>
    </xf>
    <xf numFmtId="0" fontId="8" fillId="2" borderId="2" xfId="59" applyFont="1" applyFill="1" applyBorder="1" applyAlignment="1">
      <alignment horizontal="center" vertical="center"/>
    </xf>
    <xf numFmtId="49" fontId="8" fillId="2" borderId="2" xfId="59" applyNumberFormat="1" applyFont="1" applyFill="1" applyBorder="1" applyAlignment="1">
      <alignment horizontal="center" vertical="center"/>
    </xf>
    <xf numFmtId="0" fontId="8" fillId="2" borderId="26" xfId="59" applyFont="1" applyFill="1" applyBorder="1" applyAlignment="1">
      <alignment horizontal="center" vertical="center"/>
    </xf>
    <xf numFmtId="0" fontId="9" fillId="2" borderId="18" xfId="59" applyFont="1" applyFill="1" applyBorder="1" applyAlignment="1">
      <alignment horizontal="center" vertical="center"/>
    </xf>
    <xf numFmtId="0" fontId="9" fillId="2" borderId="27" xfId="59" applyFont="1" applyFill="1" applyBorder="1" applyAlignment="1">
      <alignment horizontal="center" vertical="center"/>
    </xf>
    <xf numFmtId="0" fontId="8" fillId="2" borderId="31" xfId="59" applyFont="1" applyFill="1" applyBorder="1" applyAlignment="1">
      <alignment horizontal="center" vertical="center"/>
    </xf>
    <xf numFmtId="0" fontId="8" fillId="2" borderId="29" xfId="59" applyFont="1" applyFill="1" applyBorder="1" applyAlignment="1">
      <alignment horizontal="center" vertical="center"/>
    </xf>
    <xf numFmtId="0" fontId="6" fillId="2" borderId="3" xfId="59" applyFill="1" applyBorder="1" applyAlignment="1">
      <alignment horizontal="center" vertical="center"/>
    </xf>
    <xf numFmtId="0" fontId="6" fillId="2" borderId="2" xfId="59" applyFill="1" applyBorder="1" applyAlignment="1">
      <alignment horizontal="center" vertical="center"/>
    </xf>
    <xf numFmtId="0" fontId="6" fillId="2" borderId="21" xfId="59" applyFill="1" applyBorder="1" applyAlignment="1">
      <alignment horizontal="center" vertical="center"/>
    </xf>
    <xf numFmtId="49" fontId="8" fillId="2" borderId="8" xfId="83" applyNumberFormat="1" applyFont="1" applyFill="1" applyBorder="1" applyAlignment="1">
      <alignment horizontal="center" vertical="center"/>
    </xf>
    <xf numFmtId="49" fontId="8" fillId="2" borderId="40" xfId="83" applyNumberFormat="1" applyFont="1" applyFill="1" applyBorder="1" applyAlignment="1">
      <alignment horizontal="center" vertical="center"/>
    </xf>
    <xf numFmtId="181" fontId="8" fillId="2" borderId="9" xfId="83" applyNumberFormat="1" applyFont="1" applyFill="1" applyBorder="1" applyAlignment="1">
      <alignment horizontal="right" vertical="center"/>
    </xf>
    <xf numFmtId="181" fontId="8" fillId="2" borderId="1" xfId="83" applyNumberFormat="1" applyFont="1" applyFill="1" applyBorder="1" applyAlignment="1">
      <alignment horizontal="right" vertical="center"/>
    </xf>
    <xf numFmtId="181" fontId="4" fillId="2" borderId="1" xfId="83" applyNumberFormat="1" applyFont="1" applyFill="1" applyBorder="1" applyAlignment="1">
      <alignment horizontal="right" vertical="center"/>
    </xf>
    <xf numFmtId="49" fontId="8" fillId="2" borderId="23" xfId="83" applyNumberFormat="1" applyFont="1" applyFill="1" applyBorder="1" applyAlignment="1">
      <alignment horizontal="center" vertical="center"/>
    </xf>
    <xf numFmtId="49" fontId="8" fillId="2" borderId="39" xfId="83" applyNumberFormat="1" applyFont="1" applyFill="1" applyBorder="1" applyAlignment="1">
      <alignment horizontal="center" vertical="center"/>
    </xf>
    <xf numFmtId="181" fontId="8" fillId="2" borderId="11" xfId="83" applyNumberFormat="1" applyFont="1" applyFill="1" applyBorder="1" applyAlignment="1">
      <alignment horizontal="right" vertical="center"/>
    </xf>
    <xf numFmtId="181" fontId="8" fillId="2" borderId="0" xfId="83" applyNumberFormat="1" applyFont="1" applyFill="1" applyBorder="1" applyAlignment="1">
      <alignment horizontal="right" vertical="center"/>
    </xf>
    <xf numFmtId="181" fontId="4" fillId="2" borderId="0" xfId="83" applyNumberFormat="1" applyFont="1" applyFill="1" applyBorder="1" applyAlignment="1">
      <alignment horizontal="right" vertical="center"/>
    </xf>
    <xf numFmtId="181" fontId="4" fillId="2" borderId="0" xfId="83" quotePrefix="1" applyNumberFormat="1" applyFont="1" applyFill="1" applyBorder="1" applyAlignment="1">
      <alignment horizontal="right" vertical="center"/>
    </xf>
    <xf numFmtId="49" fontId="8" fillId="2" borderId="6" xfId="83" applyNumberFormat="1" applyFont="1" applyFill="1" applyBorder="1" applyAlignment="1">
      <alignment horizontal="center" vertical="center"/>
    </xf>
    <xf numFmtId="49" fontId="8" fillId="2" borderId="25" xfId="83" applyNumberFormat="1" applyFont="1" applyFill="1" applyBorder="1" applyAlignment="1">
      <alignment horizontal="center" vertical="center"/>
    </xf>
    <xf numFmtId="181" fontId="8" fillId="2" borderId="7" xfId="83" applyNumberFormat="1" applyFont="1" applyFill="1" applyBorder="1" applyAlignment="1">
      <alignment horizontal="right" vertical="center"/>
    </xf>
    <xf numFmtId="181" fontId="8" fillId="2" borderId="5" xfId="83" applyNumberFormat="1" applyFont="1" applyFill="1" applyBorder="1" applyAlignment="1">
      <alignment horizontal="right" vertical="center"/>
    </xf>
    <xf numFmtId="181" fontId="4" fillId="2" borderId="5" xfId="83" applyNumberFormat="1" applyFont="1" applyFill="1" applyBorder="1" applyAlignment="1">
      <alignment horizontal="right" vertical="center"/>
    </xf>
    <xf numFmtId="181" fontId="4" fillId="2" borderId="5" xfId="83" quotePrefix="1" applyNumberFormat="1" applyFont="1" applyFill="1" applyBorder="1" applyAlignment="1">
      <alignment horizontal="right" vertical="center"/>
    </xf>
    <xf numFmtId="0" fontId="8" fillId="2" borderId="3" xfId="83" applyFont="1" applyFill="1" applyBorder="1" applyAlignment="1">
      <alignment horizontal="distributed" vertical="center" justifyLastLine="1"/>
    </xf>
    <xf numFmtId="0" fontId="8" fillId="2" borderId="18" xfId="83" applyFont="1" applyFill="1" applyBorder="1" applyAlignment="1">
      <alignment horizontal="distributed" vertical="center" justifyLastLine="1"/>
    </xf>
    <xf numFmtId="0" fontId="31" fillId="2" borderId="0" xfId="83" applyFont="1" applyFill="1" applyAlignment="1">
      <alignment horizontal="left" vertical="center"/>
    </xf>
    <xf numFmtId="0" fontId="8" fillId="2" borderId="21" xfId="83" applyFont="1" applyFill="1" applyBorder="1" applyAlignment="1">
      <alignment horizontal="center" vertical="center" justifyLastLine="1"/>
    </xf>
    <xf numFmtId="0" fontId="8" fillId="2" borderId="4" xfId="83" applyFont="1" applyFill="1" applyBorder="1" applyAlignment="1">
      <alignment horizontal="center" vertical="center" justifyLastLine="1"/>
    </xf>
    <xf numFmtId="0" fontId="8" fillId="2" borderId="3" xfId="83" applyFont="1" applyFill="1" applyBorder="1" applyAlignment="1">
      <alignment horizontal="center" vertical="center" justifyLastLine="1"/>
    </xf>
    <xf numFmtId="0" fontId="8" fillId="2" borderId="21" xfId="83" applyFont="1" applyFill="1" applyBorder="1" applyAlignment="1">
      <alignment horizontal="distributed" vertical="center" justifyLastLine="1"/>
    </xf>
    <xf numFmtId="0" fontId="8" fillId="2" borderId="4" xfId="83" applyFont="1" applyFill="1" applyBorder="1" applyAlignment="1">
      <alignment horizontal="distributed" vertical="center" justifyLastLine="1"/>
    </xf>
    <xf numFmtId="0" fontId="8" fillId="2" borderId="27" xfId="83" applyFont="1" applyFill="1" applyBorder="1" applyAlignment="1">
      <alignment horizontal="distributed" vertical="center" justifyLastLine="1"/>
    </xf>
    <xf numFmtId="0" fontId="8" fillId="2" borderId="26" xfId="83" applyFont="1" applyFill="1" applyBorder="1" applyAlignment="1">
      <alignment horizontal="distributed" vertical="center" justifyLastLine="1"/>
    </xf>
    <xf numFmtId="0" fontId="8" fillId="2" borderId="1" xfId="84" applyFont="1" applyFill="1" applyBorder="1" applyAlignment="1">
      <alignment horizontal="distributed" vertical="center" justifyLastLine="1"/>
    </xf>
    <xf numFmtId="0" fontId="8" fillId="2" borderId="8" xfId="84" applyFont="1" applyFill="1" applyBorder="1" applyAlignment="1">
      <alignment horizontal="distributed" vertical="center" justifyLastLine="1"/>
    </xf>
    <xf numFmtId="0" fontId="4" fillId="2" borderId="9" xfId="84" applyFont="1" applyFill="1" applyBorder="1" applyAlignment="1">
      <alignment horizontal="center" vertical="center" justifyLastLine="1"/>
    </xf>
    <xf numFmtId="0" fontId="4" fillId="2" borderId="1" xfId="84" applyFont="1" applyFill="1" applyBorder="1" applyAlignment="1">
      <alignment horizontal="center" vertical="center" justifyLastLine="1"/>
    </xf>
    <xf numFmtId="0" fontId="4" fillId="2" borderId="1" xfId="84" applyFont="1" applyFill="1" applyBorder="1" applyAlignment="1">
      <alignment horizontal="center" vertical="center"/>
    </xf>
    <xf numFmtId="0" fontId="8" fillId="2" borderId="0" xfId="84" applyFont="1" applyFill="1" applyBorder="1" applyAlignment="1">
      <alignment horizontal="center" vertical="center" justifyLastLine="1"/>
    </xf>
    <xf numFmtId="0" fontId="8" fillId="2" borderId="23" xfId="84" applyFont="1" applyFill="1" applyBorder="1" applyAlignment="1">
      <alignment horizontal="center" vertical="center" justifyLastLine="1"/>
    </xf>
    <xf numFmtId="0" fontId="4" fillId="2" borderId="11" xfId="84" applyFont="1" applyFill="1" applyBorder="1" applyAlignment="1">
      <alignment horizontal="center" vertical="center" justifyLastLine="1"/>
    </xf>
    <xf numFmtId="0" fontId="4" fillId="2" borderId="0" xfId="84" applyFont="1" applyFill="1" applyBorder="1" applyAlignment="1">
      <alignment horizontal="center" vertical="center" justifyLastLine="1"/>
    </xf>
    <xf numFmtId="0" fontId="4" fillId="2" borderId="0" xfId="84" applyFont="1" applyFill="1" applyBorder="1" applyAlignment="1">
      <alignment horizontal="center" vertical="center"/>
    </xf>
    <xf numFmtId="0" fontId="8" fillId="2" borderId="0" xfId="84" applyFont="1" applyFill="1" applyBorder="1" applyAlignment="1">
      <alignment horizontal="distributed" vertical="center" indent="2"/>
    </xf>
    <xf numFmtId="0" fontId="8" fillId="2" borderId="23" xfId="84" applyFont="1" applyFill="1" applyBorder="1" applyAlignment="1">
      <alignment horizontal="distributed" vertical="center" indent="2"/>
    </xf>
    <xf numFmtId="179" fontId="4" fillId="2" borderId="1" xfId="59" applyNumberFormat="1" applyFont="1" applyFill="1" applyBorder="1" applyAlignment="1">
      <alignment vertical="center" justifyLastLine="1"/>
    </xf>
    <xf numFmtId="0" fontId="8" fillId="2" borderId="21" xfId="84" applyFont="1" applyFill="1" applyBorder="1" applyAlignment="1">
      <alignment horizontal="center" vertical="center" justifyLastLine="1"/>
    </xf>
    <xf numFmtId="0" fontId="8" fillId="2" borderId="4" xfId="84" applyFont="1" applyFill="1" applyBorder="1" applyAlignment="1">
      <alignment horizontal="center" vertical="center" justifyLastLine="1"/>
    </xf>
    <xf numFmtId="0" fontId="8" fillId="2" borderId="3" xfId="84" applyFont="1" applyFill="1" applyBorder="1" applyAlignment="1">
      <alignment horizontal="center" vertical="center" justifyLastLine="1"/>
    </xf>
    <xf numFmtId="0" fontId="8" fillId="2" borderId="5" xfId="84" applyFont="1" applyFill="1" applyBorder="1" applyAlignment="1">
      <alignment horizontal="distributed" vertical="center" indent="2"/>
    </xf>
    <xf numFmtId="0" fontId="8" fillId="2" borderId="6" xfId="84" applyFont="1" applyFill="1" applyBorder="1" applyAlignment="1">
      <alignment horizontal="distributed" vertical="center" indent="2"/>
    </xf>
    <xf numFmtId="0" fontId="4" fillId="2" borderId="7" xfId="84" applyFont="1" applyFill="1" applyBorder="1" applyAlignment="1">
      <alignment horizontal="center" vertical="center" justifyLastLine="1"/>
    </xf>
    <xf numFmtId="0" fontId="4" fillId="2" borderId="5" xfId="84" applyFont="1" applyFill="1" applyBorder="1" applyAlignment="1">
      <alignment horizontal="center" vertical="center" justifyLastLine="1"/>
    </xf>
    <xf numFmtId="0" fontId="4" fillId="2" borderId="5" xfId="84" applyFont="1" applyFill="1" applyBorder="1" applyAlignment="1">
      <alignment horizontal="center" vertical="center"/>
    </xf>
    <xf numFmtId="49" fontId="8" fillId="2" borderId="1" xfId="59" applyNumberFormat="1" applyFont="1" applyFill="1" applyBorder="1" applyAlignment="1">
      <alignment horizontal="center" vertical="center"/>
    </xf>
    <xf numFmtId="49" fontId="8" fillId="2" borderId="8" xfId="59" applyNumberFormat="1" applyFont="1" applyFill="1" applyBorder="1" applyAlignment="1">
      <alignment horizontal="center" vertical="center"/>
    </xf>
    <xf numFmtId="181" fontId="4" fillId="2" borderId="9" xfId="59" applyNumberFormat="1" applyFont="1" applyFill="1" applyBorder="1" applyAlignment="1">
      <alignment vertical="center" justifyLastLine="1"/>
    </xf>
    <xf numFmtId="181" fontId="4" fillId="2" borderId="1" xfId="59" applyNumberFormat="1" applyFont="1" applyFill="1" applyBorder="1" applyAlignment="1">
      <alignment vertical="center" justifyLastLine="1"/>
    </xf>
    <xf numFmtId="199" fontId="4" fillId="2" borderId="1" xfId="59" applyNumberFormat="1" applyFont="1" applyFill="1" applyBorder="1" applyAlignment="1">
      <alignment vertical="center" justifyLastLine="1"/>
    </xf>
    <xf numFmtId="179" fontId="4" fillId="2" borderId="0" xfId="59" applyNumberFormat="1" applyFont="1" applyFill="1" applyBorder="1" applyAlignment="1">
      <alignment vertical="center" justifyLastLine="1"/>
    </xf>
    <xf numFmtId="49" fontId="8" fillId="2" borderId="0" xfId="59" applyNumberFormat="1" applyFont="1" applyFill="1" applyBorder="1" applyAlignment="1">
      <alignment horizontal="left" vertical="center" indent="3"/>
    </xf>
    <xf numFmtId="49" fontId="8" fillId="2" borderId="23" xfId="59" applyNumberFormat="1" applyFont="1" applyFill="1" applyBorder="1" applyAlignment="1">
      <alignment horizontal="left" vertical="center" indent="3"/>
    </xf>
    <xf numFmtId="181" fontId="4" fillId="2" borderId="11" xfId="59" applyNumberFormat="1" applyFont="1" applyFill="1" applyBorder="1" applyAlignment="1">
      <alignment vertical="center" justifyLastLine="1"/>
    </xf>
    <xf numFmtId="181" fontId="4" fillId="2" borderId="0" xfId="59" applyNumberFormat="1" applyFont="1" applyFill="1" applyBorder="1" applyAlignment="1">
      <alignment vertical="center" justifyLastLine="1"/>
    </xf>
    <xf numFmtId="199" fontId="4" fillId="2" borderId="0" xfId="59" applyNumberFormat="1" applyFont="1" applyFill="1" applyBorder="1" applyAlignment="1">
      <alignment vertical="center" justifyLastLine="1"/>
    </xf>
    <xf numFmtId="179" fontId="4" fillId="2" borderId="5" xfId="59" applyNumberFormat="1" applyFont="1" applyFill="1" applyBorder="1" applyAlignment="1">
      <alignment vertical="center" justifyLastLine="1"/>
    </xf>
    <xf numFmtId="181" fontId="4" fillId="2" borderId="7" xfId="59" applyNumberFormat="1" applyFont="1" applyFill="1" applyBorder="1" applyAlignment="1">
      <alignment vertical="center" justifyLastLine="1"/>
    </xf>
    <xf numFmtId="181" fontId="4" fillId="2" borderId="5" xfId="59" applyNumberFormat="1" applyFont="1" applyFill="1" applyBorder="1" applyAlignment="1">
      <alignment vertical="center" justifyLastLine="1"/>
    </xf>
    <xf numFmtId="199" fontId="4" fillId="2" borderId="5" xfId="59" applyNumberFormat="1" applyFont="1" applyFill="1" applyBorder="1" applyAlignment="1">
      <alignment vertical="center" justifyLastLine="1"/>
    </xf>
    <xf numFmtId="0" fontId="8" fillId="2" borderId="31" xfId="59" applyFont="1" applyFill="1" applyBorder="1" applyAlignment="1">
      <alignment horizontal="center" vertical="center" justifyLastLine="1"/>
    </xf>
    <xf numFmtId="0" fontId="8" fillId="2" borderId="29" xfId="59" applyFont="1" applyFill="1" applyBorder="1" applyAlignment="1">
      <alignment horizontal="center" vertical="center" justifyLastLine="1"/>
    </xf>
    <xf numFmtId="0" fontId="8" fillId="2" borderId="21" xfId="88" applyFont="1" applyFill="1" applyBorder="1" applyAlignment="1">
      <alignment horizontal="center" vertical="center" justifyLastLine="1"/>
    </xf>
    <xf numFmtId="0" fontId="8" fillId="2" borderId="4" xfId="88" applyFont="1" applyFill="1" applyBorder="1" applyAlignment="1">
      <alignment horizontal="center" vertical="center" justifyLastLine="1"/>
    </xf>
    <xf numFmtId="0" fontId="8" fillId="2" borderId="3" xfId="88" applyFont="1" applyFill="1" applyBorder="1" applyAlignment="1">
      <alignment horizontal="center" vertical="center" justifyLastLine="1"/>
    </xf>
    <xf numFmtId="0" fontId="4" fillId="2" borderId="1" xfId="88" applyFont="1" applyFill="1" applyBorder="1" applyAlignment="1">
      <alignment horizontal="center" vertical="center"/>
    </xf>
    <xf numFmtId="0" fontId="4" fillId="2" borderId="41" xfId="88" applyFont="1" applyFill="1" applyBorder="1" applyAlignment="1">
      <alignment horizontal="center" vertical="center"/>
    </xf>
    <xf numFmtId="0" fontId="12" fillId="2" borderId="1" xfId="88" applyFont="1" applyFill="1" applyBorder="1" applyAlignment="1">
      <alignment horizontal="center" vertical="center"/>
    </xf>
    <xf numFmtId="0" fontId="8" fillId="2" borderId="0" xfId="87" applyFont="1" applyFill="1" applyBorder="1" applyAlignment="1">
      <alignment horizontal="center" vertical="center"/>
    </xf>
    <xf numFmtId="0" fontId="8" fillId="2" borderId="23" xfId="87" applyFont="1" applyFill="1" applyBorder="1" applyAlignment="1">
      <alignment horizontal="center" vertical="center"/>
    </xf>
    <xf numFmtId="181" fontId="8" fillId="2" borderId="11" xfId="87" applyNumberFormat="1" applyFont="1" applyFill="1" applyBorder="1" applyAlignment="1">
      <alignment horizontal="center" vertical="center"/>
    </xf>
    <xf numFmtId="181" fontId="8" fillId="2" borderId="0" xfId="87" applyNumberFormat="1" applyFont="1" applyFill="1" applyBorder="1" applyAlignment="1">
      <alignment horizontal="center" vertical="center"/>
    </xf>
    <xf numFmtId="181" fontId="4" fillId="2" borderId="0" xfId="87" applyNumberFormat="1" applyFont="1" applyFill="1" applyBorder="1" applyAlignment="1">
      <alignment horizontal="center" vertical="center"/>
    </xf>
    <xf numFmtId="0" fontId="8" fillId="2" borderId="1" xfId="87" applyFont="1" applyFill="1" applyBorder="1" applyAlignment="1">
      <alignment horizontal="center" vertical="center"/>
    </xf>
    <xf numFmtId="0" fontId="8" fillId="2" borderId="8" xfId="87" applyFont="1" applyFill="1" applyBorder="1" applyAlignment="1">
      <alignment horizontal="center" vertical="center"/>
    </xf>
    <xf numFmtId="181" fontId="8" fillId="2" borderId="9" xfId="87" quotePrefix="1" applyNumberFormat="1" applyFont="1" applyFill="1" applyBorder="1" applyAlignment="1">
      <alignment horizontal="center" vertical="center"/>
    </xf>
    <xf numFmtId="181" fontId="8" fillId="2" borderId="1" xfId="87" quotePrefix="1" applyNumberFormat="1" applyFont="1" applyFill="1" applyBorder="1" applyAlignment="1">
      <alignment horizontal="center" vertical="center"/>
    </xf>
    <xf numFmtId="181" fontId="4" fillId="2" borderId="1" xfId="87" quotePrefix="1" applyNumberFormat="1" applyFont="1" applyFill="1" applyBorder="1" applyAlignment="1">
      <alignment horizontal="center" vertical="center"/>
    </xf>
    <xf numFmtId="181" fontId="4" fillId="2" borderId="1" xfId="87" applyNumberFormat="1" applyFont="1" applyFill="1" applyBorder="1" applyAlignment="1">
      <alignment horizontal="center" vertical="center"/>
    </xf>
    <xf numFmtId="0" fontId="8" fillId="2" borderId="2" xfId="87" applyFont="1" applyFill="1" applyBorder="1" applyAlignment="1">
      <alignment horizontal="center" vertical="center"/>
    </xf>
    <xf numFmtId="0" fontId="8" fillId="2" borderId="21" xfId="87" applyFont="1" applyFill="1" applyBorder="1" applyAlignment="1">
      <alignment horizontal="center" vertical="center"/>
    </xf>
    <xf numFmtId="0" fontId="8" fillId="2" borderId="3" xfId="87" applyFont="1" applyFill="1" applyBorder="1" applyAlignment="1">
      <alignment horizontal="center" vertical="center"/>
    </xf>
    <xf numFmtId="0" fontId="8" fillId="2" borderId="4" xfId="87" applyFont="1" applyFill="1" applyBorder="1" applyAlignment="1">
      <alignment horizontal="center" vertical="center"/>
    </xf>
    <xf numFmtId="0" fontId="8" fillId="2" borderId="29" xfId="87" applyFont="1" applyFill="1" applyBorder="1" applyAlignment="1">
      <alignment horizontal="center" vertical="center"/>
    </xf>
    <xf numFmtId="0" fontId="8" fillId="2" borderId="19" xfId="87" applyFont="1" applyFill="1" applyBorder="1" applyAlignment="1">
      <alignment horizontal="center" vertical="center"/>
    </xf>
    <xf numFmtId="0" fontId="8" fillId="2" borderId="5" xfId="87" applyFont="1" applyFill="1" applyBorder="1" applyAlignment="1">
      <alignment horizontal="center" vertical="center"/>
    </xf>
    <xf numFmtId="0" fontId="8" fillId="2" borderId="6" xfId="87" applyFont="1" applyFill="1" applyBorder="1" applyAlignment="1">
      <alignment horizontal="center" vertical="center"/>
    </xf>
    <xf numFmtId="181" fontId="8" fillId="2" borderId="7" xfId="87" applyNumberFormat="1" applyFont="1" applyFill="1" applyBorder="1" applyAlignment="1">
      <alignment horizontal="center" vertical="center"/>
    </xf>
    <xf numFmtId="181" fontId="8" fillId="2" borderId="5" xfId="87" applyNumberFormat="1" applyFont="1" applyFill="1" applyBorder="1" applyAlignment="1">
      <alignment horizontal="center" vertical="center"/>
    </xf>
    <xf numFmtId="0" fontId="8" fillId="2" borderId="0" xfId="59" applyFont="1" applyFill="1" applyBorder="1" applyAlignment="1">
      <alignment horizontal="distributed" vertical="center" indent="1"/>
    </xf>
    <xf numFmtId="0" fontId="8" fillId="2" borderId="23" xfId="59" applyFont="1" applyFill="1" applyBorder="1" applyAlignment="1">
      <alignment horizontal="distributed" vertical="center" indent="1"/>
    </xf>
    <xf numFmtId="181" fontId="4" fillId="2" borderId="11" xfId="59" quotePrefix="1" applyNumberFormat="1" applyFont="1" applyFill="1" applyBorder="1" applyAlignment="1">
      <alignment horizontal="center" vertical="center"/>
    </xf>
    <xf numFmtId="181" fontId="4" fillId="2" borderId="23" xfId="59" quotePrefix="1" applyNumberFormat="1" applyFont="1" applyFill="1" applyBorder="1" applyAlignment="1">
      <alignment horizontal="center" vertical="center"/>
    </xf>
    <xf numFmtId="0" fontId="8" fillId="2" borderId="7" xfId="59" applyFont="1" applyFill="1" applyBorder="1" applyAlignment="1">
      <alignment horizontal="distributed" vertical="center" indent="1"/>
    </xf>
    <xf numFmtId="181" fontId="4" fillId="2" borderId="11" xfId="59" applyNumberFormat="1" applyFont="1" applyFill="1" applyBorder="1" applyAlignment="1">
      <alignment horizontal="center" vertical="center"/>
    </xf>
    <xf numFmtId="181" fontId="4" fillId="2" borderId="0" xfId="59" applyNumberFormat="1" applyFont="1" applyFill="1" applyBorder="1" applyAlignment="1">
      <alignment horizontal="center" vertical="center"/>
    </xf>
    <xf numFmtId="0" fontId="8" fillId="2" borderId="1" xfId="59" applyFont="1" applyFill="1" applyBorder="1" applyAlignment="1">
      <alignment horizontal="distributed" vertical="center" indent="1"/>
    </xf>
    <xf numFmtId="0" fontId="8" fillId="2" borderId="8" xfId="59" applyFont="1" applyFill="1" applyBorder="1" applyAlignment="1">
      <alignment horizontal="distributed" vertical="center" indent="1"/>
    </xf>
    <xf numFmtId="181" fontId="4" fillId="2" borderId="9" xfId="59" applyNumberFormat="1" applyFont="1" applyFill="1" applyBorder="1" applyAlignment="1">
      <alignment horizontal="center" vertical="center"/>
    </xf>
    <xf numFmtId="181" fontId="4" fillId="2" borderId="8" xfId="59" applyNumberFormat="1" applyFont="1" applyFill="1" applyBorder="1" applyAlignment="1">
      <alignment horizontal="center" vertical="center"/>
    </xf>
    <xf numFmtId="0" fontId="8" fillId="2" borderId="9" xfId="59" applyFont="1" applyFill="1" applyBorder="1" applyAlignment="1">
      <alignment horizontal="distributed" vertical="center" indent="1"/>
    </xf>
    <xf numFmtId="181" fontId="4" fillId="2" borderId="9" xfId="59" quotePrefix="1" applyNumberFormat="1" applyFont="1" applyFill="1" applyBorder="1" applyAlignment="1">
      <alignment horizontal="center" vertical="center"/>
    </xf>
    <xf numFmtId="181" fontId="4" fillId="2" borderId="1" xfId="59" quotePrefix="1" applyNumberFormat="1" applyFont="1" applyFill="1" applyBorder="1" applyAlignment="1">
      <alignment horizontal="center" vertical="center"/>
    </xf>
    <xf numFmtId="0" fontId="8" fillId="2" borderId="11" xfId="59" applyFont="1" applyFill="1" applyBorder="1" applyAlignment="1">
      <alignment horizontal="distributed" vertical="center" wrapText="1" indent="1"/>
    </xf>
    <xf numFmtId="0" fontId="8" fillId="2" borderId="0" xfId="59" applyFont="1" applyFill="1" applyBorder="1" applyAlignment="1">
      <alignment horizontal="distributed" vertical="center" wrapText="1" indent="1"/>
    </xf>
    <xf numFmtId="0" fontId="8" fillId="2" borderId="23" xfId="59" applyFont="1" applyFill="1" applyBorder="1" applyAlignment="1">
      <alignment horizontal="distributed" vertical="center" wrapText="1" indent="1"/>
    </xf>
    <xf numFmtId="0" fontId="9" fillId="2" borderId="25" xfId="59" applyFont="1" applyFill="1" applyBorder="1" applyAlignment="1">
      <alignment horizontal="center" vertical="distributed" textRotation="255" wrapText="1" justifyLastLine="1"/>
    </xf>
    <xf numFmtId="0" fontId="9" fillId="2" borderId="39" xfId="59" applyFont="1" applyFill="1" applyBorder="1" applyAlignment="1">
      <alignment horizontal="center" vertical="distributed" textRotation="255" justifyLastLine="1"/>
    </xf>
    <xf numFmtId="0" fontId="9" fillId="2" borderId="29" xfId="59" applyFont="1" applyFill="1" applyBorder="1" applyAlignment="1">
      <alignment horizontal="center" vertical="distributed" textRotation="255" justifyLastLine="1"/>
    </xf>
    <xf numFmtId="0" fontId="8" fillId="2" borderId="11" xfId="59" applyFont="1" applyFill="1" applyBorder="1" applyAlignment="1">
      <alignment horizontal="distributed" vertical="center" indent="1"/>
    </xf>
    <xf numFmtId="0" fontId="8" fillId="2" borderId="21" xfId="59" applyFont="1" applyFill="1" applyBorder="1" applyAlignment="1">
      <alignment horizontal="center" vertical="center" shrinkToFit="1"/>
    </xf>
    <xf numFmtId="0" fontId="8" fillId="2" borderId="0" xfId="59" applyFont="1" applyFill="1" applyBorder="1" applyAlignment="1">
      <alignment horizontal="distributed" vertical="center" justifyLastLine="1"/>
    </xf>
    <xf numFmtId="0" fontId="8" fillId="2" borderId="23" xfId="59" applyFont="1" applyFill="1" applyBorder="1" applyAlignment="1">
      <alignment horizontal="distributed" vertical="center" justifyLastLine="1"/>
    </xf>
    <xf numFmtId="181" fontId="8" fillId="2" borderId="7" xfId="59" applyNumberFormat="1" applyFont="1" applyFill="1" applyBorder="1" applyAlignment="1">
      <alignment horizontal="center" vertical="center"/>
    </xf>
    <xf numFmtId="181" fontId="8" fillId="2" borderId="6" xfId="59" applyNumberFormat="1" applyFont="1" applyFill="1" applyBorder="1" applyAlignment="1">
      <alignment horizontal="center" vertical="center"/>
    </xf>
    <xf numFmtId="0" fontId="8" fillId="2" borderId="5" xfId="59" applyFont="1" applyFill="1" applyBorder="1" applyAlignment="1">
      <alignment horizontal="distributed" vertical="center" indent="1"/>
    </xf>
    <xf numFmtId="0" fontId="8" fillId="2" borderId="6" xfId="59" applyFont="1" applyFill="1" applyBorder="1" applyAlignment="1">
      <alignment horizontal="distributed" vertical="center" indent="1"/>
    </xf>
    <xf numFmtId="181" fontId="4" fillId="2" borderId="7" xfId="59" quotePrefix="1" applyNumberFormat="1" applyFont="1" applyFill="1" applyBorder="1" applyAlignment="1">
      <alignment horizontal="center" vertical="center"/>
    </xf>
    <xf numFmtId="181" fontId="4" fillId="2" borderId="5" xfId="59" quotePrefix="1" applyNumberFormat="1" applyFont="1" applyFill="1" applyBorder="1" applyAlignment="1">
      <alignment horizontal="center" vertical="center"/>
    </xf>
    <xf numFmtId="0" fontId="8" fillId="2" borderId="1" xfId="85" applyFont="1" applyFill="1" applyBorder="1" applyAlignment="1">
      <alignment horizontal="center" vertical="center" justifyLastLine="1"/>
    </xf>
    <xf numFmtId="0" fontId="8" fillId="2" borderId="8" xfId="85" applyFont="1" applyFill="1" applyBorder="1" applyAlignment="1">
      <alignment horizontal="center" vertical="center" justifyLastLine="1"/>
    </xf>
    <xf numFmtId="182" fontId="4" fillId="2" borderId="9" xfId="85" applyNumberFormat="1" applyFont="1" applyFill="1" applyBorder="1" applyAlignment="1">
      <alignment horizontal="right" vertical="center" justifyLastLine="1"/>
    </xf>
    <xf numFmtId="182" fontId="4" fillId="2" borderId="1" xfId="85" applyNumberFormat="1" applyFont="1" applyFill="1" applyBorder="1" applyAlignment="1">
      <alignment horizontal="right" vertical="center" justifyLastLine="1"/>
    </xf>
    <xf numFmtId="0" fontId="8" fillId="2" borderId="0" xfId="85" applyFont="1" applyFill="1" applyBorder="1" applyAlignment="1">
      <alignment horizontal="center" vertical="center" justifyLastLine="1"/>
    </xf>
    <xf numFmtId="0" fontId="8" fillId="2" borderId="23" xfId="85" applyFont="1" applyFill="1" applyBorder="1" applyAlignment="1">
      <alignment horizontal="center" vertical="center" justifyLastLine="1"/>
    </xf>
    <xf numFmtId="182" fontId="4" fillId="2" borderId="11" xfId="85" applyNumberFormat="1" applyFont="1" applyFill="1" applyBorder="1" applyAlignment="1">
      <alignment horizontal="right" vertical="center" justifyLastLine="1"/>
    </xf>
    <xf numFmtId="182" fontId="4" fillId="2" borderId="0" xfId="85" applyNumberFormat="1" applyFont="1" applyFill="1" applyBorder="1" applyAlignment="1">
      <alignment horizontal="right" vertical="center" justifyLastLine="1"/>
    </xf>
    <xf numFmtId="0" fontId="8" fillId="2" borderId="5" xfId="85" applyFont="1" applyFill="1" applyBorder="1" applyAlignment="1">
      <alignment horizontal="center" vertical="center" justifyLastLine="1"/>
    </xf>
    <xf numFmtId="0" fontId="8" fillId="2" borderId="6" xfId="85" applyFont="1" applyFill="1" applyBorder="1" applyAlignment="1">
      <alignment horizontal="center" vertical="center" justifyLastLine="1"/>
    </xf>
    <xf numFmtId="182" fontId="8" fillId="2" borderId="7" xfId="85" applyNumberFormat="1" applyFont="1" applyFill="1" applyBorder="1" applyAlignment="1">
      <alignment horizontal="right" vertical="center" justifyLastLine="1"/>
    </xf>
    <xf numFmtId="182" fontId="8" fillId="2" borderId="5" xfId="85" applyNumberFormat="1" applyFont="1" applyFill="1" applyBorder="1" applyAlignment="1">
      <alignment horizontal="right" vertical="center" justifyLastLine="1"/>
    </xf>
    <xf numFmtId="0" fontId="8" fillId="2" borderId="2" xfId="85" applyFont="1" applyFill="1" applyBorder="1" applyAlignment="1">
      <alignment horizontal="center" vertical="center" justifyLastLine="1"/>
    </xf>
    <xf numFmtId="0" fontId="8" fillId="2" borderId="21" xfId="85" applyFont="1" applyFill="1" applyBorder="1" applyAlignment="1">
      <alignment horizontal="center" vertical="center" justifyLastLine="1"/>
    </xf>
    <xf numFmtId="0" fontId="8" fillId="2" borderId="20" xfId="85" applyFont="1" applyFill="1" applyBorder="1" applyAlignment="1">
      <alignment horizontal="center" vertical="center" justifyLastLine="1"/>
    </xf>
    <xf numFmtId="0" fontId="8" fillId="2" borderId="24" xfId="85" applyFont="1" applyFill="1" applyBorder="1" applyAlignment="1">
      <alignment horizontal="center" vertical="center" justifyLastLine="1"/>
    </xf>
    <xf numFmtId="49" fontId="4" fillId="2" borderId="0" xfId="91" applyNumberFormat="1" applyFont="1" applyFill="1" applyBorder="1" applyAlignment="1">
      <alignment horizontal="right" vertical="center" indent="1"/>
    </xf>
    <xf numFmtId="181" fontId="4" fillId="2" borderId="0" xfId="91" applyNumberFormat="1" applyFont="1" applyFill="1" applyBorder="1" applyAlignment="1">
      <alignment vertical="center"/>
    </xf>
    <xf numFmtId="179" fontId="4" fillId="2" borderId="0" xfId="91" applyNumberFormat="1" applyFont="1" applyFill="1" applyBorder="1" applyAlignment="1">
      <alignment horizontal="right" vertical="center"/>
    </xf>
    <xf numFmtId="49" fontId="4" fillId="2" borderId="1" xfId="91" applyNumberFormat="1" applyFont="1" applyFill="1" applyBorder="1" applyAlignment="1">
      <alignment horizontal="right" vertical="center" indent="1"/>
    </xf>
    <xf numFmtId="181" fontId="4" fillId="2" borderId="1" xfId="91" applyNumberFormat="1" applyFont="1" applyFill="1" applyBorder="1" applyAlignment="1">
      <alignment vertical="center"/>
    </xf>
    <xf numFmtId="179" fontId="4" fillId="2" borderId="1" xfId="91" applyNumberFormat="1" applyFont="1" applyFill="1" applyBorder="1" applyAlignment="1">
      <alignment horizontal="right" vertical="center"/>
    </xf>
    <xf numFmtId="181" fontId="4" fillId="2" borderId="0" xfId="91" applyNumberFormat="1" applyFont="1" applyFill="1" applyBorder="1" applyAlignment="1">
      <alignment horizontal="right" vertical="center" indent="1"/>
    </xf>
    <xf numFmtId="0" fontId="8" fillId="2" borderId="26" xfId="91" applyFont="1" applyFill="1" applyBorder="1" applyAlignment="1">
      <alignment horizontal="center" vertical="center"/>
    </xf>
    <xf numFmtId="179" fontId="4" fillId="2" borderId="0" xfId="91" quotePrefix="1" applyNumberFormat="1" applyFont="1" applyFill="1" applyBorder="1" applyAlignment="1">
      <alignment horizontal="right" vertical="center"/>
    </xf>
    <xf numFmtId="181" fontId="4" fillId="2" borderId="11" xfId="90" applyNumberFormat="1" applyFont="1" applyFill="1" applyBorder="1" applyAlignment="1">
      <alignment horizontal="right" vertical="center"/>
    </xf>
    <xf numFmtId="181" fontId="4" fillId="2" borderId="0" xfId="90" applyNumberFormat="1" applyFont="1" applyFill="1" applyBorder="1" applyAlignment="1">
      <alignment horizontal="right" vertical="center"/>
    </xf>
    <xf numFmtId="181" fontId="4" fillId="2" borderId="0" xfId="90" applyNumberFormat="1" applyFont="1" applyFill="1" applyBorder="1" applyAlignment="1">
      <alignment vertical="center"/>
    </xf>
    <xf numFmtId="181" fontId="4" fillId="2" borderId="1" xfId="90" applyNumberFormat="1" applyFont="1" applyFill="1" applyBorder="1" applyAlignment="1">
      <alignment vertical="center"/>
    </xf>
    <xf numFmtId="0" fontId="8" fillId="2" borderId="21" xfId="91" applyFont="1" applyFill="1" applyBorder="1" applyAlignment="1">
      <alignment horizontal="center" vertical="center"/>
    </xf>
    <xf numFmtId="0" fontId="8" fillId="2" borderId="27" xfId="91" applyFont="1" applyFill="1" applyBorder="1" applyAlignment="1">
      <alignment horizontal="center" vertical="center"/>
    </xf>
    <xf numFmtId="0" fontId="8" fillId="2" borderId="4" xfId="91" applyFont="1" applyFill="1" applyBorder="1" applyAlignment="1">
      <alignment horizontal="center" vertical="center"/>
    </xf>
    <xf numFmtId="0" fontId="8" fillId="2" borderId="4" xfId="91" applyFont="1" applyFill="1" applyBorder="1" applyAlignment="1">
      <alignment horizontal="center" vertical="center" wrapText="1"/>
    </xf>
    <xf numFmtId="0" fontId="8" fillId="2" borderId="3" xfId="91" applyFont="1" applyFill="1" applyBorder="1" applyAlignment="1">
      <alignment horizontal="center" vertical="center" wrapText="1"/>
    </xf>
    <xf numFmtId="0" fontId="8" fillId="2" borderId="26" xfId="91" applyFont="1" applyFill="1" applyBorder="1" applyAlignment="1">
      <alignment horizontal="center" vertical="center" wrapText="1"/>
    </xf>
    <xf numFmtId="0" fontId="8" fillId="2" borderId="18" xfId="91" applyFont="1" applyFill="1" applyBorder="1" applyAlignment="1">
      <alignment horizontal="center" vertical="center" wrapText="1"/>
    </xf>
    <xf numFmtId="181" fontId="4" fillId="2" borderId="11" xfId="90" applyNumberFormat="1" applyFont="1" applyFill="1" applyBorder="1" applyAlignment="1">
      <alignment vertical="center"/>
    </xf>
    <xf numFmtId="181" fontId="4" fillId="2" borderId="7" xfId="90" applyNumberFormat="1" applyFont="1" applyFill="1" applyBorder="1" applyAlignment="1">
      <alignment horizontal="right" vertical="center"/>
    </xf>
    <xf numFmtId="181" fontId="4" fillId="2" borderId="5" xfId="90" applyNumberFormat="1" applyFont="1" applyFill="1" applyBorder="1" applyAlignment="1">
      <alignment horizontal="right" vertical="center"/>
    </xf>
    <xf numFmtId="0" fontId="8" fillId="2" borderId="24" xfId="89" applyFont="1" applyFill="1" applyBorder="1" applyAlignment="1">
      <alignment horizontal="distributed" vertical="center" justifyLastLine="1"/>
    </xf>
    <xf numFmtId="0" fontId="8" fillId="2" borderId="17" xfId="89" applyFont="1" applyFill="1" applyBorder="1" applyAlignment="1">
      <alignment horizontal="distributed" vertical="center" justifyLastLine="1"/>
    </xf>
    <xf numFmtId="0" fontId="8" fillId="2" borderId="4" xfId="89" applyFont="1" applyFill="1" applyBorder="1" applyAlignment="1">
      <alignment horizontal="distributed" vertical="center" justifyLastLine="1"/>
    </xf>
    <xf numFmtId="0" fontId="8" fillId="2" borderId="3" xfId="89" applyFont="1" applyFill="1" applyBorder="1" applyAlignment="1">
      <alignment horizontal="distributed" vertical="center" justifyLastLine="1"/>
    </xf>
    <xf numFmtId="0" fontId="8" fillId="2" borderId="4" xfId="90" applyFont="1" applyFill="1" applyBorder="1" applyAlignment="1">
      <alignment horizontal="center" vertical="center"/>
    </xf>
    <xf numFmtId="0" fontId="8" fillId="2" borderId="3" xfId="90" applyFont="1" applyFill="1" applyBorder="1" applyAlignment="1">
      <alignment horizontal="center" vertical="center"/>
    </xf>
    <xf numFmtId="0" fontId="31" fillId="2" borderId="0" xfId="92" applyFont="1" applyFill="1" applyBorder="1" applyAlignment="1">
      <alignment horizontal="right" vertical="center"/>
    </xf>
    <xf numFmtId="0" fontId="8" fillId="2" borderId="2" xfId="93" applyFont="1" applyFill="1" applyBorder="1" applyAlignment="1">
      <alignment horizontal="center" vertical="distributed" textRotation="255" justifyLastLine="1"/>
    </xf>
    <xf numFmtId="0" fontId="8" fillId="2" borderId="21" xfId="93" applyFont="1" applyFill="1" applyBorder="1" applyAlignment="1">
      <alignment horizontal="center" vertical="distributed" textRotation="255" justifyLastLine="1"/>
    </xf>
    <xf numFmtId="0" fontId="8" fillId="2" borderId="41" xfId="93" applyFont="1" applyFill="1" applyBorder="1" applyAlignment="1">
      <alignment horizontal="center" vertical="center" wrapText="1"/>
    </xf>
    <xf numFmtId="0" fontId="8" fillId="2" borderId="42" xfId="93" applyFont="1" applyFill="1" applyBorder="1" applyAlignment="1">
      <alignment horizontal="center" vertical="center" wrapText="1"/>
    </xf>
    <xf numFmtId="0" fontId="8" fillId="2" borderId="24" xfId="94" applyFont="1" applyFill="1" applyBorder="1" applyAlignment="1">
      <alignment horizontal="center" vertical="center" justifyLastLine="1"/>
    </xf>
    <xf numFmtId="0" fontId="8" fillId="2" borderId="17" xfId="94" applyFont="1" applyFill="1" applyBorder="1" applyAlignment="1">
      <alignment horizontal="center" vertical="center" justifyLastLine="1"/>
    </xf>
    <xf numFmtId="0" fontId="8" fillId="2" borderId="4" xfId="94" applyFont="1" applyFill="1" applyBorder="1" applyAlignment="1">
      <alignment horizontal="distributed" vertical="center" wrapText="1" justifyLastLine="1"/>
    </xf>
    <xf numFmtId="0" fontId="8" fillId="2" borderId="26" xfId="94" applyFont="1" applyFill="1" applyBorder="1" applyAlignment="1">
      <alignment horizontal="distributed" vertical="center" justifyLastLine="1"/>
    </xf>
    <xf numFmtId="0" fontId="9" fillId="2" borderId="4" xfId="94" applyFont="1" applyFill="1" applyBorder="1" applyAlignment="1">
      <alignment horizontal="distributed" vertical="center" wrapText="1" justifyLastLine="1"/>
    </xf>
    <xf numFmtId="0" fontId="9" fillId="2" borderId="26" xfId="94" applyFont="1" applyFill="1" applyBorder="1" applyAlignment="1">
      <alignment horizontal="distributed" vertical="center" justifyLastLine="1"/>
    </xf>
    <xf numFmtId="0" fontId="8" fillId="2" borderId="4" xfId="94" applyFont="1" applyFill="1" applyBorder="1" applyAlignment="1">
      <alignment horizontal="distributed" vertical="center" justifyLastLine="1"/>
    </xf>
    <xf numFmtId="0" fontId="8" fillId="2" borderId="3" xfId="94" applyFont="1" applyFill="1" applyBorder="1" applyAlignment="1">
      <alignment horizontal="distributed" vertical="center" justifyLastLine="1"/>
    </xf>
    <xf numFmtId="0" fontId="8" fillId="2" borderId="2" xfId="92" applyFont="1" applyFill="1" applyBorder="1" applyAlignment="1">
      <alignment horizontal="center" vertical="center"/>
    </xf>
    <xf numFmtId="0" fontId="8" fillId="2" borderId="21" xfId="92" applyFont="1" applyFill="1" applyBorder="1" applyAlignment="1">
      <alignment horizontal="center" vertical="center"/>
    </xf>
    <xf numFmtId="49" fontId="8" fillId="2" borderId="0" xfId="89" applyNumberFormat="1" applyFont="1" applyFill="1" applyBorder="1" applyAlignment="1">
      <alignment horizontal="center" vertical="center"/>
    </xf>
    <xf numFmtId="49" fontId="8" fillId="2" borderId="23" xfId="89" applyNumberFormat="1" applyFont="1" applyFill="1" applyBorder="1" applyAlignment="1">
      <alignment horizontal="center" vertical="center"/>
    </xf>
    <xf numFmtId="49" fontId="8" fillId="2" borderId="1" xfId="89" applyNumberFormat="1" applyFont="1" applyFill="1" applyBorder="1" applyAlignment="1">
      <alignment horizontal="center" vertical="center"/>
    </xf>
    <xf numFmtId="49" fontId="8" fillId="2" borderId="8" xfId="89" applyNumberFormat="1" applyFont="1" applyFill="1" applyBorder="1" applyAlignment="1">
      <alignment horizontal="center" vertical="center"/>
    </xf>
    <xf numFmtId="49" fontId="7" fillId="0" borderId="103" xfId="0" applyNumberFormat="1" applyFont="1" applyFill="1" applyBorder="1" applyAlignment="1">
      <alignment horizontal="center" vertical="center"/>
    </xf>
    <xf numFmtId="0" fontId="8" fillId="0" borderId="3" xfId="0" applyFont="1" applyFill="1" applyBorder="1" applyAlignment="1">
      <alignment horizontal="distributed" vertical="center" justifyLastLine="1"/>
    </xf>
    <xf numFmtId="0" fontId="8" fillId="0" borderId="21"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7" fillId="2" borderId="0" xfId="0" applyFont="1" applyFill="1" applyBorder="1" applyAlignment="1">
      <alignment vertical="center"/>
    </xf>
    <xf numFmtId="49" fontId="7" fillId="0" borderId="1" xfId="0" applyNumberFormat="1" applyFont="1" applyFill="1" applyBorder="1" applyAlignment="1">
      <alignment horizontal="center" vertical="center"/>
    </xf>
    <xf numFmtId="0" fontId="8" fillId="0" borderId="19"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31" xfId="0" applyFont="1" applyFill="1" applyBorder="1" applyAlignment="1">
      <alignment horizontal="distributed" vertical="center" justifyLastLine="1"/>
    </xf>
    <xf numFmtId="0" fontId="8" fillId="0" borderId="20" xfId="0" applyFont="1" applyFill="1" applyBorder="1" applyAlignment="1">
      <alignment horizontal="distributed" vertical="center" justifyLastLine="1"/>
    </xf>
    <xf numFmtId="0" fontId="8" fillId="0" borderId="2" xfId="0" applyFont="1" applyFill="1" applyBorder="1" applyAlignment="1">
      <alignment horizontal="distributed" vertical="center" justifyLastLine="1"/>
    </xf>
    <xf numFmtId="49" fontId="7" fillId="0" borderId="22" xfId="0" applyNumberFormat="1" applyFont="1" applyFill="1" applyBorder="1" applyAlignment="1">
      <alignment horizontal="center" vertical="center"/>
    </xf>
    <xf numFmtId="0" fontId="7"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03" xfId="0" applyFont="1" applyFill="1" applyBorder="1" applyAlignment="1">
      <alignment horizontal="center" vertical="center"/>
    </xf>
    <xf numFmtId="0" fontId="8" fillId="2" borderId="4" xfId="95" applyFont="1" applyFill="1" applyBorder="1" applyAlignment="1">
      <alignment horizontal="distributed" vertical="center" justifyLastLine="1"/>
    </xf>
    <xf numFmtId="0" fontId="8" fillId="2" borderId="3" xfId="95" applyFont="1" applyFill="1" applyBorder="1" applyAlignment="1">
      <alignment horizontal="distributed" vertical="center" justifyLastLine="1"/>
    </xf>
    <xf numFmtId="0" fontId="7" fillId="2" borderId="0" xfId="95" applyFont="1" applyFill="1" applyBorder="1" applyAlignment="1">
      <alignment horizontal="left" vertical="center"/>
    </xf>
    <xf numFmtId="49" fontId="7" fillId="2" borderId="22" xfId="95" applyNumberFormat="1" applyFont="1" applyFill="1" applyBorder="1" applyAlignment="1">
      <alignment horizontal="center" vertical="center"/>
    </xf>
    <xf numFmtId="0" fontId="8" fillId="2" borderId="2" xfId="95" applyFont="1" applyFill="1" applyBorder="1" applyAlignment="1">
      <alignment horizontal="distributed" vertical="center" justifyLastLine="1"/>
    </xf>
    <xf numFmtId="0" fontId="7" fillId="2" borderId="103" xfId="95" applyFont="1" applyFill="1" applyBorder="1" applyAlignment="1">
      <alignment horizontal="center" vertical="center"/>
    </xf>
    <xf numFmtId="0" fontId="8" fillId="2" borderId="3" xfId="96" applyFont="1" applyFill="1" applyBorder="1" applyAlignment="1">
      <alignment horizontal="distributed" vertical="center" justifyLastLine="1"/>
    </xf>
    <xf numFmtId="0" fontId="8" fillId="2" borderId="2" xfId="96" applyFont="1" applyFill="1" applyBorder="1" applyAlignment="1">
      <alignment horizontal="distributed" vertical="center" justifyLastLine="1"/>
    </xf>
    <xf numFmtId="0" fontId="7" fillId="2" borderId="0" xfId="96" applyFont="1" applyFill="1" applyBorder="1" applyAlignment="1">
      <alignment vertical="center"/>
    </xf>
    <xf numFmtId="49" fontId="7" fillId="2" borderId="1" xfId="96" applyNumberFormat="1" applyFont="1" applyFill="1" applyBorder="1" applyAlignment="1">
      <alignment horizontal="center" vertical="center"/>
    </xf>
    <xf numFmtId="0" fontId="8" fillId="2" borderId="29" xfId="96" applyFont="1" applyFill="1" applyBorder="1" applyAlignment="1">
      <alignment horizontal="distributed" vertical="center" justifyLastLine="1"/>
    </xf>
    <xf numFmtId="0" fontId="8" fillId="2" borderId="19" xfId="96" applyFont="1" applyFill="1" applyBorder="1" applyAlignment="1">
      <alignment horizontal="distributed" vertical="center" justifyLastLine="1"/>
    </xf>
    <xf numFmtId="0" fontId="61" fillId="2" borderId="103" xfId="96" applyFont="1" applyFill="1" applyBorder="1" applyAlignment="1">
      <alignment horizontal="center" vertical="center"/>
    </xf>
    <xf numFmtId="0" fontId="8" fillId="2" borderId="4" xfId="96" applyFont="1" applyFill="1" applyBorder="1" applyAlignment="1">
      <alignment horizontal="distributed" vertical="center" justifyLastLine="1"/>
    </xf>
    <xf numFmtId="0" fontId="8" fillId="2" borderId="20" xfId="99" applyFont="1" applyFill="1" applyBorder="1" applyAlignment="1">
      <alignment horizontal="center" vertical="center"/>
    </xf>
    <xf numFmtId="0" fontId="8" fillId="2" borderId="19" xfId="99" applyFont="1" applyFill="1" applyBorder="1" applyAlignment="1">
      <alignment horizontal="center" vertical="center"/>
    </xf>
    <xf numFmtId="49" fontId="8" fillId="2" borderId="5" xfId="99" applyNumberFormat="1" applyFont="1" applyFill="1" applyBorder="1" applyAlignment="1">
      <alignment horizontal="center" vertical="center"/>
    </xf>
    <xf numFmtId="49" fontId="8" fillId="2" borderId="6" xfId="99" applyNumberFormat="1" applyFont="1" applyFill="1" applyBorder="1" applyAlignment="1">
      <alignment horizontal="center" vertical="center"/>
    </xf>
    <xf numFmtId="49" fontId="8" fillId="2" borderId="0" xfId="99" applyNumberFormat="1" applyFont="1" applyFill="1" applyBorder="1" applyAlignment="1">
      <alignment horizontal="center" vertical="center"/>
    </xf>
    <xf numFmtId="49" fontId="8" fillId="2" borderId="23" xfId="99" applyNumberFormat="1" applyFont="1" applyFill="1" applyBorder="1" applyAlignment="1">
      <alignment horizontal="center" vertical="center"/>
    </xf>
    <xf numFmtId="49" fontId="8" fillId="2" borderId="1" xfId="99" applyNumberFormat="1" applyFont="1" applyFill="1" applyBorder="1" applyAlignment="1">
      <alignment horizontal="center" vertical="center"/>
    </xf>
    <xf numFmtId="49" fontId="8" fillId="2" borderId="8" xfId="99" applyNumberFormat="1" applyFont="1" applyFill="1" applyBorder="1" applyAlignment="1">
      <alignment horizontal="center" vertical="center"/>
    </xf>
    <xf numFmtId="0" fontId="8" fillId="2" borderId="10" xfId="99" applyFont="1" applyFill="1" applyBorder="1" applyAlignment="1">
      <alignment horizontal="center" vertical="center"/>
    </xf>
    <xf numFmtId="0" fontId="8" fillId="2" borderId="24" xfId="99" applyFont="1" applyFill="1" applyBorder="1" applyAlignment="1">
      <alignment horizontal="center" vertical="center"/>
    </xf>
    <xf numFmtId="0" fontId="8" fillId="2" borderId="22" xfId="99" applyFont="1" applyFill="1" applyBorder="1" applyAlignment="1">
      <alignment horizontal="center" vertical="center"/>
    </xf>
    <xf numFmtId="0" fontId="8" fillId="2" borderId="17" xfId="99" applyFont="1" applyFill="1" applyBorder="1" applyAlignment="1">
      <alignment horizontal="center" vertical="center"/>
    </xf>
    <xf numFmtId="0" fontId="8" fillId="2" borderId="31" xfId="99" applyFont="1" applyFill="1" applyBorder="1" applyAlignment="1">
      <alignment horizontal="center" vertical="center" textRotation="255"/>
    </xf>
    <xf numFmtId="0" fontId="8" fillId="2" borderId="29" xfId="99" applyFont="1" applyFill="1" applyBorder="1" applyAlignment="1">
      <alignment horizontal="center" vertical="center" textRotation="255"/>
    </xf>
    <xf numFmtId="0" fontId="8" fillId="2" borderId="31" xfId="99" applyFont="1" applyFill="1" applyBorder="1" applyAlignment="1">
      <alignment horizontal="center" vertical="center" wrapText="1"/>
    </xf>
    <xf numFmtId="0" fontId="8" fillId="2" borderId="29" xfId="99" applyFont="1" applyFill="1" applyBorder="1" applyAlignment="1">
      <alignment horizontal="center" vertical="center" wrapText="1"/>
    </xf>
    <xf numFmtId="0" fontId="8" fillId="2" borderId="3" xfId="99" applyFont="1" applyFill="1" applyBorder="1" applyAlignment="1">
      <alignment horizontal="distributed" vertical="center" justifyLastLine="1"/>
    </xf>
    <xf numFmtId="0" fontId="8" fillId="2" borderId="2" xfId="99" applyFont="1" applyFill="1" applyBorder="1" applyAlignment="1">
      <alignment horizontal="distributed" vertical="center" justifyLastLine="1"/>
    </xf>
    <xf numFmtId="0" fontId="8" fillId="2" borderId="21" xfId="99" applyFont="1" applyFill="1" applyBorder="1" applyAlignment="1">
      <alignment horizontal="distributed" vertical="center" justifyLastLine="1"/>
    </xf>
    <xf numFmtId="0" fontId="8" fillId="2" borderId="42" xfId="98" applyFont="1" applyFill="1" applyBorder="1" applyAlignment="1">
      <alignment horizontal="center" vertical="center" justifyLastLine="1"/>
    </xf>
    <xf numFmtId="0" fontId="8" fillId="2" borderId="53" xfId="98" applyFont="1" applyFill="1" applyBorder="1" applyAlignment="1">
      <alignment horizontal="center" vertical="center" justifyLastLine="1"/>
    </xf>
    <xf numFmtId="0" fontId="8" fillId="2" borderId="43" xfId="98" applyFont="1" applyFill="1" applyBorder="1" applyAlignment="1">
      <alignment horizontal="center" vertical="center" justifyLastLine="1"/>
    </xf>
    <xf numFmtId="0" fontId="8" fillId="2" borderId="41" xfId="98" applyFont="1" applyFill="1" applyBorder="1" applyAlignment="1">
      <alignment horizontal="center" vertical="center" justifyLastLine="1"/>
    </xf>
    <xf numFmtId="0" fontId="8" fillId="2" borderId="53" xfId="98" applyFont="1" applyFill="1" applyBorder="1" applyAlignment="1">
      <alignment horizontal="center" vertical="center"/>
    </xf>
    <xf numFmtId="0" fontId="8" fillId="2" borderId="43" xfId="98" applyFont="1" applyFill="1" applyBorder="1" applyAlignment="1">
      <alignment horizontal="center" vertical="center"/>
    </xf>
    <xf numFmtId="0" fontId="7" fillId="2" borderId="0" xfId="99" applyFont="1" applyFill="1" applyAlignment="1">
      <alignment vertical="center"/>
    </xf>
    <xf numFmtId="0" fontId="7" fillId="2" borderId="0" xfId="98" applyFont="1" applyFill="1" applyAlignment="1">
      <alignment vertical="center"/>
    </xf>
    <xf numFmtId="0" fontId="8" fillId="2" borderId="21" xfId="98" applyFont="1" applyFill="1" applyBorder="1" applyAlignment="1">
      <alignment horizontal="center" vertical="center" justifyLastLine="1"/>
    </xf>
    <xf numFmtId="0" fontId="8" fillId="2" borderId="4" xfId="98" applyFont="1" applyFill="1" applyBorder="1" applyAlignment="1">
      <alignment horizontal="center" vertical="center" justifyLastLine="1"/>
    </xf>
    <xf numFmtId="0" fontId="8" fillId="2" borderId="3" xfId="98" applyFont="1" applyFill="1" applyBorder="1" applyAlignment="1">
      <alignment horizontal="center" vertical="center" justifyLastLine="1"/>
    </xf>
    <xf numFmtId="0" fontId="8" fillId="2" borderId="2" xfId="98" applyFont="1" applyFill="1" applyBorder="1" applyAlignment="1">
      <alignment horizontal="center" vertical="center" justifyLastLine="1"/>
    </xf>
    <xf numFmtId="0" fontId="8" fillId="2" borderId="4" xfId="98" applyFont="1" applyFill="1" applyBorder="1" applyAlignment="1">
      <alignment horizontal="center" vertical="center" wrapText="1"/>
    </xf>
    <xf numFmtId="0" fontId="8" fillId="2" borderId="4" xfId="98" applyFont="1" applyFill="1" applyBorder="1" applyAlignment="1">
      <alignment horizontal="center" vertical="center"/>
    </xf>
    <xf numFmtId="0" fontId="8" fillId="2" borderId="3" xfId="98" applyFont="1" applyFill="1" applyBorder="1" applyAlignment="1">
      <alignment horizontal="center" vertical="center"/>
    </xf>
    <xf numFmtId="0" fontId="8" fillId="2" borderId="1" xfId="97" applyFont="1" applyFill="1" applyBorder="1" applyAlignment="1">
      <alignment horizontal="center" vertical="center"/>
    </xf>
    <xf numFmtId="0" fontId="8" fillId="2" borderId="8" xfId="97" applyFont="1" applyFill="1" applyBorder="1" applyAlignment="1">
      <alignment horizontal="center" vertical="center"/>
    </xf>
    <xf numFmtId="0" fontId="4" fillId="2" borderId="53" xfId="97" applyFont="1" applyFill="1" applyBorder="1" applyAlignment="1">
      <alignment horizontal="center" vertical="center"/>
    </xf>
    <xf numFmtId="0" fontId="4" fillId="2" borderId="43" xfId="97" applyFont="1" applyFill="1" applyBorder="1" applyAlignment="1">
      <alignment horizontal="center" vertical="center"/>
    </xf>
    <xf numFmtId="0" fontId="8" fillId="2" borderId="0" xfId="97" applyFont="1" applyFill="1" applyBorder="1" applyAlignment="1">
      <alignment horizontal="center" vertical="center" textRotation="255" wrapText="1"/>
    </xf>
    <xf numFmtId="0" fontId="8" fillId="2" borderId="23" xfId="97" applyFont="1" applyFill="1" applyBorder="1" applyAlignment="1">
      <alignment horizontal="center" vertical="center" textRotation="255" wrapText="1"/>
    </xf>
    <xf numFmtId="0" fontId="4" fillId="2" borderId="26" xfId="97" applyFont="1" applyFill="1" applyBorder="1" applyAlignment="1">
      <alignment horizontal="center" vertical="center"/>
    </xf>
    <xf numFmtId="0" fontId="4" fillId="2" borderId="18" xfId="97" applyFont="1" applyFill="1" applyBorder="1" applyAlignment="1">
      <alignment horizontal="center" vertical="center"/>
    </xf>
    <xf numFmtId="57" fontId="8" fillId="2" borderId="0" xfId="97" applyNumberFormat="1" applyFont="1" applyFill="1" applyBorder="1" applyAlignment="1">
      <alignment horizontal="center" vertical="center"/>
    </xf>
    <xf numFmtId="57" fontId="8" fillId="2" borderId="23" xfId="97" applyNumberFormat="1" applyFont="1" applyFill="1" applyBorder="1" applyAlignment="1">
      <alignment horizontal="center" vertical="center"/>
    </xf>
    <xf numFmtId="0" fontId="8" fillId="2" borderId="10" xfId="97" applyFont="1" applyFill="1" applyBorder="1" applyAlignment="1">
      <alignment horizontal="center" wrapText="1"/>
    </xf>
    <xf numFmtId="0" fontId="8" fillId="2" borderId="24" xfId="97" applyFont="1" applyFill="1" applyBorder="1" applyAlignment="1">
      <alignment horizontal="center" wrapText="1"/>
    </xf>
    <xf numFmtId="0" fontId="4" fillId="2" borderId="31" xfId="97" applyFont="1" applyFill="1" applyBorder="1" applyAlignment="1">
      <alignment horizontal="center" vertical="center"/>
    </xf>
    <xf numFmtId="0" fontId="4" fillId="2" borderId="7" xfId="97" applyFont="1" applyFill="1" applyBorder="1" applyAlignment="1">
      <alignment horizontal="center" vertical="center" wrapText="1"/>
    </xf>
    <xf numFmtId="0" fontId="4" fillId="2" borderId="5" xfId="97" applyFont="1" applyFill="1" applyBorder="1" applyAlignment="1">
      <alignment horizontal="center" vertical="center" wrapText="1"/>
    </xf>
    <xf numFmtId="0" fontId="4" fillId="2" borderId="6" xfId="97" applyFont="1" applyFill="1" applyBorder="1" applyAlignment="1">
      <alignment horizontal="center" vertical="center" wrapText="1"/>
    </xf>
    <xf numFmtId="0" fontId="4" fillId="2" borderId="25" xfId="97" applyFont="1" applyFill="1" applyBorder="1" applyAlignment="1">
      <alignment horizontal="center" vertical="center"/>
    </xf>
    <xf numFmtId="0" fontId="4" fillId="2" borderId="7" xfId="97" applyFont="1" applyFill="1" applyBorder="1" applyAlignment="1">
      <alignment horizontal="center" vertical="center"/>
    </xf>
    <xf numFmtId="0" fontId="4" fillId="2" borderId="18" xfId="97" applyFont="1" applyFill="1" applyBorder="1" applyAlignment="1">
      <alignment horizontal="center" vertical="center" wrapText="1"/>
    </xf>
    <xf numFmtId="0" fontId="4" fillId="2" borderId="28" xfId="97" applyFont="1" applyFill="1" applyBorder="1" applyAlignment="1">
      <alignment horizontal="center" vertical="center" wrapText="1"/>
    </xf>
    <xf numFmtId="0" fontId="4" fillId="2" borderId="27" xfId="97" applyFont="1" applyFill="1" applyBorder="1" applyAlignment="1">
      <alignment horizontal="center" vertical="center" wrapText="1"/>
    </xf>
    <xf numFmtId="0" fontId="4" fillId="2" borderId="26" xfId="97" applyFont="1" applyFill="1" applyBorder="1" applyAlignment="1">
      <alignment horizontal="center" vertical="center" wrapText="1"/>
    </xf>
    <xf numFmtId="0" fontId="4" fillId="2" borderId="4" xfId="97" applyFont="1" applyFill="1" applyBorder="1" applyAlignment="1">
      <alignment horizontal="center" vertical="center"/>
    </xf>
    <xf numFmtId="0" fontId="4" fillId="2" borderId="3" xfId="97" applyFont="1" applyFill="1" applyBorder="1" applyAlignment="1">
      <alignment horizontal="center" vertical="center" wrapText="1"/>
    </xf>
    <xf numFmtId="0" fontId="4" fillId="2" borderId="2" xfId="97" applyFont="1" applyFill="1" applyBorder="1" applyAlignment="1">
      <alignment horizontal="center" vertical="center" wrapText="1"/>
    </xf>
    <xf numFmtId="0" fontId="4" fillId="2" borderId="21" xfId="97" applyFont="1" applyFill="1" applyBorder="1" applyAlignment="1">
      <alignment horizontal="center" vertical="center" wrapText="1"/>
    </xf>
    <xf numFmtId="0" fontId="4" fillId="2" borderId="3" xfId="97" applyFont="1" applyFill="1" applyBorder="1" applyAlignment="1">
      <alignment horizontal="center" vertical="center"/>
    </xf>
    <xf numFmtId="0" fontId="4" fillId="2" borderId="43" xfId="97" applyFont="1" applyFill="1" applyBorder="1" applyAlignment="1">
      <alignment horizontal="center" vertical="center" wrapText="1"/>
    </xf>
    <xf numFmtId="0" fontId="4" fillId="2" borderId="41" xfId="97" applyFont="1" applyFill="1" applyBorder="1" applyAlignment="1">
      <alignment horizontal="center" vertical="center" wrapText="1"/>
    </xf>
    <xf numFmtId="0" fontId="4" fillId="2" borderId="42" xfId="97" applyFont="1" applyFill="1" applyBorder="1" applyAlignment="1">
      <alignment horizontal="center" vertical="center" wrapText="1"/>
    </xf>
    <xf numFmtId="0" fontId="8" fillId="2" borderId="0" xfId="97" applyFont="1" applyFill="1" applyBorder="1" applyAlignment="1">
      <alignment horizontal="center" vertical="center" wrapText="1"/>
    </xf>
    <xf numFmtId="0" fontId="8" fillId="2" borderId="23" xfId="97" applyFont="1" applyFill="1" applyBorder="1" applyAlignment="1">
      <alignment horizontal="center" vertical="center" wrapText="1"/>
    </xf>
    <xf numFmtId="57" fontId="8" fillId="2" borderId="1" xfId="97" applyNumberFormat="1" applyFont="1" applyFill="1" applyBorder="1" applyAlignment="1">
      <alignment horizontal="center" vertical="center"/>
    </xf>
    <xf numFmtId="57" fontId="8" fillId="2" borderId="8" xfId="97" applyNumberFormat="1" applyFont="1" applyFill="1" applyBorder="1" applyAlignment="1">
      <alignment horizontal="center" vertical="center"/>
    </xf>
    <xf numFmtId="0" fontId="7" fillId="2" borderId="0" xfId="97" applyFont="1" applyFill="1" applyAlignment="1">
      <alignment vertical="center"/>
    </xf>
    <xf numFmtId="0" fontId="8" fillId="2" borderId="4" xfId="101" applyFont="1" applyFill="1" applyBorder="1" applyAlignment="1">
      <alignment horizontal="distributed" vertical="center" wrapText="1" justifyLastLine="1"/>
    </xf>
    <xf numFmtId="0" fontId="8" fillId="2" borderId="26" xfId="101" applyFont="1" applyFill="1" applyBorder="1" applyAlignment="1">
      <alignment horizontal="distributed" vertical="center" justifyLastLine="1"/>
    </xf>
    <xf numFmtId="0" fontId="8" fillId="2" borderId="3" xfId="101" applyFont="1" applyFill="1" applyBorder="1" applyAlignment="1">
      <alignment horizontal="distributed" vertical="center" wrapText="1" justifyLastLine="1"/>
    </xf>
    <xf numFmtId="0" fontId="8" fillId="2" borderId="18" xfId="101" applyFont="1" applyFill="1" applyBorder="1" applyAlignment="1">
      <alignment horizontal="distributed" vertical="center" justifyLastLine="1"/>
    </xf>
    <xf numFmtId="207" fontId="31" fillId="2" borderId="24" xfId="103" applyNumberFormat="1" applyFont="1" applyFill="1" applyBorder="1" applyAlignment="1">
      <alignment horizontal="center" vertical="center"/>
    </xf>
    <xf numFmtId="207" fontId="31" fillId="2" borderId="17" xfId="103" applyNumberFormat="1" applyFont="1" applyFill="1" applyBorder="1" applyAlignment="1">
      <alignment horizontal="center" vertical="center"/>
    </xf>
    <xf numFmtId="207" fontId="8" fillId="2" borderId="4" xfId="103" applyNumberFormat="1" applyFont="1" applyFill="1" applyBorder="1" applyAlignment="1">
      <alignment horizontal="center" vertical="center"/>
    </xf>
    <xf numFmtId="207" fontId="8" fillId="2" borderId="26" xfId="103" applyNumberFormat="1" applyFont="1" applyFill="1" applyBorder="1" applyAlignment="1">
      <alignment horizontal="center" vertical="center"/>
    </xf>
    <xf numFmtId="207" fontId="8" fillId="2" borderId="4" xfId="103" applyNumberFormat="1" applyFont="1" applyFill="1" applyBorder="1" applyAlignment="1">
      <alignment horizontal="center" vertical="center" wrapText="1"/>
    </xf>
    <xf numFmtId="207" fontId="8" fillId="2" borderId="3" xfId="103" applyNumberFormat="1" applyFont="1" applyFill="1" applyBorder="1" applyAlignment="1">
      <alignment horizontal="center" vertical="center" wrapText="1"/>
    </xf>
    <xf numFmtId="49" fontId="8" fillId="2" borderId="0" xfId="100" applyNumberFormat="1" applyFont="1" applyFill="1" applyBorder="1" applyAlignment="1">
      <alignment horizontal="center" vertical="center"/>
    </xf>
    <xf numFmtId="49" fontId="8" fillId="2" borderId="23" xfId="100" applyNumberFormat="1" applyFont="1" applyFill="1" applyBorder="1" applyAlignment="1">
      <alignment horizontal="center" vertical="center"/>
    </xf>
    <xf numFmtId="49" fontId="8" fillId="2" borderId="1" xfId="100" applyNumberFormat="1" applyFont="1" applyFill="1" applyBorder="1" applyAlignment="1">
      <alignment horizontal="center" vertical="center"/>
    </xf>
    <xf numFmtId="49" fontId="8" fillId="2" borderId="8" xfId="100" applyNumberFormat="1" applyFont="1" applyFill="1" applyBorder="1" applyAlignment="1">
      <alignment horizontal="center" vertical="center"/>
    </xf>
    <xf numFmtId="0" fontId="8" fillId="2" borderId="21" xfId="101" applyFont="1" applyFill="1" applyBorder="1" applyAlignment="1">
      <alignment horizontal="distributed" vertical="center" justifyLastLine="1"/>
    </xf>
    <xf numFmtId="0" fontId="8" fillId="2" borderId="27" xfId="101" applyFont="1" applyFill="1" applyBorder="1" applyAlignment="1">
      <alignment horizontal="distributed" vertical="center" justifyLastLine="1"/>
    </xf>
    <xf numFmtId="0" fontId="8" fillId="2" borderId="4" xfId="101" applyFont="1" applyFill="1" applyBorder="1" applyAlignment="1">
      <alignment horizontal="distributed" vertical="center" justifyLastLine="1"/>
    </xf>
    <xf numFmtId="0" fontId="8" fillId="2" borderId="21" xfId="100" applyFont="1" applyFill="1" applyBorder="1" applyAlignment="1">
      <alignment horizontal="center" vertical="center" justifyLastLine="1"/>
    </xf>
    <xf numFmtId="0" fontId="8" fillId="2" borderId="4" xfId="100" applyFont="1" applyFill="1" applyBorder="1" applyAlignment="1">
      <alignment horizontal="center" vertical="center" justifyLastLine="1"/>
    </xf>
    <xf numFmtId="0" fontId="8" fillId="2" borderId="27" xfId="100" applyFont="1" applyFill="1" applyBorder="1" applyAlignment="1">
      <alignment horizontal="center" vertical="center" justifyLastLine="1"/>
    </xf>
    <xf numFmtId="0" fontId="8" fillId="2" borderId="26" xfId="100" applyFont="1" applyFill="1" applyBorder="1" applyAlignment="1">
      <alignment horizontal="center" vertical="center" justifyLastLine="1"/>
    </xf>
    <xf numFmtId="0" fontId="8" fillId="2" borderId="4" xfId="100" applyFont="1" applyFill="1" applyBorder="1" applyAlignment="1">
      <alignment horizontal="distributed" vertical="center" justifyLastLine="1"/>
    </xf>
    <xf numFmtId="0" fontId="8" fillId="2" borderId="3" xfId="100" applyFont="1" applyFill="1" applyBorder="1" applyAlignment="1">
      <alignment horizontal="distributed" vertical="center" justifyLastLine="1"/>
    </xf>
    <xf numFmtId="0" fontId="8" fillId="2" borderId="18" xfId="100" applyFont="1" applyFill="1" applyBorder="1" applyAlignment="1">
      <alignment horizontal="distributed" vertical="center" justifyLastLine="1"/>
    </xf>
    <xf numFmtId="49" fontId="8" fillId="2" borderId="5" xfId="100" applyNumberFormat="1" applyFont="1" applyFill="1" applyBorder="1" applyAlignment="1">
      <alignment horizontal="center" vertical="center"/>
    </xf>
    <xf numFmtId="49" fontId="8" fillId="2" borderId="6" xfId="100" applyNumberFormat="1" applyFont="1" applyFill="1" applyBorder="1" applyAlignment="1">
      <alignment horizontal="center" vertical="center"/>
    </xf>
    <xf numFmtId="0" fontId="84" fillId="0" borderId="0" xfId="0" applyFont="1" applyAlignment="1">
      <alignment vertical="center"/>
    </xf>
    <xf numFmtId="180" fontId="4" fillId="2" borderId="0" xfId="0" applyNumberFormat="1" applyFont="1" applyFill="1" applyBorder="1" applyAlignment="1">
      <alignment horizontal="right" vertical="center" indent="5"/>
    </xf>
    <xf numFmtId="180" fontId="4" fillId="2" borderId="1" xfId="0" applyNumberFormat="1" applyFont="1" applyFill="1" applyBorder="1" applyAlignment="1">
      <alignment horizontal="right" vertical="center" indent="5"/>
    </xf>
    <xf numFmtId="0" fontId="30" fillId="2" borderId="2" xfId="104" applyFont="1" applyFill="1" applyBorder="1" applyAlignment="1">
      <alignment horizontal="center" vertical="center"/>
    </xf>
    <xf numFmtId="180" fontId="4" fillId="2" borderId="5" xfId="0" applyNumberFormat="1" applyFont="1" applyFill="1" applyBorder="1" applyAlignment="1">
      <alignment horizontal="right" vertical="center" indent="5"/>
    </xf>
    <xf numFmtId="0" fontId="0" fillId="2" borderId="5" xfId="0" applyFont="1" applyFill="1" applyBorder="1" applyAlignment="1">
      <alignment horizontal="right" vertical="center" indent="5"/>
    </xf>
    <xf numFmtId="0" fontId="8" fillId="2" borderId="2" xfId="104" applyFont="1" applyFill="1" applyBorder="1" applyAlignment="1">
      <alignment horizontal="center" vertical="center" justifyLastLine="1"/>
    </xf>
    <xf numFmtId="0" fontId="8" fillId="2" borderId="21" xfId="104" applyFont="1" applyFill="1" applyBorder="1" applyAlignment="1">
      <alignment horizontal="center" vertical="center" justifyLastLine="1"/>
    </xf>
    <xf numFmtId="49" fontId="8" fillId="2" borderId="0" xfId="104" applyNumberFormat="1" applyFont="1" applyFill="1" applyBorder="1" applyAlignment="1">
      <alignment horizontal="center" vertical="center"/>
    </xf>
    <xf numFmtId="49" fontId="8" fillId="2" borderId="23" xfId="104" applyNumberFormat="1" applyFont="1" applyFill="1" applyBorder="1" applyAlignment="1">
      <alignment horizontal="center" vertical="center"/>
    </xf>
    <xf numFmtId="49" fontId="8" fillId="2" borderId="1" xfId="104" applyNumberFormat="1" applyFont="1" applyFill="1" applyBorder="1" applyAlignment="1">
      <alignment horizontal="center" vertical="center"/>
    </xf>
    <xf numFmtId="49" fontId="8" fillId="2" borderId="8" xfId="104" applyNumberFormat="1" applyFont="1" applyFill="1" applyBorder="1" applyAlignment="1">
      <alignment horizontal="center" vertical="center"/>
    </xf>
    <xf numFmtId="0" fontId="8" fillId="2" borderId="22" xfId="104" applyFont="1" applyFill="1" applyBorder="1" applyAlignment="1">
      <alignment horizontal="center" vertical="center" justifyLastLine="1"/>
    </xf>
    <xf numFmtId="0" fontId="8" fillId="2" borderId="17" xfId="104" applyFont="1" applyFill="1" applyBorder="1" applyAlignment="1">
      <alignment horizontal="center" vertical="center" justifyLastLine="1"/>
    </xf>
    <xf numFmtId="187" fontId="4" fillId="6" borderId="0" xfId="105" applyNumberFormat="1" applyFont="1" applyFill="1" applyBorder="1" applyAlignment="1">
      <alignment horizontal="center" vertical="center"/>
    </xf>
    <xf numFmtId="38" fontId="4" fillId="6" borderId="1" xfId="105" applyNumberFormat="1" applyFont="1" applyFill="1" applyBorder="1" applyAlignment="1">
      <alignment horizontal="center" vertical="center"/>
    </xf>
    <xf numFmtId="0" fontId="8" fillId="0" borderId="4" xfId="105" applyFont="1" applyBorder="1" applyAlignment="1">
      <alignment horizontal="distributed" vertical="center" justifyLastLine="1"/>
    </xf>
    <xf numFmtId="0" fontId="8" fillId="0" borderId="26" xfId="105" applyFont="1" applyBorder="1" applyAlignment="1">
      <alignment horizontal="distributed" vertical="center" justifyLastLine="1"/>
    </xf>
    <xf numFmtId="0" fontId="8" fillId="0" borderId="3" xfId="105" applyFont="1" applyBorder="1" applyAlignment="1">
      <alignment horizontal="distributed" vertical="center" justifyLastLine="1"/>
    </xf>
    <xf numFmtId="0" fontId="8" fillId="0" borderId="18" xfId="105" applyFont="1" applyBorder="1" applyAlignment="1">
      <alignment horizontal="distributed" vertical="center" justifyLastLine="1"/>
    </xf>
    <xf numFmtId="0" fontId="8" fillId="0" borderId="5" xfId="106" applyFont="1" applyBorder="1" applyAlignment="1">
      <alignment horizontal="left" vertical="center" justifyLastLine="1"/>
    </xf>
    <xf numFmtId="0" fontId="8" fillId="0" borderId="6" xfId="106" applyFont="1" applyBorder="1" applyAlignment="1">
      <alignment horizontal="left" vertical="center" justifyLastLine="1"/>
    </xf>
    <xf numFmtId="0" fontId="4" fillId="6" borderId="0" xfId="105" applyFont="1" applyFill="1" applyBorder="1" applyAlignment="1">
      <alignment horizontal="center" vertical="center"/>
    </xf>
    <xf numFmtId="38" fontId="4" fillId="6" borderId="0" xfId="105" applyNumberFormat="1" applyFont="1" applyFill="1" applyBorder="1" applyAlignment="1">
      <alignment horizontal="center" vertical="center"/>
    </xf>
    <xf numFmtId="0" fontId="7" fillId="0" borderId="0" xfId="105" applyFont="1" applyFill="1" applyAlignment="1">
      <alignment vertical="center"/>
    </xf>
    <xf numFmtId="0" fontId="8" fillId="0" borderId="10" xfId="105" applyFont="1" applyBorder="1" applyAlignment="1">
      <alignment horizontal="distributed" vertical="center" justifyLastLine="1"/>
    </xf>
    <xf numFmtId="0" fontId="8" fillId="0" borderId="24" xfId="105" applyFont="1" applyBorder="1" applyAlignment="1">
      <alignment horizontal="distributed" vertical="center" justifyLastLine="1"/>
    </xf>
    <xf numFmtId="0" fontId="8" fillId="0" borderId="22" xfId="105" applyFont="1" applyBorder="1" applyAlignment="1">
      <alignment horizontal="distributed" vertical="center" justifyLastLine="1"/>
    </xf>
    <xf numFmtId="0" fontId="8" fillId="0" borderId="17" xfId="105" applyFont="1" applyBorder="1" applyAlignment="1">
      <alignment horizontal="distributed" vertical="center" justifyLastLine="1"/>
    </xf>
    <xf numFmtId="0" fontId="8" fillId="0" borderId="21" xfId="105" applyFont="1" applyBorder="1" applyAlignment="1">
      <alignment horizontal="distributed" vertical="center" justifyLastLine="1"/>
    </xf>
    <xf numFmtId="0" fontId="4" fillId="6" borderId="9" xfId="105" applyFont="1" applyFill="1" applyBorder="1" applyAlignment="1">
      <alignment horizontal="center" vertical="center"/>
    </xf>
    <xf numFmtId="0" fontId="4" fillId="6" borderId="1" xfId="105" applyFont="1" applyFill="1" applyBorder="1" applyAlignment="1">
      <alignment horizontal="center" vertical="center"/>
    </xf>
    <xf numFmtId="0" fontId="8" fillId="0" borderId="31" xfId="105" applyFont="1" applyBorder="1" applyAlignment="1">
      <alignment horizontal="distributed" vertical="center" justifyLastLine="1"/>
    </xf>
    <xf numFmtId="0" fontId="8" fillId="0" borderId="29" xfId="105" applyFont="1" applyBorder="1" applyAlignment="1">
      <alignment horizontal="distributed" vertical="center" justifyLastLine="1"/>
    </xf>
    <xf numFmtId="0" fontId="8" fillId="0" borderId="20" xfId="105" applyFont="1" applyBorder="1" applyAlignment="1">
      <alignment horizontal="distributed" vertical="center" justifyLastLine="1"/>
    </xf>
    <xf numFmtId="0" fontId="8" fillId="0" borderId="19" xfId="105" applyFont="1" applyBorder="1" applyAlignment="1">
      <alignment horizontal="distributed" vertical="center" justifyLastLine="1"/>
    </xf>
    <xf numFmtId="0" fontId="8" fillId="0" borderId="0" xfId="105" applyFont="1" applyBorder="1" applyAlignment="1">
      <alignment vertical="center"/>
    </xf>
    <xf numFmtId="0" fontId="8" fillId="0" borderId="23" xfId="105" applyFont="1" applyBorder="1" applyAlignment="1">
      <alignment vertical="center"/>
    </xf>
    <xf numFmtId="181" fontId="4" fillId="5" borderId="9" xfId="105" applyNumberFormat="1" applyFont="1" applyFill="1" applyBorder="1" applyAlignment="1">
      <alignment horizontal="center" vertical="center"/>
    </xf>
    <xf numFmtId="181" fontId="4" fillId="5" borderId="1" xfId="105" applyNumberFormat="1" applyFont="1" applyFill="1" applyBorder="1" applyAlignment="1">
      <alignment horizontal="center" vertical="center"/>
    </xf>
    <xf numFmtId="0" fontId="8" fillId="0" borderId="10" xfId="105" applyFont="1" applyBorder="1" applyAlignment="1">
      <alignment vertical="center"/>
    </xf>
    <xf numFmtId="0" fontId="8" fillId="0" borderId="24" xfId="105" applyFont="1" applyBorder="1" applyAlignment="1">
      <alignment vertical="center"/>
    </xf>
    <xf numFmtId="0" fontId="7" fillId="2" borderId="0" xfId="105" applyFont="1" applyFill="1" applyAlignment="1">
      <alignment vertical="center"/>
    </xf>
    <xf numFmtId="0" fontId="8" fillId="0" borderId="2" xfId="105" applyFont="1" applyBorder="1" applyAlignment="1">
      <alignment horizontal="distributed" vertical="center" justifyLastLine="1"/>
    </xf>
    <xf numFmtId="181" fontId="4" fillId="6" borderId="9" xfId="106" applyNumberFormat="1" applyFont="1" applyFill="1" applyBorder="1" applyAlignment="1">
      <alignment horizontal="center" vertical="center"/>
    </xf>
    <xf numFmtId="181" fontId="4" fillId="6" borderId="1" xfId="106" applyNumberFormat="1" applyFont="1" applyFill="1" applyBorder="1" applyAlignment="1">
      <alignment horizontal="center" vertical="center"/>
    </xf>
    <xf numFmtId="0" fontId="9" fillId="0" borderId="0" xfId="106" applyFont="1" applyBorder="1" applyAlignment="1">
      <alignment horizontal="left" vertical="center"/>
    </xf>
    <xf numFmtId="0" fontId="31" fillId="0" borderId="0" xfId="106" applyFont="1" applyBorder="1" applyAlignment="1">
      <alignment horizontal="left" vertical="center"/>
    </xf>
    <xf numFmtId="0" fontId="8" fillId="0" borderId="4" xfId="106" applyFont="1" applyBorder="1" applyAlignment="1">
      <alignment horizontal="distributed" vertical="center" justifyLastLine="1"/>
    </xf>
    <xf numFmtId="0" fontId="8" fillId="0" borderId="26" xfId="106" applyFont="1" applyBorder="1" applyAlignment="1">
      <alignment horizontal="distributed" vertical="center" justifyLastLine="1"/>
    </xf>
    <xf numFmtId="0" fontId="8" fillId="0" borderId="3" xfId="106" applyFont="1" applyBorder="1" applyAlignment="1">
      <alignment horizontal="distributed" vertical="center" justifyLastLine="1"/>
    </xf>
    <xf numFmtId="0" fontId="8" fillId="0" borderId="18" xfId="106" applyFont="1" applyBorder="1" applyAlignment="1">
      <alignment horizontal="distributed" vertical="center" justifyLastLine="1"/>
    </xf>
    <xf numFmtId="181" fontId="4" fillId="6" borderId="11" xfId="106" applyNumberFormat="1" applyFont="1" applyFill="1" applyBorder="1" applyAlignment="1">
      <alignment horizontal="center" vertical="center"/>
    </xf>
    <xf numFmtId="181" fontId="4" fillId="6" borderId="0" xfId="106" applyNumberFormat="1" applyFont="1" applyFill="1" applyBorder="1" applyAlignment="1">
      <alignment horizontal="center" vertical="center"/>
    </xf>
    <xf numFmtId="181" fontId="4" fillId="6" borderId="9" xfId="59" applyNumberFormat="1" applyFont="1" applyFill="1" applyBorder="1" applyAlignment="1">
      <alignment horizontal="center" vertical="center"/>
    </xf>
    <xf numFmtId="181" fontId="4" fillId="6" borderId="1" xfId="59" applyNumberFormat="1" applyFont="1" applyFill="1" applyBorder="1" applyAlignment="1">
      <alignment horizontal="center" vertical="center"/>
    </xf>
    <xf numFmtId="0" fontId="7" fillId="0" borderId="0" xfId="106" applyFont="1" applyFill="1" applyAlignment="1">
      <alignment vertical="center"/>
    </xf>
    <xf numFmtId="0" fontId="8" fillId="0" borderId="10" xfId="106" applyFont="1" applyBorder="1" applyAlignment="1">
      <alignment horizontal="distributed" vertical="center" justifyLastLine="1"/>
    </xf>
    <xf numFmtId="0" fontId="8" fillId="0" borderId="24" xfId="106" applyFont="1" applyBorder="1" applyAlignment="1">
      <alignment horizontal="distributed" vertical="center" justifyLastLine="1"/>
    </xf>
    <xf numFmtId="0" fontId="8" fillId="0" borderId="22" xfId="106" applyFont="1" applyBorder="1" applyAlignment="1">
      <alignment horizontal="distributed" vertical="center" justifyLastLine="1"/>
    </xf>
    <xf numFmtId="0" fontId="8" fillId="0" borderId="17" xfId="106" applyFont="1" applyBorder="1" applyAlignment="1">
      <alignment horizontal="distributed" vertical="center" justifyLastLine="1"/>
    </xf>
    <xf numFmtId="0" fontId="8" fillId="0" borderId="21" xfId="106" applyFont="1" applyBorder="1" applyAlignment="1">
      <alignment horizontal="distributed" vertical="center" justifyLastLine="1"/>
    </xf>
    <xf numFmtId="0" fontId="8" fillId="0" borderId="4" xfId="59" applyFont="1" applyBorder="1" applyAlignment="1">
      <alignment horizontal="distributed" vertical="center" justifyLastLine="1"/>
    </xf>
    <xf numFmtId="0" fontId="8" fillId="0" borderId="26" xfId="59" applyFont="1" applyBorder="1" applyAlignment="1">
      <alignment horizontal="distributed" vertical="center" justifyLastLine="1"/>
    </xf>
    <xf numFmtId="0" fontId="8" fillId="0" borderId="3" xfId="59" applyFont="1" applyBorder="1" applyAlignment="1">
      <alignment horizontal="distributed" vertical="center" justifyLastLine="1"/>
    </xf>
    <xf numFmtId="0" fontId="8" fillId="0" borderId="18" xfId="59" applyFont="1" applyBorder="1" applyAlignment="1">
      <alignment horizontal="distributed" vertical="center" justifyLastLine="1"/>
    </xf>
    <xf numFmtId="0" fontId="8" fillId="0" borderId="0" xfId="59" applyFont="1" applyBorder="1" applyAlignment="1">
      <alignment vertical="center"/>
    </xf>
    <xf numFmtId="181" fontId="4" fillId="6" borderId="11" xfId="59" applyNumberFormat="1" applyFont="1" applyFill="1" applyBorder="1" applyAlignment="1">
      <alignment horizontal="center" vertical="center"/>
    </xf>
    <xf numFmtId="181" fontId="4" fillId="6" borderId="0" xfId="59" applyNumberFormat="1" applyFont="1" applyFill="1" applyBorder="1" applyAlignment="1">
      <alignment horizontal="center" vertical="center"/>
    </xf>
    <xf numFmtId="0" fontId="8" fillId="0" borderId="10" xfId="59" applyFont="1" applyBorder="1" applyAlignment="1">
      <alignment vertical="center"/>
    </xf>
    <xf numFmtId="0" fontId="8" fillId="0" borderId="21" xfId="59" applyFont="1" applyBorder="1" applyAlignment="1">
      <alignment horizontal="distributed" vertical="center" justifyLastLine="1"/>
    </xf>
    <xf numFmtId="0" fontId="8" fillId="0" borderId="27" xfId="59" applyFont="1" applyBorder="1" applyAlignment="1">
      <alignment horizontal="distributed" vertical="center" justifyLastLine="1"/>
    </xf>
    <xf numFmtId="0" fontId="8" fillId="0" borderId="31" xfId="106" applyFont="1" applyBorder="1" applyAlignment="1">
      <alignment horizontal="distributed" vertical="center" justifyLastLine="1"/>
    </xf>
    <xf numFmtId="0" fontId="8" fillId="0" borderId="29" xfId="106" applyFont="1" applyBorder="1" applyAlignment="1">
      <alignment horizontal="distributed" vertical="center" justifyLastLine="1"/>
    </xf>
    <xf numFmtId="0" fontId="8" fillId="0" borderId="20" xfId="106" applyFont="1" applyBorder="1" applyAlignment="1">
      <alignment horizontal="distributed" vertical="center" justifyLastLine="1"/>
    </xf>
    <xf numFmtId="0" fontId="8" fillId="0" borderId="19" xfId="106" applyFont="1" applyBorder="1" applyAlignment="1">
      <alignment horizontal="distributed" vertical="center" justifyLastLine="1"/>
    </xf>
    <xf numFmtId="0" fontId="7" fillId="2" borderId="0" xfId="106" applyFont="1" applyFill="1" applyAlignment="1">
      <alignment horizontal="left" vertical="center"/>
    </xf>
    <xf numFmtId="0" fontId="8" fillId="0" borderId="27" xfId="106" applyFont="1" applyBorder="1" applyAlignment="1">
      <alignment horizontal="distributed" vertical="center" justifyLastLine="1"/>
    </xf>
    <xf numFmtId="0" fontId="8" fillId="0" borderId="2" xfId="106" applyFont="1" applyBorder="1" applyAlignment="1">
      <alignment horizontal="distributed" vertical="center" justifyLastLine="1"/>
    </xf>
    <xf numFmtId="0" fontId="8" fillId="0" borderId="4" xfId="107" applyFont="1" applyBorder="1" applyAlignment="1">
      <alignment horizontal="distributed" vertical="center" justifyLastLine="1"/>
    </xf>
    <xf numFmtId="0" fontId="8" fillId="0" borderId="26" xfId="107" applyFont="1" applyBorder="1" applyAlignment="1">
      <alignment horizontal="distributed" vertical="center" justifyLastLine="1"/>
    </xf>
    <xf numFmtId="0" fontId="8" fillId="0" borderId="3" xfId="107" applyFont="1" applyBorder="1" applyAlignment="1">
      <alignment horizontal="distributed" vertical="center" justifyLastLine="1"/>
    </xf>
    <xf numFmtId="0" fontId="8" fillId="0" borderId="18" xfId="107" applyFont="1" applyBorder="1" applyAlignment="1">
      <alignment horizontal="distributed" vertical="center" justifyLastLine="1"/>
    </xf>
    <xf numFmtId="0" fontId="9" fillId="0" borderId="10" xfId="59" applyFont="1" applyBorder="1" applyAlignment="1">
      <alignment vertical="center"/>
    </xf>
    <xf numFmtId="0" fontId="9" fillId="0" borderId="24" xfId="59" applyFont="1" applyBorder="1" applyAlignment="1">
      <alignment vertical="center"/>
    </xf>
    <xf numFmtId="0" fontId="8" fillId="0" borderId="23" xfId="59" applyFont="1" applyBorder="1" applyAlignment="1">
      <alignment vertical="center"/>
    </xf>
    <xf numFmtId="0" fontId="8" fillId="0" borderId="31" xfId="107" applyFont="1" applyBorder="1" applyAlignment="1">
      <alignment horizontal="distributed" vertical="center" justifyLastLine="1"/>
    </xf>
    <xf numFmtId="0" fontId="8" fillId="0" borderId="29" xfId="107" applyFont="1" applyBorder="1" applyAlignment="1">
      <alignment horizontal="distributed" vertical="center" justifyLastLine="1"/>
    </xf>
    <xf numFmtId="0" fontId="8" fillId="0" borderId="20" xfId="107" applyFont="1" applyBorder="1" applyAlignment="1">
      <alignment horizontal="distributed" vertical="center" justifyLastLine="1"/>
    </xf>
    <xf numFmtId="0" fontId="8" fillId="0" borderId="19" xfId="107" applyFont="1" applyBorder="1" applyAlignment="1">
      <alignment horizontal="distributed" vertical="center" justifyLastLine="1"/>
    </xf>
    <xf numFmtId="0" fontId="8" fillId="0" borderId="24" xfId="59" applyFont="1" applyBorder="1" applyAlignment="1">
      <alignment vertical="center"/>
    </xf>
    <xf numFmtId="0" fontId="7" fillId="2" borderId="0" xfId="107" applyFont="1" applyFill="1" applyAlignment="1">
      <alignment vertical="center"/>
    </xf>
    <xf numFmtId="0" fontId="8" fillId="0" borderId="10" xfId="107" applyFont="1" applyBorder="1" applyAlignment="1">
      <alignment horizontal="distributed" vertical="center" justifyLastLine="1"/>
    </xf>
    <xf numFmtId="0" fontId="8" fillId="0" borderId="24" xfId="107" applyFont="1" applyBorder="1" applyAlignment="1">
      <alignment horizontal="distributed" vertical="center" justifyLastLine="1"/>
    </xf>
    <xf numFmtId="0" fontId="8" fillId="0" borderId="22" xfId="107" applyFont="1" applyBorder="1" applyAlignment="1">
      <alignment horizontal="distributed" vertical="center" justifyLastLine="1"/>
    </xf>
    <xf numFmtId="0" fontId="8" fillId="0" borderId="17" xfId="107" applyFont="1" applyBorder="1" applyAlignment="1">
      <alignment horizontal="distributed" vertical="center" justifyLastLine="1"/>
    </xf>
    <xf numFmtId="0" fontId="8" fillId="0" borderId="21" xfId="107" applyFont="1" applyBorder="1" applyAlignment="1">
      <alignment horizontal="distributed" vertical="center" justifyLastLine="1"/>
    </xf>
    <xf numFmtId="0" fontId="8" fillId="0" borderId="2" xfId="107" applyFont="1" applyBorder="1" applyAlignment="1">
      <alignment horizontal="distributed" vertical="center" justifyLastLine="1"/>
    </xf>
    <xf numFmtId="0" fontId="7" fillId="2" borderId="0" xfId="59" applyFont="1" applyFill="1" applyAlignment="1">
      <alignment horizontal="left" vertical="center"/>
    </xf>
    <xf numFmtId="0" fontId="4" fillId="2" borderId="41" xfId="59" applyFont="1" applyFill="1" applyBorder="1" applyAlignment="1">
      <alignment horizontal="distributed" vertical="center" justifyLastLine="1"/>
    </xf>
    <xf numFmtId="0" fontId="4" fillId="2" borderId="42" xfId="59" applyFont="1" applyFill="1" applyBorder="1" applyAlignment="1">
      <alignment horizontal="distributed" vertical="center" justifyLastLine="1"/>
    </xf>
    <xf numFmtId="0" fontId="8" fillId="2" borderId="21" xfId="108" applyFont="1" applyFill="1" applyBorder="1" applyAlignment="1">
      <alignment horizontal="center" vertical="center" justifyLastLine="1"/>
    </xf>
    <xf numFmtId="0" fontId="8" fillId="2" borderId="27" xfId="108" applyFont="1" applyFill="1" applyBorder="1" applyAlignment="1">
      <alignment horizontal="center" vertical="center" justifyLastLine="1"/>
    </xf>
    <xf numFmtId="0" fontId="8" fillId="2" borderId="3" xfId="108" applyFont="1" applyFill="1" applyBorder="1" applyAlignment="1">
      <alignment horizontal="center" vertical="center" justifyLastLine="1"/>
    </xf>
    <xf numFmtId="0" fontId="8" fillId="2" borderId="2" xfId="108" applyFont="1" applyFill="1" applyBorder="1" applyAlignment="1">
      <alignment horizontal="center" vertical="center" justifyLastLine="1"/>
    </xf>
    <xf numFmtId="0" fontId="8" fillId="2" borderId="20" xfId="108" applyFont="1" applyFill="1" applyBorder="1" applyAlignment="1">
      <alignment horizontal="center" vertical="center" justifyLastLine="1"/>
    </xf>
    <xf numFmtId="0" fontId="8" fillId="2" borderId="19" xfId="108" applyFont="1" applyFill="1" applyBorder="1" applyAlignment="1">
      <alignment horizontal="center" vertical="center" justifyLastLine="1"/>
    </xf>
    <xf numFmtId="0" fontId="8" fillId="2" borderId="24" xfId="59" applyFont="1" applyFill="1" applyBorder="1" applyAlignment="1">
      <alignment horizontal="distributed" vertical="center" justifyLastLine="1"/>
    </xf>
    <xf numFmtId="0" fontId="8" fillId="2" borderId="17" xfId="59" applyFont="1" applyFill="1" applyBorder="1" applyAlignment="1">
      <alignment horizontal="distributed" vertical="center" justifyLastLine="1"/>
    </xf>
    <xf numFmtId="0" fontId="8" fillId="2" borderId="31" xfId="59" applyFont="1" applyFill="1" applyBorder="1" applyAlignment="1">
      <alignment horizontal="distributed" vertical="center" justifyLastLine="1"/>
    </xf>
    <xf numFmtId="0" fontId="8" fillId="2" borderId="29" xfId="59" applyFont="1" applyFill="1" applyBorder="1" applyAlignment="1">
      <alignment horizontal="distributed" vertical="center" justifyLastLine="1"/>
    </xf>
    <xf numFmtId="0" fontId="8" fillId="2" borderId="10" xfId="59" applyFont="1" applyFill="1" applyBorder="1" applyAlignment="1">
      <alignment horizontal="distributed" vertical="center" wrapText="1"/>
    </xf>
    <xf numFmtId="0" fontId="8" fillId="2" borderId="10" xfId="59" applyFont="1" applyFill="1" applyBorder="1" applyAlignment="1">
      <alignment horizontal="distributed" vertical="center"/>
    </xf>
    <xf numFmtId="0" fontId="8" fillId="2" borderId="10" xfId="59" applyFont="1" applyFill="1" applyBorder="1" applyAlignment="1">
      <alignment horizontal="distributed" vertical="top" shrinkToFit="1"/>
    </xf>
    <xf numFmtId="0" fontId="8" fillId="2" borderId="0" xfId="59" applyFont="1" applyFill="1" applyBorder="1" applyAlignment="1">
      <alignment horizontal="distributed" vertical="top" shrinkToFit="1"/>
    </xf>
    <xf numFmtId="0" fontId="8" fillId="2" borderId="1" xfId="59" applyFont="1" applyFill="1" applyBorder="1" applyAlignment="1">
      <alignment horizontal="distributed" vertical="top" shrinkToFit="1"/>
    </xf>
    <xf numFmtId="0" fontId="8" fillId="2" borderId="1" xfId="59" applyFont="1" applyFill="1" applyBorder="1" applyAlignment="1">
      <alignment horizontal="distributed" vertical="center" shrinkToFit="1"/>
    </xf>
    <xf numFmtId="0" fontId="8" fillId="2" borderId="10" xfId="59" applyFont="1" applyFill="1" applyBorder="1" applyAlignment="1">
      <alignment horizontal="distributed" vertical="top"/>
    </xf>
    <xf numFmtId="0" fontId="8" fillId="2" borderId="0" xfId="59" applyFont="1" applyFill="1" applyBorder="1" applyAlignment="1">
      <alignment horizontal="distributed" vertical="top"/>
    </xf>
    <xf numFmtId="0" fontId="8" fillId="2" borderId="1" xfId="59" applyFont="1" applyFill="1" applyBorder="1" applyAlignment="1">
      <alignment horizontal="center" vertical="top"/>
    </xf>
    <xf numFmtId="0" fontId="8" fillId="2" borderId="42" xfId="59" applyFont="1" applyFill="1" applyBorder="1" applyAlignment="1">
      <alignment horizontal="distributed" vertical="center" justifyLastLine="1"/>
    </xf>
    <xf numFmtId="0" fontId="8" fillId="2" borderId="53" xfId="59" applyFont="1" applyFill="1" applyBorder="1" applyAlignment="1">
      <alignment horizontal="distributed" vertical="center" justifyLastLine="1"/>
    </xf>
    <xf numFmtId="0" fontId="8" fillId="2" borderId="27" xfId="59" applyFont="1" applyFill="1" applyBorder="1" applyAlignment="1">
      <alignment horizontal="center" vertical="center" textRotation="255"/>
    </xf>
    <xf numFmtId="0" fontId="8" fillId="2" borderId="26" xfId="59" applyFont="1" applyFill="1" applyBorder="1" applyAlignment="1">
      <alignment horizontal="center" vertical="center" textRotation="255" wrapText="1"/>
    </xf>
    <xf numFmtId="0" fontId="8" fillId="2" borderId="26" xfId="59" applyFont="1" applyFill="1" applyBorder="1" applyAlignment="1">
      <alignment horizontal="center" vertical="center" textRotation="255"/>
    </xf>
    <xf numFmtId="0" fontId="84" fillId="2" borderId="0" xfId="0" applyFont="1" applyFill="1" applyAlignment="1">
      <alignment vertical="center"/>
    </xf>
    <xf numFmtId="0" fontId="76" fillId="2" borderId="0" xfId="0" applyFont="1" applyFill="1" applyAlignment="1">
      <alignment vertical="center"/>
    </xf>
    <xf numFmtId="0" fontId="7" fillId="0" borderId="0" xfId="0" applyFont="1" applyAlignment="1">
      <alignment vertical="center"/>
    </xf>
  </cellXfs>
  <cellStyles count="111">
    <cellStyle name="桁区切り" xfId="1" builtinId="6"/>
    <cellStyle name="桁区切り 2" xfId="4" xr:uid="{400349EB-40ED-42A2-9883-1756C45FFE40}"/>
    <cellStyle name="桁区切り 3" xfId="7" xr:uid="{EBBB5359-EFFD-409E-9BFA-2FCF57E9D24C}"/>
    <cellStyle name="標準" xfId="0" builtinId="0"/>
    <cellStyle name="標準 10" xfId="59" xr:uid="{76D2EFA0-26E4-4FF5-A518-06BC3032B949}"/>
    <cellStyle name="標準 11" xfId="72" xr:uid="{4C849AA0-3123-4CD8-9AF4-81BEC89DC7B3}"/>
    <cellStyle name="標準 12" xfId="83" xr:uid="{E02F5A62-E71F-4C61-A38B-DB106538BC5B}"/>
    <cellStyle name="標準 13" xfId="105" xr:uid="{AD1ADE57-6EB9-4BD0-99F8-6B9B7C2804EE}"/>
    <cellStyle name="標準 14" xfId="109" xr:uid="{671DCBDB-9767-41BF-A7E0-30BB619D9DC2}"/>
    <cellStyle name="標準 2" xfId="2" xr:uid="{A1EBDF1F-5C89-4AE7-ACF3-65FD419C344A}"/>
    <cellStyle name="標準 2 2" xfId="3" xr:uid="{2CE736DD-7EB6-4C1A-91C0-81A9C2B7B2BE}"/>
    <cellStyle name="標準 2 3" xfId="110" xr:uid="{40919443-1E86-427E-AE9F-BC6E46710B29}"/>
    <cellStyle name="標準 3" xfId="5" xr:uid="{624187DD-03C6-4702-AEE0-11EE85F977E5}"/>
    <cellStyle name="標準 4" xfId="10" xr:uid="{5FAB2A99-BD46-4C51-A862-9849C5C3AE70}"/>
    <cellStyle name="標準 5" xfId="15" xr:uid="{7B3EE26D-78AA-41BE-B2F9-F83859AE807F}"/>
    <cellStyle name="標準 6" xfId="21" xr:uid="{C9F32EA3-CBC1-49DF-8758-632AEB39810F}"/>
    <cellStyle name="標準 7" xfId="23" xr:uid="{9129E084-F5BA-4883-9ADE-AE8D79A7C9D0}"/>
    <cellStyle name="標準 8" xfId="27" xr:uid="{7FA3C88F-A641-4C7E-9B4F-6105CAF77465}"/>
    <cellStyle name="標準 9" xfId="36" xr:uid="{C4A0F30D-0EE6-4B2A-AE8C-2D42E762D26A}"/>
    <cellStyle name="標準_11-03-04原稿" xfId="37" xr:uid="{CEB7E676-3A70-4232-A566-07CF33B178D7}"/>
    <cellStyle name="標準_11-05-08原稿" xfId="38" xr:uid="{7FFE4BDA-35D8-4789-B652-4735D3554B80}"/>
    <cellStyle name="標準_11-09県内高等学校都道府県別就職者数" xfId="39" xr:uid="{F149FC6E-3806-4C62-94A3-C1F5853ABA6C}"/>
    <cellStyle name="標準_11-12市内中学校進路別卒業者数" xfId="40" xr:uid="{51DAF9F8-7B44-45BB-BE38-535E8A4C558E}"/>
    <cellStyle name="標準_12 一覧表（Excel)仕様" xfId="17" xr:uid="{A872D381-34D4-4013-B1FA-82209566FF92}"/>
    <cellStyle name="標準_12-01市立図書館の状況（１）貸出登録者数" xfId="41" xr:uid="{18497556-01DA-4D94-913D-26C55D634242}"/>
    <cellStyle name="標準_12-01市立図書館の状況（２）年齢別貸出利用者数" xfId="42" xr:uid="{22E754F9-8F9E-416E-B0C1-851B58AC3804}"/>
    <cellStyle name="標準_12-01市立図書館の状況（３）月別貸出冊数" xfId="43" xr:uid="{93C2F72C-0CF5-4FE7-B0D9-9CDA2EB0C40E}"/>
    <cellStyle name="標準_12-01市立図書館の状況（７）AVコーナー利用実績" xfId="44" xr:uid="{2D01B71E-98BA-41D9-B229-3F2BDCB8040D}"/>
    <cellStyle name="標準_12-01市立図書館の状況（８）16ミリフィルム貸出状況（市所有分）" xfId="45" xr:uid="{7CF4AF1E-DDF6-4929-9337-A23516578D14}"/>
    <cellStyle name="標準_12-02セミナーハウスあいりす利用状況" xfId="46" xr:uid="{CFECF98F-AF3B-4CC7-AD00-292E9E0F8582}"/>
    <cellStyle name="標準_12-03加賀アートギャラリー利用状況" xfId="47" xr:uid="{1285DCE8-2F03-40EE-BBC0-80E3BDFCED8E}"/>
    <cellStyle name="標準_12-04中谷宇吉郎雪の科学館利用状況" xfId="48" xr:uid="{ED4111C7-B622-441D-95C9-306C20C88E07}"/>
    <cellStyle name="標準_12-05北前船の里資料館利用状況" xfId="49" xr:uid="{5EEB6709-CB90-4700-BBFA-2951D86ADE47}"/>
    <cellStyle name="標準_12-10歴史民俗資料館利用状況" xfId="53" xr:uid="{20B72CCC-D582-491D-A42C-932ADC775E7D}"/>
    <cellStyle name="標準_12-11山中座利用状況" xfId="50" xr:uid="{D2EEA1DE-C974-432F-B29E-3E241D20A6EF}"/>
    <cellStyle name="標準_12-12山中温泉芭蕉の館利用状況" xfId="51" xr:uid="{A4564925-DA4E-4BB5-A6C4-481F6052E26B}"/>
    <cellStyle name="標準_12-13鴨池観察館利用状況" xfId="52" xr:uid="{A57EEDD3-A164-48DB-9B8F-4F7903B9C676}"/>
    <cellStyle name="標準_12-14加賀市文化会館" xfId="54" xr:uid="{C6E923A0-9658-497B-AE0F-4CC05584A854}"/>
    <cellStyle name="標準_12-15山中温泉文化会館" xfId="55" xr:uid="{34A2731B-14D3-4628-B962-BFE4345E756C}"/>
    <cellStyle name="標準_12-16体育施設の利用状況" xfId="56" xr:uid="{D5BB44F6-7843-439E-9D8C-3545F28E4A01}"/>
    <cellStyle name="標準_12-18文化財" xfId="57" xr:uid="{BE9EC415-3DB5-4CE4-839C-E53DB52ED1A4}"/>
    <cellStyle name="標準_13-02-06原稿" xfId="60" xr:uid="{86B10DD2-F39D-47C4-9BDF-4CE2887B7C70}"/>
    <cellStyle name="標準_13-07-09(1)原稿" xfId="61" xr:uid="{E6B57A2C-AE29-48AE-82B0-6AF119526403}"/>
    <cellStyle name="標準_13-09(2)-09(4)原稿" xfId="62" xr:uid="{EF420A3F-70EB-442C-926D-5B48818AE04C}"/>
    <cellStyle name="標準_13-09(5)-09(7)原稿" xfId="63" xr:uid="{C52376DD-414B-4B59-8B2E-C8B3F5015951}"/>
    <cellStyle name="標準_13-10-11原稿" xfId="64" xr:uid="{12A3EB9D-7432-4DA2-9645-2F1DECBABD41}"/>
    <cellStyle name="標準_13-14-15印刷原稿" xfId="65" xr:uid="{7E4B0838-078B-4A9F-BEB9-8B2E5C045F2E}"/>
    <cellStyle name="標準_13-16-17原稿" xfId="68" xr:uid="{8E280867-A680-482D-9CB9-73DFD68B6A2C}"/>
    <cellStyle name="標準_13-18中高年齢者" xfId="69" xr:uid="{6A304BDA-981D-4723-BE87-3A9AF6A20152}"/>
    <cellStyle name="標準_13-19障害者雇用" xfId="70" xr:uid="{5ADE7FBC-ACB7-49E7-B568-A8E5897E1175}"/>
    <cellStyle name="標準_13-20障害者就職" xfId="71" xr:uid="{8A009896-B144-46C0-AF67-9B24554EF818}"/>
    <cellStyle name="標準_14-05-06印刷原稿" xfId="73" xr:uid="{F39203BB-C21A-4F20-B5E4-5249D18DC763}"/>
    <cellStyle name="標準_14-10-11印刷原稿" xfId="75" xr:uid="{C758A413-E220-43D0-9EAB-277CD899AFE2}"/>
    <cellStyle name="標準_14-10-22印刷原稿" xfId="67" xr:uid="{B8743D2B-615D-46DC-A22E-88BAB62CD525}"/>
    <cellStyle name="標準_14-12-13印刷原稿" xfId="66" xr:uid="{0620C523-6839-4372-AC71-737B990DCA90}"/>
    <cellStyle name="標準_14-15-16印刷原稿" xfId="76" xr:uid="{024062AF-F243-4EF8-B070-DC85D37AEDB4}"/>
    <cellStyle name="標準_14-17市営斎場使用状況" xfId="77" xr:uid="{6E49E09C-4A21-46BF-AFB9-E2422A9D9A0E}"/>
    <cellStyle name="標準_14-18廃棄物処理状況" xfId="78" xr:uid="{DAA9E3B5-71DB-45D3-BD63-E260F5D4CA54}"/>
    <cellStyle name="標準_14-19し尿処理状況" xfId="79" xr:uid="{34744B7A-2DE7-4364-8160-E3BF52846B37}"/>
    <cellStyle name="標準_14-20し尿浄化槽設置状況" xfId="81" xr:uid="{ACF4E4BE-94DB-4231-A8D7-EA9054BF0C0A}"/>
    <cellStyle name="標準_14-21公害苦情・陳情処理件数" xfId="80" xr:uid="{31576C24-6AC9-4CCA-B4BC-1E54950633E4}"/>
    <cellStyle name="標準_14-22大気汚染経年変化" xfId="82" xr:uid="{1428A41C-4B0B-453A-A34C-7164580601F6}"/>
    <cellStyle name="標準_14-8-9印刷原稿" xfId="74" xr:uid="{17500361-8B3A-4580-9765-56B9C88B4473}"/>
    <cellStyle name="標準_15-05子どもと高齢者" xfId="84" xr:uid="{CE974E22-2E8D-4D49-B40D-62F7551E393A}"/>
    <cellStyle name="標準_15-06時間帯別交通事故" xfId="85" xr:uid="{8B6B6965-0D0C-4B8D-8572-2066A8DBDEE8}"/>
    <cellStyle name="標準_15-07運転者側原因別" xfId="86" xr:uid="{5F0F3FEA-8DB7-42DE-8979-E371A8D1D898}"/>
    <cellStyle name="標準_15-08防犯交通推進隊" xfId="88" xr:uid="{7CECC020-7FEE-4DAA-ABA3-99EA56583C1D}"/>
    <cellStyle name="標準_15-09主原因者" xfId="87" xr:uid="{3758C9BE-0B30-41F1-8FC5-7BC4D9714169}"/>
    <cellStyle name="標準_15-10消防組織と装備" xfId="89" xr:uid="{820F84AA-C9EF-4EFB-87DA-2A264339D7CD}"/>
    <cellStyle name="標準_15-11消防団の状況" xfId="90" xr:uid="{DD2F26ED-60A6-4D50-88AA-D483E1E3C5BC}"/>
    <cellStyle name="標準_15-12火災の発生状況" xfId="91" xr:uid="{F12E8C18-2C99-4F6B-9A8C-0946F62AF967}"/>
    <cellStyle name="標準_15-13月別火災発生状況" xfId="92" xr:uid="{644D7206-58A1-40EE-98F1-675ADD02141B}"/>
    <cellStyle name="標準_15-14原因別火災発生件数" xfId="93" xr:uid="{E3469B6C-A609-4556-A577-0CD5C9C5A387}"/>
    <cellStyle name="標準_15-15救急出場状況" xfId="94" xr:uid="{65DD9C68-70D4-40EE-BF8E-FA855B642752}"/>
    <cellStyle name="標準_16-04歴代議長" xfId="95" xr:uid="{7AA79D8E-C287-462D-8D0C-5F8D5B03C294}"/>
    <cellStyle name="標準_16-05歴代副議長" xfId="96" xr:uid="{D1B5F242-4F4B-4114-9426-433F05918B95}"/>
    <cellStyle name="標準_16-06歴代議員" xfId="97" xr:uid="{5AC5CE78-C12F-44D8-961B-551C6E31B117}"/>
    <cellStyle name="標準_16-07会派別" xfId="98" xr:uid="{50818C41-6067-48EE-BDEB-4A3F3D2B09F3}"/>
    <cellStyle name="標準_16-08議会付議件数" xfId="99" xr:uid="{7B6365D7-285A-4077-A49F-D8C98514EEF8}"/>
    <cellStyle name="標準_16-09請願・陳情" xfId="100" xr:uid="{313AA84D-BC00-4285-93E7-AA5712869E2D}"/>
    <cellStyle name="標準_16-10戸籍謄抄本" xfId="101" xr:uid="{559EEFA0-EFA5-4700-B223-03D8192ECF38}"/>
    <cellStyle name="標準_16-11市民相談の状況" xfId="102" xr:uid="{DDD6418A-74D1-46A9-9789-859E28443E8A}"/>
    <cellStyle name="標準_16-12加賀市行政機構図及び職員数 （２）職員数" xfId="103" xr:uid="{F65CBCD1-DF98-4A8C-B53D-E9F0C8077746}"/>
    <cellStyle name="標準_17-3地区会館利用" xfId="104" xr:uid="{2CBE3484-5DEB-4264-A5CF-6866DF0EBA4B}"/>
    <cellStyle name="標準_18-10-12印刷原稿" xfId="108" xr:uid="{C62C30AD-804B-4C6A-810A-58561D50D28A}"/>
    <cellStyle name="標準_18-4-6印刷原稿" xfId="106" xr:uid="{5E544A9D-315E-499A-8CCC-9CD3C39796E7}"/>
    <cellStyle name="標準_18-7-8印刷原稿" xfId="107" xr:uid="{4F6CBC38-B6E9-4951-ADF2-3987EDC63EA4}"/>
    <cellStyle name="標準_2-03町別世帯数及び人口" xfId="6" xr:uid="{1BA17387-6921-4C73-88FA-EB65137692D3}"/>
    <cellStyle name="標準_2-05四半期別人口および世帯数の推移" xfId="8" xr:uid="{93A223FD-B459-42C6-A282-02BA01628AC2}"/>
    <cellStyle name="標準_３．主な観光資源" xfId="24" xr:uid="{4B76DC77-5C9C-4021-B239-9386999AF5B4}"/>
    <cellStyle name="標準_3-10-12印刷原稿" xfId="12" xr:uid="{64805D5F-F2CB-4484-AE6A-9E2E76266892}"/>
    <cellStyle name="標準_3-13-15印刷原稿" xfId="13" xr:uid="{085E5866-094B-4CB2-B668-B2537D9C81DB}"/>
    <cellStyle name="標準_3-16常住地による従業・通学市町村別通学者数、就業者数" xfId="14" xr:uid="{98AE3F77-28D4-424A-A25A-CF71867D8210}"/>
    <cellStyle name="標準_4-09-10原稿" xfId="19" xr:uid="{68065D73-2E5B-47B5-B092-FFF1B45BE8CC}"/>
    <cellStyle name="標準_4-11-13原稿" xfId="20" xr:uid="{0F1414C0-17CD-4D37-A5A1-7BBA4EE4C030}"/>
    <cellStyle name="標準_4-6-8印刷原稿" xfId="18" xr:uid="{52A00A28-0AA2-40E3-92D1-3B4D668D9006}"/>
    <cellStyle name="標準_5-02商店の推移" xfId="22" xr:uid="{ABEF9B1B-12A5-4402-A2DB-F682BE19502C}"/>
    <cellStyle name="標準_7-2-3印刷原稿" xfId="25" xr:uid="{A22DEA61-F0BE-4068-942C-80595772CEB7}"/>
    <cellStyle name="標準_７－４－５原稿" xfId="26" xr:uid="{FFA98C37-F43C-4DAB-8506-E3A65ABAB690}"/>
    <cellStyle name="標準_9-1在籍自動車数" xfId="28" xr:uid="{2670A0AA-FD50-49DE-97A0-61A16B787CE5}"/>
    <cellStyle name="標準_9-2インター利用台数" xfId="29" xr:uid="{092C3D10-18ED-4687-B18D-B6798C729606}"/>
    <cellStyle name="標準_9-3-1交通量（１）車輌別交通量" xfId="30" xr:uid="{5866B985-3EB0-4DA8-9F9D-33644864CADA}"/>
    <cellStyle name="標準_9-4ＪＲ駅別乗車人員（１日平均）" xfId="31" xr:uid="{260ACDDB-4076-4F77-A381-48C51F843D99}"/>
    <cellStyle name="標準_9-5バス乗客数" xfId="32" xr:uid="{4E52E293-9B88-4E53-A7D4-C1252952F54D}"/>
    <cellStyle name="標準_9-6郵便物の引受状況（１日平均）" xfId="33" xr:uid="{F840AC82-3D21-4ACF-8416-E3A3113E7CAB}"/>
    <cellStyle name="標準_9-7郵便物の配達状況（１日平均）" xfId="35" xr:uid="{36A5E7C7-7774-4108-89F6-D63C35FB57D6}"/>
    <cellStyle name="標準_9-8電話の設置状況" xfId="34" xr:uid="{8B631E01-58AF-4AF0-80B6-245F3C9BFD1A}"/>
    <cellStyle name="標準_JB16" xfId="11" xr:uid="{C3BA29AB-3C04-4A48-892D-FBBE7A43FC3A}"/>
    <cellStyle name="標準_Sheet1" xfId="9" xr:uid="{A0CF8B1D-4CAF-4899-B8DE-17C7A2E3BED4}"/>
    <cellStyle name="標準_Sheet1 2" xfId="58" xr:uid="{3536AA27-FD5C-4121-9A69-98C62B82F5DF}"/>
    <cellStyle name="標準_一覧表様式40100" xfId="16" xr:uid="{F4BDA5D3-54E3-4A77-8DD2-700921388D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30480</xdr:colOff>
      <xdr:row>16</xdr:row>
      <xdr:rowOff>7620</xdr:rowOff>
    </xdr:from>
    <xdr:to>
      <xdr:col>1</xdr:col>
      <xdr:colOff>0</xdr:colOff>
      <xdr:row>18</xdr:row>
      <xdr:rowOff>0</xdr:rowOff>
    </xdr:to>
    <xdr:cxnSp macro="">
      <xdr:nvCxnSpPr>
        <xdr:cNvPr id="2" name="直線コネクタ 1">
          <a:extLst>
            <a:ext uri="{FF2B5EF4-FFF2-40B4-BE49-F238E27FC236}">
              <a16:creationId xmlns:a16="http://schemas.microsoft.com/office/drawing/2014/main" id="{57F4E2AA-E4B4-4B87-BA7D-9E1A917D5CD8}"/>
            </a:ext>
          </a:extLst>
        </xdr:cNvPr>
        <xdr:cNvCxnSpPr/>
      </xdr:nvCxnSpPr>
      <xdr:spPr>
        <a:xfrm>
          <a:off x="30480" y="3487420"/>
          <a:ext cx="1214120" cy="5638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11</xdr:row>
      <xdr:rowOff>185488</xdr:rowOff>
    </xdr:from>
    <xdr:to>
      <xdr:col>2</xdr:col>
      <xdr:colOff>1</xdr:colOff>
      <xdr:row>14</xdr:row>
      <xdr:rowOff>1</xdr:rowOff>
    </xdr:to>
    <xdr:cxnSp macro="">
      <xdr:nvCxnSpPr>
        <xdr:cNvPr id="2" name="直線コネクタ 1">
          <a:extLst>
            <a:ext uri="{FF2B5EF4-FFF2-40B4-BE49-F238E27FC236}">
              <a16:creationId xmlns:a16="http://schemas.microsoft.com/office/drawing/2014/main" id="{BCBE2032-899E-4C89-A852-7B98181FD310}"/>
            </a:ext>
          </a:extLst>
        </xdr:cNvPr>
        <xdr:cNvCxnSpPr/>
      </xdr:nvCxnSpPr>
      <xdr:spPr>
        <a:xfrm rot="10800000">
          <a:off x="1" y="3500188"/>
          <a:ext cx="908050" cy="474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11</xdr:row>
      <xdr:rowOff>185488</xdr:rowOff>
    </xdr:from>
    <xdr:to>
      <xdr:col>2</xdr:col>
      <xdr:colOff>1</xdr:colOff>
      <xdr:row>14</xdr:row>
      <xdr:rowOff>1</xdr:rowOff>
    </xdr:to>
    <xdr:cxnSp macro="">
      <xdr:nvCxnSpPr>
        <xdr:cNvPr id="3" name="直線コネクタ 2">
          <a:extLst>
            <a:ext uri="{FF2B5EF4-FFF2-40B4-BE49-F238E27FC236}">
              <a16:creationId xmlns:a16="http://schemas.microsoft.com/office/drawing/2014/main" id="{03F98855-FB6C-4838-BE14-5D47A9467846}"/>
            </a:ext>
          </a:extLst>
        </xdr:cNvPr>
        <xdr:cNvCxnSpPr/>
      </xdr:nvCxnSpPr>
      <xdr:spPr>
        <a:xfrm rot="10800000">
          <a:off x="1" y="3500188"/>
          <a:ext cx="908050" cy="474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11</xdr:row>
      <xdr:rowOff>185488</xdr:rowOff>
    </xdr:from>
    <xdr:to>
      <xdr:col>2</xdr:col>
      <xdr:colOff>1</xdr:colOff>
      <xdr:row>14</xdr:row>
      <xdr:rowOff>1</xdr:rowOff>
    </xdr:to>
    <xdr:cxnSp macro="">
      <xdr:nvCxnSpPr>
        <xdr:cNvPr id="4" name="直線コネクタ 3">
          <a:extLst>
            <a:ext uri="{FF2B5EF4-FFF2-40B4-BE49-F238E27FC236}">
              <a16:creationId xmlns:a16="http://schemas.microsoft.com/office/drawing/2014/main" id="{789D2D1D-4F48-429F-B2B4-38B44AC48780}"/>
            </a:ext>
          </a:extLst>
        </xdr:cNvPr>
        <xdr:cNvCxnSpPr/>
      </xdr:nvCxnSpPr>
      <xdr:spPr>
        <a:xfrm rot="10800000">
          <a:off x="1" y="3500188"/>
          <a:ext cx="908050" cy="474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3364</xdr:colOff>
      <xdr:row>28</xdr:row>
      <xdr:rowOff>6934</xdr:rowOff>
    </xdr:from>
    <xdr:to>
      <xdr:col>2</xdr:col>
      <xdr:colOff>0</xdr:colOff>
      <xdr:row>30</xdr:row>
      <xdr:rowOff>7620</xdr:rowOff>
    </xdr:to>
    <xdr:cxnSp macro="">
      <xdr:nvCxnSpPr>
        <xdr:cNvPr id="2" name="直線コネクタ 1">
          <a:extLst>
            <a:ext uri="{FF2B5EF4-FFF2-40B4-BE49-F238E27FC236}">
              <a16:creationId xmlns:a16="http://schemas.microsoft.com/office/drawing/2014/main" id="{890E8AED-2881-4883-BE00-ACEA0B2D698D}"/>
            </a:ext>
          </a:extLst>
        </xdr:cNvPr>
        <xdr:cNvCxnSpPr/>
      </xdr:nvCxnSpPr>
      <xdr:spPr>
        <a:xfrm flipH="1" flipV="1">
          <a:off x="3364" y="6433134"/>
          <a:ext cx="828486" cy="5467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2</xdr:row>
      <xdr:rowOff>0</xdr:rowOff>
    </xdr:from>
    <xdr:to>
      <xdr:col>1</xdr:col>
      <xdr:colOff>434340</xdr:colOff>
      <xdr:row>4</xdr:row>
      <xdr:rowOff>7620</xdr:rowOff>
    </xdr:to>
    <xdr:cxnSp macro="">
      <xdr:nvCxnSpPr>
        <xdr:cNvPr id="3" name="直線コネクタ 2">
          <a:extLst>
            <a:ext uri="{FF2B5EF4-FFF2-40B4-BE49-F238E27FC236}">
              <a16:creationId xmlns:a16="http://schemas.microsoft.com/office/drawing/2014/main" id="{FEBAFB4A-90E3-4A5A-84ED-056031568FC3}"/>
            </a:ext>
          </a:extLst>
        </xdr:cNvPr>
        <xdr:cNvCxnSpPr/>
      </xdr:nvCxnSpPr>
      <xdr:spPr>
        <a:xfrm flipH="1" flipV="1">
          <a:off x="2" y="539750"/>
          <a:ext cx="815338" cy="553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18</xdr:row>
      <xdr:rowOff>0</xdr:rowOff>
    </xdr:from>
    <xdr:to>
      <xdr:col>1</xdr:col>
      <xdr:colOff>434340</xdr:colOff>
      <xdr:row>20</xdr:row>
      <xdr:rowOff>7620</xdr:rowOff>
    </xdr:to>
    <xdr:cxnSp macro="">
      <xdr:nvCxnSpPr>
        <xdr:cNvPr id="4" name="直線コネクタ 3">
          <a:extLst>
            <a:ext uri="{FF2B5EF4-FFF2-40B4-BE49-F238E27FC236}">
              <a16:creationId xmlns:a16="http://schemas.microsoft.com/office/drawing/2014/main" id="{A03F746E-3B79-4385-8B7C-71C4B20C7004}"/>
            </a:ext>
          </a:extLst>
        </xdr:cNvPr>
        <xdr:cNvCxnSpPr/>
      </xdr:nvCxnSpPr>
      <xdr:spPr>
        <a:xfrm flipH="1" flipV="1">
          <a:off x="2" y="4083050"/>
          <a:ext cx="815338" cy="553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10</xdr:row>
      <xdr:rowOff>0</xdr:rowOff>
    </xdr:from>
    <xdr:to>
      <xdr:col>1</xdr:col>
      <xdr:colOff>434340</xdr:colOff>
      <xdr:row>12</xdr:row>
      <xdr:rowOff>7620</xdr:rowOff>
    </xdr:to>
    <xdr:cxnSp macro="">
      <xdr:nvCxnSpPr>
        <xdr:cNvPr id="5" name="直線コネクタ 4">
          <a:extLst>
            <a:ext uri="{FF2B5EF4-FFF2-40B4-BE49-F238E27FC236}">
              <a16:creationId xmlns:a16="http://schemas.microsoft.com/office/drawing/2014/main" id="{18C10FAD-3438-4290-8503-82050C2E6DFE}"/>
            </a:ext>
          </a:extLst>
        </xdr:cNvPr>
        <xdr:cNvCxnSpPr/>
      </xdr:nvCxnSpPr>
      <xdr:spPr>
        <a:xfrm flipH="1" flipV="1">
          <a:off x="2" y="2311400"/>
          <a:ext cx="815338" cy="553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3364</xdr:colOff>
      <xdr:row>36</xdr:row>
      <xdr:rowOff>6934</xdr:rowOff>
    </xdr:from>
    <xdr:to>
      <xdr:col>2</xdr:col>
      <xdr:colOff>0</xdr:colOff>
      <xdr:row>38</xdr:row>
      <xdr:rowOff>7620</xdr:rowOff>
    </xdr:to>
    <xdr:cxnSp macro="">
      <xdr:nvCxnSpPr>
        <xdr:cNvPr id="6" name="直線コネクタ 5">
          <a:extLst>
            <a:ext uri="{FF2B5EF4-FFF2-40B4-BE49-F238E27FC236}">
              <a16:creationId xmlns:a16="http://schemas.microsoft.com/office/drawing/2014/main" id="{1346A7FA-527F-4136-AC45-5DA8967B73B1}"/>
            </a:ext>
          </a:extLst>
        </xdr:cNvPr>
        <xdr:cNvCxnSpPr/>
      </xdr:nvCxnSpPr>
      <xdr:spPr>
        <a:xfrm flipH="1" flipV="1">
          <a:off x="3364" y="8166684"/>
          <a:ext cx="828486" cy="5467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70961</xdr:colOff>
      <xdr:row>9</xdr:row>
      <xdr:rowOff>217487</xdr:rowOff>
    </xdr:from>
    <xdr:ext cx="922946" cy="264944"/>
    <xdr:sp macro="" textlink="">
      <xdr:nvSpPr>
        <xdr:cNvPr id="2" name="テキスト ボックス 1">
          <a:extLst>
            <a:ext uri="{FF2B5EF4-FFF2-40B4-BE49-F238E27FC236}">
              <a16:creationId xmlns:a16="http://schemas.microsoft.com/office/drawing/2014/main" id="{00F7A810-DF6E-4462-A26D-D559F781C491}"/>
            </a:ext>
          </a:extLst>
        </xdr:cNvPr>
        <xdr:cNvSpPr txBox="1"/>
      </xdr:nvSpPr>
      <xdr:spPr>
        <a:xfrm>
          <a:off x="16600011" y="3252787"/>
          <a:ext cx="922946"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oneCellAnchor>
    <xdr:from>
      <xdr:col>40</xdr:col>
      <xdr:colOff>0</xdr:colOff>
      <xdr:row>9</xdr:row>
      <xdr:rowOff>217487</xdr:rowOff>
    </xdr:from>
    <xdr:ext cx="914400" cy="264944"/>
    <xdr:sp macro="" textlink="">
      <xdr:nvSpPr>
        <xdr:cNvPr id="3" name="テキスト ボックス 2">
          <a:extLst>
            <a:ext uri="{FF2B5EF4-FFF2-40B4-BE49-F238E27FC236}">
              <a16:creationId xmlns:a16="http://schemas.microsoft.com/office/drawing/2014/main" id="{3FBFFC13-5BF2-4E8D-AB9F-123516986193}"/>
            </a:ext>
          </a:extLst>
        </xdr:cNvPr>
        <xdr:cNvSpPr txBox="1"/>
      </xdr:nvSpPr>
      <xdr:spPr>
        <a:xfrm>
          <a:off x="16529050" y="3252787"/>
          <a:ext cx="914400"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oneCellAnchor>
    <xdr:from>
      <xdr:col>40</xdr:col>
      <xdr:colOff>0</xdr:colOff>
      <xdr:row>9</xdr:row>
      <xdr:rowOff>217487</xdr:rowOff>
    </xdr:from>
    <xdr:ext cx="914400" cy="264944"/>
    <xdr:sp macro="" textlink="">
      <xdr:nvSpPr>
        <xdr:cNvPr id="4" name="テキスト ボックス 3">
          <a:extLst>
            <a:ext uri="{FF2B5EF4-FFF2-40B4-BE49-F238E27FC236}">
              <a16:creationId xmlns:a16="http://schemas.microsoft.com/office/drawing/2014/main" id="{8B48F06D-B343-4422-B27E-205B6AE891D7}"/>
            </a:ext>
          </a:extLst>
        </xdr:cNvPr>
        <xdr:cNvSpPr txBox="1"/>
      </xdr:nvSpPr>
      <xdr:spPr>
        <a:xfrm>
          <a:off x="16529050" y="3252787"/>
          <a:ext cx="914400"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7620</xdr:colOff>
      <xdr:row>4</xdr:row>
      <xdr:rowOff>160020</xdr:rowOff>
    </xdr:from>
    <xdr:to>
      <xdr:col>4</xdr:col>
      <xdr:colOff>830580</xdr:colOff>
      <xdr:row>17</xdr:row>
      <xdr:rowOff>0</xdr:rowOff>
    </xdr:to>
    <xdr:pic>
      <xdr:nvPicPr>
        <xdr:cNvPr id="2" name="Picture 1" descr="市章単色">
          <a:extLst>
            <a:ext uri="{FF2B5EF4-FFF2-40B4-BE49-F238E27FC236}">
              <a16:creationId xmlns:a16="http://schemas.microsoft.com/office/drawing/2014/main" id="{DD83AB58-BFAF-4381-B679-0A3760DB2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920" y="1036320"/>
          <a:ext cx="2588260" cy="198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392430</xdr:colOff>
      <xdr:row>19</xdr:row>
      <xdr:rowOff>49531</xdr:rowOff>
    </xdr:from>
    <xdr:to>
      <xdr:col>6</xdr:col>
      <xdr:colOff>459105</xdr:colOff>
      <xdr:row>25</xdr:row>
      <xdr:rowOff>38101</xdr:rowOff>
    </xdr:to>
    <xdr:sp macro="" textlink="">
      <xdr:nvSpPr>
        <xdr:cNvPr id="3" name="Text Box 2">
          <a:extLst>
            <a:ext uri="{FF2B5EF4-FFF2-40B4-BE49-F238E27FC236}">
              <a16:creationId xmlns:a16="http://schemas.microsoft.com/office/drawing/2014/main" id="{71489325-E6C5-4770-B3A6-861E301E6E69}"/>
            </a:ext>
          </a:extLst>
        </xdr:cNvPr>
        <xdr:cNvSpPr txBox="1">
          <a:spLocks noChangeArrowheads="1"/>
        </xdr:cNvSpPr>
      </xdr:nvSpPr>
      <xdr:spPr bwMode="auto">
        <a:xfrm>
          <a:off x="392430" y="3402331"/>
          <a:ext cx="5362575" cy="97917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全体の形状は、加賀市の頭文字｢k｣を基調に、お湯が湧き上がる姿と湯気をイメージし、未来に向けて飛躍する泉都・加賀市を表現している。</a:t>
          </a:r>
        </a:p>
        <a:p>
          <a:pPr algn="l" rtl="0">
            <a:lnSpc>
              <a:spcPts val="1400"/>
            </a:lnSpc>
            <a:defRPr sz="1000"/>
          </a:pPr>
          <a:r>
            <a:rPr lang="ja-JP" altLang="en-US" sz="1200" b="0" i="0" u="none" strike="noStrike" baseline="0">
              <a:solidFill>
                <a:srgbClr val="000000"/>
              </a:solidFill>
              <a:latin typeface="ＭＳ 明朝"/>
              <a:ea typeface="ＭＳ 明朝"/>
            </a:rPr>
            <a:t>青は広大な日本海、緑は自然豊かな大地、黄は温泉を表し、三つの図形は市民が互いにふれあい（融和）、力を合わせて（協調）、未来に向かい飛躍する姿を表現し、加賀市が繁栄していく意味が込められている。</a:t>
          </a:r>
          <a:endParaRPr lang="ja-JP" altLang="en-US"/>
        </a:p>
      </xdr:txBody>
    </xdr:sp>
    <xdr:clientData/>
  </xdr:twoCellAnchor>
  <xdr:twoCellAnchor>
    <xdr:from>
      <xdr:col>0</xdr:col>
      <xdr:colOff>184785</xdr:colOff>
      <xdr:row>32</xdr:row>
      <xdr:rowOff>9525</xdr:rowOff>
    </xdr:from>
    <xdr:to>
      <xdr:col>6</xdr:col>
      <xdr:colOff>626745</xdr:colOff>
      <xdr:row>47</xdr:row>
      <xdr:rowOff>106680</xdr:rowOff>
    </xdr:to>
    <xdr:sp macro="" textlink="">
      <xdr:nvSpPr>
        <xdr:cNvPr id="4" name="Text Box 3">
          <a:extLst>
            <a:ext uri="{FF2B5EF4-FFF2-40B4-BE49-F238E27FC236}">
              <a16:creationId xmlns:a16="http://schemas.microsoft.com/office/drawing/2014/main" id="{6408190D-4384-4154-BFFD-6996ADE8B5BF}"/>
            </a:ext>
          </a:extLst>
        </xdr:cNvPr>
        <xdr:cNvSpPr txBox="1">
          <a:spLocks noChangeArrowheads="1"/>
        </xdr:cNvSpPr>
      </xdr:nvSpPr>
      <xdr:spPr bwMode="auto">
        <a:xfrm>
          <a:off x="184785" y="5521325"/>
          <a:ext cx="5737860" cy="264985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加賀市に人々が住みはじめたのは、約1万年前の旧石器時代のことである。土器を作り狩猟などに明け暮れた時を経て、稲作が伝わり、大小の古墳を築造した原始文化のゆるやかな発達過程が多くの遺跡から知ることができる。</a:t>
          </a:r>
        </a:p>
        <a:p>
          <a:pPr algn="l" rtl="0">
            <a:lnSpc>
              <a:spcPts val="1500"/>
            </a:lnSpc>
            <a:defRPr sz="1000"/>
          </a:pPr>
          <a:r>
            <a:rPr lang="ja-JP" altLang="en-US" sz="1200" b="0" i="0" u="none" strike="noStrike" baseline="0">
              <a:solidFill>
                <a:srgbClr val="000000"/>
              </a:solidFill>
              <a:latin typeface="ＭＳ Ｐ明朝"/>
              <a:ea typeface="ＭＳ Ｐ明朝"/>
            </a:rPr>
            <a:t>　古代には江沼(えぬ)のくにと呼ばれていたが、大化の改新により越前国に属し、大きな寺院などが建立され、やがて加賀国として独立したのは弘仁14年(823)のことである。古代末期からの源平による争乱は当地にも影響を及ぼし、篠原古戦場などにその物語を残している。</a:t>
          </a:r>
        </a:p>
        <a:p>
          <a:pPr algn="l" rtl="0">
            <a:lnSpc>
              <a:spcPts val="1400"/>
            </a:lnSpc>
            <a:defRPr sz="1000"/>
          </a:pPr>
          <a:r>
            <a:rPr lang="ja-JP" altLang="en-US" sz="1200" b="0" i="0" u="none" strike="noStrike" baseline="0">
              <a:solidFill>
                <a:srgbClr val="000000"/>
              </a:solidFill>
              <a:latin typeface="ＭＳ Ｐ明朝"/>
              <a:ea typeface="ＭＳ Ｐ明朝"/>
            </a:rPr>
            <a:t>　一向一揆の嵐の時代を経て、16世紀の織田・豊臣の統一から徳川幕府の成立に至るあいだは大聖寺を中心とする体制ができた時期で、寛永16年(1639)前田利常の第3子利治が大聖寺に入ってから明治維新に至るまでの230年間、10万石の城下町として栄えた。</a:t>
          </a:r>
        </a:p>
        <a:p>
          <a:pPr algn="l" rtl="0">
            <a:lnSpc>
              <a:spcPts val="1500"/>
            </a:lnSpc>
            <a:defRPr sz="1000"/>
          </a:pPr>
          <a:r>
            <a:rPr lang="ja-JP" altLang="en-US" sz="1200" b="0" i="0" u="none" strike="noStrike" baseline="0">
              <a:solidFill>
                <a:srgbClr val="000000"/>
              </a:solidFill>
              <a:latin typeface="ＭＳ Ｐ明朝"/>
              <a:ea typeface="ＭＳ Ｐ明朝"/>
            </a:rPr>
            <a:t>　維新後は大聖寺県、金沢県を経て石川県江沼郡となり、その後幾多の変遷を経て、昭和33年１月１日、旧江沼郡のうち大聖寺町、山代町、片山津町、動橋町、橋立町、三木村、三谷村、南郷村、塩屋村の９か町村が合併して加賀市が発足した。</a:t>
          </a:r>
        </a:p>
        <a:p>
          <a:pPr algn="l" rtl="0">
            <a:lnSpc>
              <a:spcPts val="1400"/>
            </a:lnSpc>
            <a:defRPr sz="1000"/>
          </a:pPr>
          <a:r>
            <a:rPr lang="ja-JP" altLang="en-US" sz="1200" b="0" i="0" u="none" strike="noStrike" baseline="0">
              <a:solidFill>
                <a:srgbClr val="000000"/>
              </a:solidFill>
              <a:latin typeface="ＭＳ Ｐ明朝"/>
              <a:ea typeface="ＭＳ Ｐ明朝"/>
            </a:rPr>
            <a:t>　そして、平成17年10月1日、江沼郡山中町との合併によって、新たな加賀市が誕生した。</a:t>
          </a:r>
          <a:endParaRPr lang="ja-JP" altLang="en-US" sz="1200" b="0"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161925</xdr:rowOff>
    </xdr:from>
    <xdr:to>
      <xdr:col>7</xdr:col>
      <xdr:colOff>371475</xdr:colOff>
      <xdr:row>26</xdr:row>
      <xdr:rowOff>114300</xdr:rowOff>
    </xdr:to>
    <xdr:sp macro="" textlink="">
      <xdr:nvSpPr>
        <xdr:cNvPr id="2" name="Text Box 2">
          <a:extLst>
            <a:ext uri="{FF2B5EF4-FFF2-40B4-BE49-F238E27FC236}">
              <a16:creationId xmlns:a16="http://schemas.microsoft.com/office/drawing/2014/main" id="{968AE895-FB95-4558-8928-B2B29E05E08D}"/>
            </a:ext>
          </a:extLst>
        </xdr:cNvPr>
        <xdr:cNvSpPr txBox="1">
          <a:spLocks noChangeArrowheads="1"/>
        </xdr:cNvSpPr>
      </xdr:nvSpPr>
      <xdr:spPr bwMode="auto">
        <a:xfrm>
          <a:off x="0" y="3349625"/>
          <a:ext cx="6550025" cy="12731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平成</a:t>
          </a:r>
          <a:r>
            <a:rPr lang="en-US" altLang="ja-JP" sz="1200" b="0" i="0" u="none" strike="noStrike" baseline="0">
              <a:solidFill>
                <a:srgbClr val="000000"/>
              </a:solidFill>
              <a:latin typeface="ＭＳ 明朝"/>
              <a:ea typeface="ＭＳ 明朝"/>
            </a:rPr>
            <a:t>17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10</a:t>
          </a:r>
          <a:r>
            <a:rPr lang="ja-JP" altLang="en-US" sz="1200" b="0" i="0" u="none" strike="noStrike" baseline="0">
              <a:solidFill>
                <a:srgbClr val="000000"/>
              </a:solidFill>
              <a:latin typeface="ＭＳ 明朝"/>
              <a:ea typeface="ＭＳ 明朝"/>
            </a:rPr>
            <a:t>月１日の旧加賀市と旧山中町の合併後、</a:t>
          </a:r>
          <a:r>
            <a:rPr lang="en-US" altLang="ja-JP" sz="1200" b="0" i="0" u="none" strike="noStrike" baseline="0">
              <a:solidFill>
                <a:srgbClr val="000000"/>
              </a:solidFill>
              <a:latin typeface="ＭＳ 明朝"/>
              <a:ea typeface="ＭＳ 明朝"/>
            </a:rPr>
            <a:t>10</a:t>
          </a:r>
          <a:r>
            <a:rPr lang="ja-JP" altLang="en-US" sz="1200" b="0" i="0" u="none" strike="noStrike" baseline="0">
              <a:solidFill>
                <a:srgbClr val="000000"/>
              </a:solidFill>
              <a:latin typeface="ＭＳ 明朝"/>
              <a:ea typeface="ＭＳ 明朝"/>
            </a:rPr>
            <a:t>周年を迎えることを記念し、平成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年９月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日に加賀市民憲章が制定されました。</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市民のふるさとを愛する心、誇りに思う気持ちをより一層深めることを目的に、魅力あふれる将来のまちづくりのイメージや、輝く未来への想いが込められています。</a:t>
          </a:r>
          <a:endParaRPr lang="ja-JP" altLang="en-US"/>
        </a:p>
      </xdr:txBody>
    </xdr:sp>
    <xdr:clientData/>
  </xdr:twoCellAnchor>
  <xdr:twoCellAnchor>
    <xdr:from>
      <xdr:col>0</xdr:col>
      <xdr:colOff>0</xdr:colOff>
      <xdr:row>5</xdr:row>
      <xdr:rowOff>47625</xdr:rowOff>
    </xdr:from>
    <xdr:to>
      <xdr:col>7</xdr:col>
      <xdr:colOff>401955</xdr:colOff>
      <xdr:row>18</xdr:row>
      <xdr:rowOff>85724</xdr:rowOff>
    </xdr:to>
    <xdr:sp macro="" textlink="">
      <xdr:nvSpPr>
        <xdr:cNvPr id="3" name="Text Box 2">
          <a:extLst>
            <a:ext uri="{FF2B5EF4-FFF2-40B4-BE49-F238E27FC236}">
              <a16:creationId xmlns:a16="http://schemas.microsoft.com/office/drawing/2014/main" id="{603E13DA-B779-4489-A5C3-105B0E97B435}"/>
            </a:ext>
          </a:extLst>
        </xdr:cNvPr>
        <xdr:cNvSpPr txBox="1">
          <a:spLocks noChangeArrowheads="1"/>
        </xdr:cNvSpPr>
      </xdr:nvSpPr>
      <xdr:spPr bwMode="auto">
        <a:xfrm>
          <a:off x="0" y="1089025"/>
          <a:ext cx="6580505" cy="21843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○加賀市民憲章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日制定）</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加賀市は、変化に富んだ美しい自然のもとで古くから歴史を積み重ねてきました。先人たちは力を尽くして特徴ある伝統文化、産業を育み、温かいおもてなしの心とともにわたしたちに手渡してくれました。</a:t>
          </a:r>
        </a:p>
        <a:p>
          <a:pPr algn="l" rtl="0">
            <a:lnSpc>
              <a:spcPts val="1400"/>
            </a:lnSpc>
            <a:defRPr sz="1000"/>
          </a:pPr>
          <a:r>
            <a:rPr lang="ja-JP" altLang="en-US" sz="1200" b="0" i="0" u="none" strike="noStrike" baseline="0">
              <a:solidFill>
                <a:srgbClr val="000000"/>
              </a:solidFill>
              <a:latin typeface="ＭＳ 明朝"/>
              <a:ea typeface="ＭＳ 明朝"/>
            </a:rPr>
            <a:t>　わたしたちはこの加賀市を輝かしい未来につなぐために、誇りと責任をもって、ここに市民憲章を定めます。</a:t>
          </a: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一、歴史と伝統文化を尊重し、未来に向けて新たな創造に努めます。</a:t>
          </a:r>
        </a:p>
        <a:p>
          <a:pPr algn="l" rtl="0">
            <a:lnSpc>
              <a:spcPts val="1400"/>
            </a:lnSpc>
            <a:defRPr sz="1000"/>
          </a:pPr>
          <a:r>
            <a:rPr lang="ja-JP" altLang="en-US" sz="1200" b="0" i="0" u="none" strike="noStrike" baseline="0">
              <a:solidFill>
                <a:srgbClr val="000000"/>
              </a:solidFill>
              <a:latin typeface="ＭＳ 明朝"/>
              <a:ea typeface="ＭＳ 明朝"/>
            </a:rPr>
            <a:t>一、美しい自然を大切にし、その恵みがさらに豊かになるように努めます。</a:t>
          </a:r>
        </a:p>
        <a:p>
          <a:pPr algn="l" rtl="0">
            <a:lnSpc>
              <a:spcPts val="1400"/>
            </a:lnSpc>
            <a:defRPr sz="1000"/>
          </a:pPr>
          <a:r>
            <a:rPr lang="ja-JP" altLang="en-US" sz="1200" b="0" i="0" u="none" strike="noStrike" baseline="0">
              <a:solidFill>
                <a:srgbClr val="000000"/>
              </a:solidFill>
              <a:latin typeface="ＭＳ 明朝"/>
              <a:ea typeface="ＭＳ 明朝"/>
            </a:rPr>
            <a:t>一、暮らす人、訪れた人それぞれが元気になる、思いやりの輪が広がるように努めます。</a:t>
          </a:r>
        </a:p>
        <a:p>
          <a:pPr algn="l" rtl="0">
            <a:lnSpc>
              <a:spcPts val="1400"/>
            </a:lnSpc>
            <a:defRPr sz="1000"/>
          </a:pPr>
          <a:endParaRPr lang="en-US" altLang="ja-JP" sz="1200" b="0" i="0" u="none" strike="noStrike" baseline="0">
            <a:solidFill>
              <a:srgbClr val="000000"/>
            </a:solidFill>
            <a:latin typeface="ＭＳ 明朝"/>
            <a:ea typeface="ＭＳ 明朝"/>
          </a:endParaRPr>
        </a:p>
      </xdr:txBody>
    </xdr:sp>
    <xdr:clientData/>
  </xdr:twoCellAnchor>
  <xdr:twoCellAnchor>
    <xdr:from>
      <xdr:col>0</xdr:col>
      <xdr:colOff>0</xdr:colOff>
      <xdr:row>26</xdr:row>
      <xdr:rowOff>85726</xdr:rowOff>
    </xdr:from>
    <xdr:to>
      <xdr:col>7</xdr:col>
      <xdr:colOff>413416</xdr:colOff>
      <xdr:row>40</xdr:row>
      <xdr:rowOff>97156</xdr:rowOff>
    </xdr:to>
    <xdr:sp macro="" textlink="">
      <xdr:nvSpPr>
        <xdr:cNvPr id="4" name="Text Box 3">
          <a:extLst>
            <a:ext uri="{FF2B5EF4-FFF2-40B4-BE49-F238E27FC236}">
              <a16:creationId xmlns:a16="http://schemas.microsoft.com/office/drawing/2014/main" id="{5AA11C4B-4215-4A22-86D5-EF30EE92CBDE}"/>
            </a:ext>
          </a:extLst>
        </xdr:cNvPr>
        <xdr:cNvSpPr txBox="1">
          <a:spLocks noChangeArrowheads="1"/>
        </xdr:cNvSpPr>
      </xdr:nvSpPr>
      <xdr:spPr bwMode="auto">
        <a:xfrm>
          <a:off x="0" y="4594226"/>
          <a:ext cx="6591966" cy="241173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200" b="0" i="0" u="none" strike="noStrike" baseline="0">
              <a:solidFill>
                <a:srgbClr val="000000"/>
              </a:solidFill>
              <a:latin typeface="ＭＳ 明朝"/>
              <a:ea typeface="ＭＳ 明朝"/>
            </a:rPr>
            <a:t>○市の花　「はなしょうぶ（しょうぶ）」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年９月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市内の各地に緑豊かで姿美しい「はなしょうぶ」を見ることができます。</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「しょうぶ」は「しょうぶ湯祭り」でも市民に親しまれており、加賀温泉郷を象徴するものです。</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○市の木　「すぎ」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年９月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「栢野の大杉」「三又の大杉」は、国の天然記念物に指定され、加賀市が全国的に誇れるものです。</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大きく育った樹木は、災害のない安全なまちを象徴するものとも考えられます。</a:t>
          </a:r>
          <a:endParaRPr lang="en-US" altLang="ja-JP" sz="1200" b="0" i="0" u="none" strike="noStrike" baseline="0">
            <a:solidFill>
              <a:srgbClr val="000000"/>
            </a:solidFill>
            <a:latin typeface="ＭＳ 明朝"/>
            <a:ea typeface="ＭＳ 明朝"/>
          </a:endParaRPr>
        </a:p>
        <a:p>
          <a:pPr algn="l" rtl="0">
            <a:lnSpc>
              <a:spcPts val="11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○市の鳥　「かも」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年９月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「かも」など多種の水鳥が飛来する片野鴨池は、ラムサール条約の登録湿地に認定されています。</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 加賀市には江戸時代から続く坂網鴨も伝わっています。</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「かも」は歴史的にも身近な鳥であり、本市の豊かな自然環境と人との共生を象徴するものです。</a:t>
          </a:r>
          <a:endParaRPr lang="ja-JP" altLang="en-US"/>
        </a:p>
      </xdr:txBody>
    </xdr:sp>
    <xdr:clientData/>
  </xdr:twoCellAnchor>
  <xdr:twoCellAnchor editAs="oneCell">
    <xdr:from>
      <xdr:col>5</xdr:col>
      <xdr:colOff>106680</xdr:colOff>
      <xdr:row>41</xdr:row>
      <xdr:rowOff>121920</xdr:rowOff>
    </xdr:from>
    <xdr:to>
      <xdr:col>7</xdr:col>
      <xdr:colOff>106680</xdr:colOff>
      <xdr:row>57</xdr:row>
      <xdr:rowOff>152400</xdr:rowOff>
    </xdr:to>
    <xdr:pic>
      <xdr:nvPicPr>
        <xdr:cNvPr id="5" name="図 7">
          <a:extLst>
            <a:ext uri="{FF2B5EF4-FFF2-40B4-BE49-F238E27FC236}">
              <a16:creationId xmlns:a16="http://schemas.microsoft.com/office/drawing/2014/main" id="{3CCAD0BC-C83D-42CC-8D2E-4BC55CD228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9930" y="7195820"/>
          <a:ext cx="1765300" cy="267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601980</xdr:colOff>
      <xdr:row>41</xdr:row>
      <xdr:rowOff>121920</xdr:rowOff>
    </xdr:from>
    <xdr:to>
      <xdr:col>4</xdr:col>
      <xdr:colOff>556260</xdr:colOff>
      <xdr:row>57</xdr:row>
      <xdr:rowOff>152400</xdr:rowOff>
    </xdr:to>
    <xdr:pic>
      <xdr:nvPicPr>
        <xdr:cNvPr id="6" name="図 8">
          <a:extLst>
            <a:ext uri="{FF2B5EF4-FFF2-40B4-BE49-F238E27FC236}">
              <a16:creationId xmlns:a16="http://schemas.microsoft.com/office/drawing/2014/main" id="{3FFDBF29-6AD0-4BDB-BF29-1EE8720ECF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7280" y="7195820"/>
          <a:ext cx="1719580" cy="267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41</xdr:row>
      <xdr:rowOff>114300</xdr:rowOff>
    </xdr:from>
    <xdr:to>
      <xdr:col>2</xdr:col>
      <xdr:colOff>160020</xdr:colOff>
      <xdr:row>57</xdr:row>
      <xdr:rowOff>160020</xdr:rowOff>
    </xdr:to>
    <xdr:pic>
      <xdr:nvPicPr>
        <xdr:cNvPr id="7" name="図 9">
          <a:extLst>
            <a:ext uri="{FF2B5EF4-FFF2-40B4-BE49-F238E27FC236}">
              <a16:creationId xmlns:a16="http://schemas.microsoft.com/office/drawing/2014/main" id="{78FDEBFA-5DC6-4794-95B9-60844AA578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1460" y="7188200"/>
          <a:ext cx="1673860" cy="268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134471</xdr:colOff>
      <xdr:row>440</xdr:row>
      <xdr:rowOff>29883</xdr:rowOff>
    </xdr:from>
    <xdr:to>
      <xdr:col>9</xdr:col>
      <xdr:colOff>479593</xdr:colOff>
      <xdr:row>455</xdr:row>
      <xdr:rowOff>105106</xdr:rowOff>
    </xdr:to>
    <xdr:pic>
      <xdr:nvPicPr>
        <xdr:cNvPr id="2" name="図 1">
          <a:extLst>
            <a:ext uri="{FF2B5EF4-FFF2-40B4-BE49-F238E27FC236}">
              <a16:creationId xmlns:a16="http://schemas.microsoft.com/office/drawing/2014/main" id="{8349178B-F65F-4FF1-A72E-1A21EE73FB27}"/>
            </a:ext>
          </a:extLst>
        </xdr:cNvPr>
        <xdr:cNvPicPr>
          <a:picLocks noChangeAspect="1"/>
        </xdr:cNvPicPr>
      </xdr:nvPicPr>
      <xdr:blipFill>
        <a:blip xmlns:r="http://schemas.openxmlformats.org/officeDocument/2006/relationships" r:embed="rId1"/>
        <a:stretch>
          <a:fillRect/>
        </a:stretch>
      </xdr:blipFill>
      <xdr:spPr>
        <a:xfrm>
          <a:off x="134471" y="95591033"/>
          <a:ext cx="6002972" cy="3218473"/>
        </a:xfrm>
        <a:prstGeom prst="rect">
          <a:avLst/>
        </a:prstGeom>
      </xdr:spPr>
    </xdr:pic>
    <xdr:clientData/>
  </xdr:twoCellAnchor>
  <xdr:twoCellAnchor editAs="oneCell">
    <xdr:from>
      <xdr:col>0</xdr:col>
      <xdr:colOff>0</xdr:colOff>
      <xdr:row>418</xdr:row>
      <xdr:rowOff>81644</xdr:rowOff>
    </xdr:from>
    <xdr:to>
      <xdr:col>9</xdr:col>
      <xdr:colOff>493654</xdr:colOff>
      <xdr:row>436</xdr:row>
      <xdr:rowOff>124210</xdr:rowOff>
    </xdr:to>
    <xdr:pic>
      <xdr:nvPicPr>
        <xdr:cNvPr id="3" name="図 2">
          <a:extLst>
            <a:ext uri="{FF2B5EF4-FFF2-40B4-BE49-F238E27FC236}">
              <a16:creationId xmlns:a16="http://schemas.microsoft.com/office/drawing/2014/main" id="{2C15B23E-8865-4F69-9472-881C5B2123AD}"/>
            </a:ext>
          </a:extLst>
        </xdr:cNvPr>
        <xdr:cNvPicPr>
          <a:picLocks noChangeAspect="1"/>
        </xdr:cNvPicPr>
      </xdr:nvPicPr>
      <xdr:blipFill>
        <a:blip xmlns:r="http://schemas.openxmlformats.org/officeDocument/2006/relationships" r:embed="rId2"/>
        <a:stretch>
          <a:fillRect/>
        </a:stretch>
      </xdr:blipFill>
      <xdr:spPr>
        <a:xfrm>
          <a:off x="0" y="90873944"/>
          <a:ext cx="6151504" cy="3814466"/>
        </a:xfrm>
        <a:prstGeom prst="rect">
          <a:avLst/>
        </a:prstGeom>
      </xdr:spPr>
    </xdr:pic>
    <xdr:clientData/>
  </xdr:twoCellAnchor>
  <xdr:twoCellAnchor editAs="oneCell">
    <xdr:from>
      <xdr:col>0</xdr:col>
      <xdr:colOff>117928</xdr:colOff>
      <xdr:row>393</xdr:row>
      <xdr:rowOff>199572</xdr:rowOff>
    </xdr:from>
    <xdr:to>
      <xdr:col>9</xdr:col>
      <xdr:colOff>489651</xdr:colOff>
      <xdr:row>412</xdr:row>
      <xdr:rowOff>76171</xdr:rowOff>
    </xdr:to>
    <xdr:pic>
      <xdr:nvPicPr>
        <xdr:cNvPr id="4" name="図 3">
          <a:extLst>
            <a:ext uri="{FF2B5EF4-FFF2-40B4-BE49-F238E27FC236}">
              <a16:creationId xmlns:a16="http://schemas.microsoft.com/office/drawing/2014/main" id="{5998B670-4E6F-433C-A418-53717A666466}"/>
            </a:ext>
          </a:extLst>
        </xdr:cNvPr>
        <xdr:cNvPicPr>
          <a:picLocks noChangeAspect="1"/>
        </xdr:cNvPicPr>
      </xdr:nvPicPr>
      <xdr:blipFill>
        <a:blip xmlns:r="http://schemas.openxmlformats.org/officeDocument/2006/relationships" r:embed="rId3"/>
        <a:stretch>
          <a:fillRect/>
        </a:stretch>
      </xdr:blipFill>
      <xdr:spPr>
        <a:xfrm>
          <a:off x="117928" y="85594372"/>
          <a:ext cx="6029573" cy="3858049"/>
        </a:xfrm>
        <a:prstGeom prst="rect">
          <a:avLst/>
        </a:prstGeom>
      </xdr:spPr>
    </xdr:pic>
    <xdr:clientData/>
  </xdr:twoCellAnchor>
  <xdr:twoCellAnchor editAs="oneCell">
    <xdr:from>
      <xdr:col>0</xdr:col>
      <xdr:colOff>117928</xdr:colOff>
      <xdr:row>371</xdr:row>
      <xdr:rowOff>181428</xdr:rowOff>
    </xdr:from>
    <xdr:to>
      <xdr:col>9</xdr:col>
      <xdr:colOff>501845</xdr:colOff>
      <xdr:row>390</xdr:row>
      <xdr:rowOff>51930</xdr:rowOff>
    </xdr:to>
    <xdr:pic>
      <xdr:nvPicPr>
        <xdr:cNvPr id="5" name="図 4">
          <a:extLst>
            <a:ext uri="{FF2B5EF4-FFF2-40B4-BE49-F238E27FC236}">
              <a16:creationId xmlns:a16="http://schemas.microsoft.com/office/drawing/2014/main" id="{E0F7B3B7-4304-44AB-92BC-053C09DE7D2E}"/>
            </a:ext>
          </a:extLst>
        </xdr:cNvPr>
        <xdr:cNvPicPr>
          <a:picLocks noChangeAspect="1"/>
        </xdr:cNvPicPr>
      </xdr:nvPicPr>
      <xdr:blipFill>
        <a:blip xmlns:r="http://schemas.openxmlformats.org/officeDocument/2006/relationships" r:embed="rId4"/>
        <a:stretch>
          <a:fillRect/>
        </a:stretch>
      </xdr:blipFill>
      <xdr:spPr>
        <a:xfrm>
          <a:off x="117928" y="80807378"/>
          <a:ext cx="6041767" cy="3851952"/>
        </a:xfrm>
        <a:prstGeom prst="rect">
          <a:avLst/>
        </a:prstGeom>
      </xdr:spPr>
    </xdr:pic>
    <xdr:clientData/>
  </xdr:twoCellAnchor>
  <xdr:twoCellAnchor editAs="oneCell">
    <xdr:from>
      <xdr:col>0</xdr:col>
      <xdr:colOff>90712</xdr:colOff>
      <xdr:row>346</xdr:row>
      <xdr:rowOff>136073</xdr:rowOff>
    </xdr:from>
    <xdr:to>
      <xdr:col>9</xdr:col>
      <xdr:colOff>462435</xdr:colOff>
      <xdr:row>364</xdr:row>
      <xdr:rowOff>154253</xdr:rowOff>
    </xdr:to>
    <xdr:pic>
      <xdr:nvPicPr>
        <xdr:cNvPr id="6" name="図 5">
          <a:extLst>
            <a:ext uri="{FF2B5EF4-FFF2-40B4-BE49-F238E27FC236}">
              <a16:creationId xmlns:a16="http://schemas.microsoft.com/office/drawing/2014/main" id="{23B638F0-92C9-4B4F-8E57-0A183FE5056A}"/>
            </a:ext>
          </a:extLst>
        </xdr:cNvPr>
        <xdr:cNvPicPr>
          <a:picLocks noChangeAspect="1"/>
        </xdr:cNvPicPr>
      </xdr:nvPicPr>
      <xdr:blipFill>
        <a:blip xmlns:r="http://schemas.openxmlformats.org/officeDocument/2006/relationships" r:embed="rId5"/>
        <a:stretch>
          <a:fillRect/>
        </a:stretch>
      </xdr:blipFill>
      <xdr:spPr>
        <a:xfrm>
          <a:off x="90712" y="75364523"/>
          <a:ext cx="6029573" cy="3790080"/>
        </a:xfrm>
        <a:prstGeom prst="rect">
          <a:avLst/>
        </a:prstGeom>
      </xdr:spPr>
    </xdr:pic>
    <xdr:clientData/>
  </xdr:twoCellAnchor>
  <xdr:twoCellAnchor editAs="oneCell">
    <xdr:from>
      <xdr:col>0</xdr:col>
      <xdr:colOff>27214</xdr:colOff>
      <xdr:row>326</xdr:row>
      <xdr:rowOff>27214</xdr:rowOff>
    </xdr:from>
    <xdr:to>
      <xdr:col>9</xdr:col>
      <xdr:colOff>472096</xdr:colOff>
      <xdr:row>344</xdr:row>
      <xdr:rowOff>88070</xdr:rowOff>
    </xdr:to>
    <xdr:pic>
      <xdr:nvPicPr>
        <xdr:cNvPr id="7" name="図 6">
          <a:extLst>
            <a:ext uri="{FF2B5EF4-FFF2-40B4-BE49-F238E27FC236}">
              <a16:creationId xmlns:a16="http://schemas.microsoft.com/office/drawing/2014/main" id="{8644EE22-04B7-45D1-9559-D3E90641674F}"/>
            </a:ext>
          </a:extLst>
        </xdr:cNvPr>
        <xdr:cNvPicPr>
          <a:picLocks noChangeAspect="1"/>
        </xdr:cNvPicPr>
      </xdr:nvPicPr>
      <xdr:blipFill>
        <a:blip xmlns:r="http://schemas.openxmlformats.org/officeDocument/2006/relationships" r:embed="rId6"/>
        <a:stretch>
          <a:fillRect/>
        </a:stretch>
      </xdr:blipFill>
      <xdr:spPr>
        <a:xfrm>
          <a:off x="27214" y="70893214"/>
          <a:ext cx="6102732" cy="3832756"/>
        </a:xfrm>
        <a:prstGeom prst="rect">
          <a:avLst/>
        </a:prstGeom>
      </xdr:spPr>
    </xdr:pic>
    <xdr:clientData/>
  </xdr:twoCellAnchor>
  <xdr:twoCellAnchor editAs="oneCell">
    <xdr:from>
      <xdr:col>0</xdr:col>
      <xdr:colOff>127000</xdr:colOff>
      <xdr:row>301</xdr:row>
      <xdr:rowOff>154214</xdr:rowOff>
    </xdr:from>
    <xdr:to>
      <xdr:col>9</xdr:col>
      <xdr:colOff>510917</xdr:colOff>
      <xdr:row>319</xdr:row>
      <xdr:rowOff>172393</xdr:rowOff>
    </xdr:to>
    <xdr:pic>
      <xdr:nvPicPr>
        <xdr:cNvPr id="8" name="図 7">
          <a:extLst>
            <a:ext uri="{FF2B5EF4-FFF2-40B4-BE49-F238E27FC236}">
              <a16:creationId xmlns:a16="http://schemas.microsoft.com/office/drawing/2014/main" id="{4EB366FF-23D0-4FF5-AAB0-09AA31B97C8F}"/>
            </a:ext>
          </a:extLst>
        </xdr:cNvPr>
        <xdr:cNvPicPr>
          <a:picLocks noChangeAspect="1"/>
        </xdr:cNvPicPr>
      </xdr:nvPicPr>
      <xdr:blipFill>
        <a:blip xmlns:r="http://schemas.openxmlformats.org/officeDocument/2006/relationships" r:embed="rId7"/>
        <a:stretch>
          <a:fillRect/>
        </a:stretch>
      </xdr:blipFill>
      <xdr:spPr>
        <a:xfrm>
          <a:off x="127000" y="65610014"/>
          <a:ext cx="6041767" cy="3790079"/>
        </a:xfrm>
        <a:prstGeom prst="rect">
          <a:avLst/>
        </a:prstGeom>
      </xdr:spPr>
    </xdr:pic>
    <xdr:clientData/>
  </xdr:twoCellAnchor>
  <xdr:twoCellAnchor editAs="oneCell">
    <xdr:from>
      <xdr:col>0</xdr:col>
      <xdr:colOff>127000</xdr:colOff>
      <xdr:row>278</xdr:row>
      <xdr:rowOff>172357</xdr:rowOff>
    </xdr:from>
    <xdr:to>
      <xdr:col>9</xdr:col>
      <xdr:colOff>504820</xdr:colOff>
      <xdr:row>296</xdr:row>
      <xdr:rowOff>172246</xdr:rowOff>
    </xdr:to>
    <xdr:pic>
      <xdr:nvPicPr>
        <xdr:cNvPr id="9" name="図 8">
          <a:extLst>
            <a:ext uri="{FF2B5EF4-FFF2-40B4-BE49-F238E27FC236}">
              <a16:creationId xmlns:a16="http://schemas.microsoft.com/office/drawing/2014/main" id="{801E677D-E576-4739-90B4-5656B591F8A6}"/>
            </a:ext>
          </a:extLst>
        </xdr:cNvPr>
        <xdr:cNvPicPr>
          <a:picLocks noChangeAspect="1"/>
        </xdr:cNvPicPr>
      </xdr:nvPicPr>
      <xdr:blipFill>
        <a:blip xmlns:r="http://schemas.openxmlformats.org/officeDocument/2006/relationships" r:embed="rId8"/>
        <a:stretch>
          <a:fillRect/>
        </a:stretch>
      </xdr:blipFill>
      <xdr:spPr>
        <a:xfrm>
          <a:off x="127000" y="60637057"/>
          <a:ext cx="6035670" cy="3771789"/>
        </a:xfrm>
        <a:prstGeom prst="rect">
          <a:avLst/>
        </a:prstGeom>
      </xdr:spPr>
    </xdr:pic>
    <xdr:clientData/>
  </xdr:twoCellAnchor>
  <xdr:twoCellAnchor editAs="oneCell">
    <xdr:from>
      <xdr:col>0</xdr:col>
      <xdr:colOff>154214</xdr:colOff>
      <xdr:row>233</xdr:row>
      <xdr:rowOff>18143</xdr:rowOff>
    </xdr:from>
    <xdr:to>
      <xdr:col>9</xdr:col>
      <xdr:colOff>525937</xdr:colOff>
      <xdr:row>251</xdr:row>
      <xdr:rowOff>36322</xdr:rowOff>
    </xdr:to>
    <xdr:pic>
      <xdr:nvPicPr>
        <xdr:cNvPr id="10" name="図 9">
          <a:extLst>
            <a:ext uri="{FF2B5EF4-FFF2-40B4-BE49-F238E27FC236}">
              <a16:creationId xmlns:a16="http://schemas.microsoft.com/office/drawing/2014/main" id="{F87AEA99-0428-49CF-95EE-A3222E14BC1F}"/>
            </a:ext>
          </a:extLst>
        </xdr:cNvPr>
        <xdr:cNvPicPr>
          <a:picLocks noChangeAspect="1"/>
        </xdr:cNvPicPr>
      </xdr:nvPicPr>
      <xdr:blipFill>
        <a:blip xmlns:r="http://schemas.openxmlformats.org/officeDocument/2006/relationships" r:embed="rId9"/>
        <a:stretch>
          <a:fillRect/>
        </a:stretch>
      </xdr:blipFill>
      <xdr:spPr>
        <a:xfrm>
          <a:off x="154214" y="50710193"/>
          <a:ext cx="6029573" cy="3790079"/>
        </a:xfrm>
        <a:prstGeom prst="rect">
          <a:avLst/>
        </a:prstGeom>
      </xdr:spPr>
    </xdr:pic>
    <xdr:clientData/>
  </xdr:twoCellAnchor>
  <xdr:twoCellAnchor editAs="oneCell">
    <xdr:from>
      <xdr:col>0</xdr:col>
      <xdr:colOff>81643</xdr:colOff>
      <xdr:row>209</xdr:row>
      <xdr:rowOff>108857</xdr:rowOff>
    </xdr:from>
    <xdr:to>
      <xdr:col>9</xdr:col>
      <xdr:colOff>453366</xdr:colOff>
      <xdr:row>227</xdr:row>
      <xdr:rowOff>127037</xdr:rowOff>
    </xdr:to>
    <xdr:pic>
      <xdr:nvPicPr>
        <xdr:cNvPr id="11" name="図 10">
          <a:extLst>
            <a:ext uri="{FF2B5EF4-FFF2-40B4-BE49-F238E27FC236}">
              <a16:creationId xmlns:a16="http://schemas.microsoft.com/office/drawing/2014/main" id="{E6C71A3A-8AB2-4775-98BC-033440E93589}"/>
            </a:ext>
          </a:extLst>
        </xdr:cNvPr>
        <xdr:cNvPicPr>
          <a:picLocks noChangeAspect="1"/>
        </xdr:cNvPicPr>
      </xdr:nvPicPr>
      <xdr:blipFill>
        <a:blip xmlns:r="http://schemas.openxmlformats.org/officeDocument/2006/relationships" r:embed="rId10"/>
        <a:stretch>
          <a:fillRect/>
        </a:stretch>
      </xdr:blipFill>
      <xdr:spPr>
        <a:xfrm>
          <a:off x="81643" y="45600257"/>
          <a:ext cx="6029573" cy="3790080"/>
        </a:xfrm>
        <a:prstGeom prst="rect">
          <a:avLst/>
        </a:prstGeom>
      </xdr:spPr>
    </xdr:pic>
    <xdr:clientData/>
  </xdr:twoCellAnchor>
  <xdr:twoCellAnchor editAs="oneCell">
    <xdr:from>
      <xdr:col>0</xdr:col>
      <xdr:colOff>99785</xdr:colOff>
      <xdr:row>186</xdr:row>
      <xdr:rowOff>163285</xdr:rowOff>
    </xdr:from>
    <xdr:to>
      <xdr:col>9</xdr:col>
      <xdr:colOff>483702</xdr:colOff>
      <xdr:row>204</xdr:row>
      <xdr:rowOff>187562</xdr:rowOff>
    </xdr:to>
    <xdr:pic>
      <xdr:nvPicPr>
        <xdr:cNvPr id="12" name="図 11">
          <a:extLst>
            <a:ext uri="{FF2B5EF4-FFF2-40B4-BE49-F238E27FC236}">
              <a16:creationId xmlns:a16="http://schemas.microsoft.com/office/drawing/2014/main" id="{3D6085B9-41C5-4BA6-AD09-0128BD24EA44}"/>
            </a:ext>
          </a:extLst>
        </xdr:cNvPr>
        <xdr:cNvPicPr>
          <a:picLocks noChangeAspect="1"/>
        </xdr:cNvPicPr>
      </xdr:nvPicPr>
      <xdr:blipFill>
        <a:blip xmlns:r="http://schemas.openxmlformats.org/officeDocument/2006/relationships" r:embed="rId11"/>
        <a:stretch>
          <a:fillRect/>
        </a:stretch>
      </xdr:blipFill>
      <xdr:spPr>
        <a:xfrm>
          <a:off x="99785" y="40663585"/>
          <a:ext cx="6041767" cy="3796177"/>
        </a:xfrm>
        <a:prstGeom prst="rect">
          <a:avLst/>
        </a:prstGeom>
      </xdr:spPr>
    </xdr:pic>
    <xdr:clientData/>
  </xdr:twoCellAnchor>
  <xdr:twoCellAnchor editAs="oneCell">
    <xdr:from>
      <xdr:col>0</xdr:col>
      <xdr:colOff>36286</xdr:colOff>
      <xdr:row>162</xdr:row>
      <xdr:rowOff>45358</xdr:rowOff>
    </xdr:from>
    <xdr:to>
      <xdr:col>9</xdr:col>
      <xdr:colOff>566519</xdr:colOff>
      <xdr:row>182</xdr:row>
      <xdr:rowOff>188843</xdr:rowOff>
    </xdr:to>
    <xdr:pic>
      <xdr:nvPicPr>
        <xdr:cNvPr id="13" name="図 12">
          <a:extLst>
            <a:ext uri="{FF2B5EF4-FFF2-40B4-BE49-F238E27FC236}">
              <a16:creationId xmlns:a16="http://schemas.microsoft.com/office/drawing/2014/main" id="{F688431F-8634-4C40-A2D3-E044F43D9547}"/>
            </a:ext>
          </a:extLst>
        </xdr:cNvPr>
        <xdr:cNvPicPr>
          <a:picLocks noChangeAspect="1"/>
        </xdr:cNvPicPr>
      </xdr:nvPicPr>
      <xdr:blipFill>
        <a:blip xmlns:r="http://schemas.openxmlformats.org/officeDocument/2006/relationships" r:embed="rId12"/>
        <a:stretch>
          <a:fillRect/>
        </a:stretch>
      </xdr:blipFill>
      <xdr:spPr>
        <a:xfrm>
          <a:off x="36286" y="35345008"/>
          <a:ext cx="6188083" cy="4334485"/>
        </a:xfrm>
        <a:prstGeom prst="rect">
          <a:avLst/>
        </a:prstGeom>
      </xdr:spPr>
    </xdr:pic>
    <xdr:clientData/>
  </xdr:twoCellAnchor>
  <xdr:twoCellAnchor editAs="oneCell">
    <xdr:from>
      <xdr:col>0</xdr:col>
      <xdr:colOff>117928</xdr:colOff>
      <xdr:row>140</xdr:row>
      <xdr:rowOff>9072</xdr:rowOff>
    </xdr:from>
    <xdr:to>
      <xdr:col>9</xdr:col>
      <xdr:colOff>501845</xdr:colOff>
      <xdr:row>160</xdr:row>
      <xdr:rowOff>128171</xdr:rowOff>
    </xdr:to>
    <xdr:pic>
      <xdr:nvPicPr>
        <xdr:cNvPr id="14" name="図 13">
          <a:extLst>
            <a:ext uri="{FF2B5EF4-FFF2-40B4-BE49-F238E27FC236}">
              <a16:creationId xmlns:a16="http://schemas.microsoft.com/office/drawing/2014/main" id="{885E0D95-2AD3-4B3F-A5AA-E4B4A7F1F5A3}"/>
            </a:ext>
          </a:extLst>
        </xdr:cNvPr>
        <xdr:cNvPicPr>
          <a:picLocks noChangeAspect="1"/>
        </xdr:cNvPicPr>
      </xdr:nvPicPr>
      <xdr:blipFill>
        <a:blip xmlns:r="http://schemas.openxmlformats.org/officeDocument/2006/relationships" r:embed="rId13"/>
        <a:stretch>
          <a:fillRect/>
        </a:stretch>
      </xdr:blipFill>
      <xdr:spPr>
        <a:xfrm>
          <a:off x="117928" y="30527172"/>
          <a:ext cx="6041767" cy="4310099"/>
        </a:xfrm>
        <a:prstGeom prst="rect">
          <a:avLst/>
        </a:prstGeom>
      </xdr:spPr>
    </xdr:pic>
    <xdr:clientData/>
  </xdr:twoCellAnchor>
  <xdr:twoCellAnchor editAs="oneCell">
    <xdr:from>
      <xdr:col>0</xdr:col>
      <xdr:colOff>136072</xdr:colOff>
      <xdr:row>115</xdr:row>
      <xdr:rowOff>90713</xdr:rowOff>
    </xdr:from>
    <xdr:to>
      <xdr:col>9</xdr:col>
      <xdr:colOff>513892</xdr:colOff>
      <xdr:row>134</xdr:row>
      <xdr:rowOff>205076</xdr:rowOff>
    </xdr:to>
    <xdr:pic>
      <xdr:nvPicPr>
        <xdr:cNvPr id="15" name="図 14">
          <a:extLst>
            <a:ext uri="{FF2B5EF4-FFF2-40B4-BE49-F238E27FC236}">
              <a16:creationId xmlns:a16="http://schemas.microsoft.com/office/drawing/2014/main" id="{B5553B5A-ADAB-4CBF-AA2C-605C53ECC675}"/>
            </a:ext>
          </a:extLst>
        </xdr:cNvPr>
        <xdr:cNvPicPr>
          <a:picLocks noChangeAspect="1"/>
        </xdr:cNvPicPr>
      </xdr:nvPicPr>
      <xdr:blipFill>
        <a:blip xmlns:r="http://schemas.openxmlformats.org/officeDocument/2006/relationships" r:embed="rId14"/>
        <a:stretch>
          <a:fillRect/>
        </a:stretch>
      </xdr:blipFill>
      <xdr:spPr>
        <a:xfrm>
          <a:off x="136072" y="25198613"/>
          <a:ext cx="6035670" cy="4095813"/>
        </a:xfrm>
        <a:prstGeom prst="rect">
          <a:avLst/>
        </a:prstGeom>
      </xdr:spPr>
    </xdr:pic>
    <xdr:clientData/>
  </xdr:twoCellAnchor>
  <xdr:twoCellAnchor editAs="oneCell">
    <xdr:from>
      <xdr:col>0</xdr:col>
      <xdr:colOff>172357</xdr:colOff>
      <xdr:row>94</xdr:row>
      <xdr:rowOff>72571</xdr:rowOff>
    </xdr:from>
    <xdr:to>
      <xdr:col>9</xdr:col>
      <xdr:colOff>550177</xdr:colOff>
      <xdr:row>112</xdr:row>
      <xdr:rowOff>84654</xdr:rowOff>
    </xdr:to>
    <xdr:pic>
      <xdr:nvPicPr>
        <xdr:cNvPr id="16" name="図 15">
          <a:extLst>
            <a:ext uri="{FF2B5EF4-FFF2-40B4-BE49-F238E27FC236}">
              <a16:creationId xmlns:a16="http://schemas.microsoft.com/office/drawing/2014/main" id="{B11C92F0-CA1E-4AD2-AF8F-EC9939619DD5}"/>
            </a:ext>
          </a:extLst>
        </xdr:cNvPr>
        <xdr:cNvPicPr>
          <a:picLocks noChangeAspect="1"/>
        </xdr:cNvPicPr>
      </xdr:nvPicPr>
      <xdr:blipFill>
        <a:blip xmlns:r="http://schemas.openxmlformats.org/officeDocument/2006/relationships" r:embed="rId15"/>
        <a:stretch>
          <a:fillRect/>
        </a:stretch>
      </xdr:blipFill>
      <xdr:spPr>
        <a:xfrm>
          <a:off x="172357" y="20608471"/>
          <a:ext cx="6035670" cy="3783983"/>
        </a:xfrm>
        <a:prstGeom prst="rect">
          <a:avLst/>
        </a:prstGeom>
      </xdr:spPr>
    </xdr:pic>
    <xdr:clientData/>
  </xdr:twoCellAnchor>
  <xdr:twoCellAnchor editAs="oneCell">
    <xdr:from>
      <xdr:col>0</xdr:col>
      <xdr:colOff>0</xdr:colOff>
      <xdr:row>70</xdr:row>
      <xdr:rowOff>27214</xdr:rowOff>
    </xdr:from>
    <xdr:to>
      <xdr:col>10</xdr:col>
      <xdr:colOff>7945</xdr:colOff>
      <xdr:row>92</xdr:row>
      <xdr:rowOff>64336</xdr:rowOff>
    </xdr:to>
    <xdr:pic>
      <xdr:nvPicPr>
        <xdr:cNvPr id="17" name="図 16">
          <a:extLst>
            <a:ext uri="{FF2B5EF4-FFF2-40B4-BE49-F238E27FC236}">
              <a16:creationId xmlns:a16="http://schemas.microsoft.com/office/drawing/2014/main" id="{C24CDD49-331A-4E0A-895C-44C4175EA5DA}"/>
            </a:ext>
          </a:extLst>
        </xdr:cNvPr>
        <xdr:cNvPicPr>
          <a:picLocks noChangeAspect="1"/>
        </xdr:cNvPicPr>
      </xdr:nvPicPr>
      <xdr:blipFill>
        <a:blip xmlns:r="http://schemas.openxmlformats.org/officeDocument/2006/relationships" r:embed="rId16"/>
        <a:stretch>
          <a:fillRect/>
        </a:stretch>
      </xdr:blipFill>
      <xdr:spPr>
        <a:xfrm>
          <a:off x="0" y="15362464"/>
          <a:ext cx="6294445" cy="4647222"/>
        </a:xfrm>
        <a:prstGeom prst="rect">
          <a:avLst/>
        </a:prstGeom>
      </xdr:spPr>
    </xdr:pic>
    <xdr:clientData/>
  </xdr:twoCellAnchor>
  <xdr:twoCellAnchor editAs="oneCell">
    <xdr:from>
      <xdr:col>0</xdr:col>
      <xdr:colOff>63500</xdr:colOff>
      <xdr:row>48</xdr:row>
      <xdr:rowOff>163285</xdr:rowOff>
    </xdr:from>
    <xdr:to>
      <xdr:col>9</xdr:col>
      <xdr:colOff>465706</xdr:colOff>
      <xdr:row>67</xdr:row>
      <xdr:rowOff>161814</xdr:rowOff>
    </xdr:to>
    <xdr:pic>
      <xdr:nvPicPr>
        <xdr:cNvPr id="18" name="図 17">
          <a:extLst>
            <a:ext uri="{FF2B5EF4-FFF2-40B4-BE49-F238E27FC236}">
              <a16:creationId xmlns:a16="http://schemas.microsoft.com/office/drawing/2014/main" id="{9A53DB7F-6AE7-416A-86BD-F75BC54A0AD7}"/>
            </a:ext>
          </a:extLst>
        </xdr:cNvPr>
        <xdr:cNvPicPr>
          <a:picLocks noChangeAspect="1"/>
        </xdr:cNvPicPr>
      </xdr:nvPicPr>
      <xdr:blipFill>
        <a:blip xmlns:r="http://schemas.openxmlformats.org/officeDocument/2006/relationships" r:embed="rId17"/>
        <a:stretch>
          <a:fillRect/>
        </a:stretch>
      </xdr:blipFill>
      <xdr:spPr>
        <a:xfrm>
          <a:off x="63500" y="10716985"/>
          <a:ext cx="6060056" cy="3979979"/>
        </a:xfrm>
        <a:prstGeom prst="rect">
          <a:avLst/>
        </a:prstGeom>
      </xdr:spPr>
    </xdr:pic>
    <xdr:clientData/>
  </xdr:twoCellAnchor>
  <xdr:twoCellAnchor editAs="oneCell">
    <xdr:from>
      <xdr:col>0</xdr:col>
      <xdr:colOff>163286</xdr:colOff>
      <xdr:row>24</xdr:row>
      <xdr:rowOff>163286</xdr:rowOff>
    </xdr:from>
    <xdr:to>
      <xdr:col>9</xdr:col>
      <xdr:colOff>547203</xdr:colOff>
      <xdr:row>42</xdr:row>
      <xdr:rowOff>181466</xdr:rowOff>
    </xdr:to>
    <xdr:pic>
      <xdr:nvPicPr>
        <xdr:cNvPr id="19" name="図 18">
          <a:extLst>
            <a:ext uri="{FF2B5EF4-FFF2-40B4-BE49-F238E27FC236}">
              <a16:creationId xmlns:a16="http://schemas.microsoft.com/office/drawing/2014/main" id="{C0A67C92-02FD-4F04-BB07-FB839DD359DF}"/>
            </a:ext>
          </a:extLst>
        </xdr:cNvPr>
        <xdr:cNvPicPr>
          <a:picLocks noChangeAspect="1"/>
        </xdr:cNvPicPr>
      </xdr:nvPicPr>
      <xdr:blipFill>
        <a:blip xmlns:r="http://schemas.openxmlformats.org/officeDocument/2006/relationships" r:embed="rId18"/>
        <a:stretch>
          <a:fillRect/>
        </a:stretch>
      </xdr:blipFill>
      <xdr:spPr>
        <a:xfrm>
          <a:off x="163286" y="5516336"/>
          <a:ext cx="6041767" cy="3790080"/>
        </a:xfrm>
        <a:prstGeom prst="rect">
          <a:avLst/>
        </a:prstGeom>
      </xdr:spPr>
    </xdr:pic>
    <xdr:clientData/>
  </xdr:twoCellAnchor>
  <xdr:twoCellAnchor editAs="oneCell">
    <xdr:from>
      <xdr:col>0</xdr:col>
      <xdr:colOff>154214</xdr:colOff>
      <xdr:row>2</xdr:row>
      <xdr:rowOff>90714</xdr:rowOff>
    </xdr:from>
    <xdr:to>
      <xdr:col>9</xdr:col>
      <xdr:colOff>525937</xdr:colOff>
      <xdr:row>20</xdr:row>
      <xdr:rowOff>133134</xdr:rowOff>
    </xdr:to>
    <xdr:pic>
      <xdr:nvPicPr>
        <xdr:cNvPr id="20" name="図 19">
          <a:extLst>
            <a:ext uri="{FF2B5EF4-FFF2-40B4-BE49-F238E27FC236}">
              <a16:creationId xmlns:a16="http://schemas.microsoft.com/office/drawing/2014/main" id="{4EC639DF-DA62-4724-90A6-6EDA4E020A1A}"/>
            </a:ext>
          </a:extLst>
        </xdr:cNvPr>
        <xdr:cNvPicPr>
          <a:picLocks noChangeAspect="1"/>
        </xdr:cNvPicPr>
      </xdr:nvPicPr>
      <xdr:blipFill>
        <a:blip xmlns:r="http://schemas.openxmlformats.org/officeDocument/2006/relationships" r:embed="rId19"/>
        <a:stretch>
          <a:fillRect/>
        </a:stretch>
      </xdr:blipFill>
      <xdr:spPr>
        <a:xfrm>
          <a:off x="154214" y="681264"/>
          <a:ext cx="6029573" cy="3795270"/>
        </a:xfrm>
        <a:prstGeom prst="rect">
          <a:avLst/>
        </a:prstGeom>
      </xdr:spPr>
    </xdr:pic>
    <xdr:clientData/>
  </xdr:twoCellAnchor>
  <xdr:twoCellAnchor editAs="oneCell">
    <xdr:from>
      <xdr:col>0</xdr:col>
      <xdr:colOff>127000</xdr:colOff>
      <xdr:row>253</xdr:row>
      <xdr:rowOff>108857</xdr:rowOff>
    </xdr:from>
    <xdr:to>
      <xdr:col>9</xdr:col>
      <xdr:colOff>504820</xdr:colOff>
      <xdr:row>275</xdr:row>
      <xdr:rowOff>182558</xdr:rowOff>
    </xdr:to>
    <xdr:pic>
      <xdr:nvPicPr>
        <xdr:cNvPr id="21" name="図 20">
          <a:extLst>
            <a:ext uri="{FF2B5EF4-FFF2-40B4-BE49-F238E27FC236}">
              <a16:creationId xmlns:a16="http://schemas.microsoft.com/office/drawing/2014/main" id="{086D1E2C-0540-44FE-ACCC-4EFDE37840C5}"/>
            </a:ext>
          </a:extLst>
        </xdr:cNvPr>
        <xdr:cNvPicPr>
          <a:picLocks noChangeAspect="1"/>
        </xdr:cNvPicPr>
      </xdr:nvPicPr>
      <xdr:blipFill>
        <a:blip xmlns:r="http://schemas.openxmlformats.org/officeDocument/2006/relationships" r:embed="rId20"/>
        <a:stretch>
          <a:fillRect/>
        </a:stretch>
      </xdr:blipFill>
      <xdr:spPr>
        <a:xfrm>
          <a:off x="127000" y="55163357"/>
          <a:ext cx="6035670" cy="46838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33"/>
  <sheetViews>
    <sheetView tabSelected="1" view="pageBreakPreview" zoomScaleNormal="40" zoomScaleSheetLayoutView="100" workbookViewId="0">
      <selection sqref="A1:J36"/>
    </sheetView>
  </sheetViews>
  <sheetFormatPr defaultRowHeight="13"/>
  <sheetData>
    <row r="1" spans="1:10" ht="13" customHeight="1">
      <c r="A1" s="4275" t="s">
        <v>255</v>
      </c>
      <c r="B1" s="4275"/>
      <c r="C1" s="4275"/>
      <c r="D1" s="4275"/>
      <c r="E1" s="4275"/>
      <c r="F1" s="4275"/>
      <c r="G1" s="4275"/>
      <c r="H1" s="4275"/>
      <c r="I1" s="4275"/>
      <c r="J1" s="4275"/>
    </row>
    <row r="2" spans="1:10">
      <c r="A2" s="4275"/>
      <c r="B2" s="4275"/>
      <c r="C2" s="4275"/>
      <c r="D2" s="4275"/>
      <c r="E2" s="4275"/>
      <c r="F2" s="4275"/>
      <c r="G2" s="4275"/>
      <c r="H2" s="4275"/>
      <c r="I2" s="4275"/>
      <c r="J2" s="4275"/>
    </row>
    <row r="3" spans="1:10">
      <c r="A3" s="4275"/>
      <c r="B3" s="4275"/>
      <c r="C3" s="4275"/>
      <c r="D3" s="4275"/>
      <c r="E3" s="4275"/>
      <c r="F3" s="4275"/>
      <c r="G3" s="4275"/>
      <c r="H3" s="4275"/>
      <c r="I3" s="4275"/>
      <c r="J3" s="4275"/>
    </row>
    <row r="4" spans="1:10">
      <c r="A4" s="4275"/>
      <c r="B4" s="4275"/>
      <c r="C4" s="4275"/>
      <c r="D4" s="4275"/>
      <c r="E4" s="4275"/>
      <c r="F4" s="4275"/>
      <c r="G4" s="4275"/>
      <c r="H4" s="4275"/>
      <c r="I4" s="4275"/>
      <c r="J4" s="4275"/>
    </row>
    <row r="5" spans="1:10">
      <c r="A5" s="4275"/>
      <c r="B5" s="4275"/>
      <c r="C5" s="4275"/>
      <c r="D5" s="4275"/>
      <c r="E5" s="4275"/>
      <c r="F5" s="4275"/>
      <c r="G5" s="4275"/>
      <c r="H5" s="4275"/>
      <c r="I5" s="4275"/>
      <c r="J5" s="4275"/>
    </row>
    <row r="6" spans="1:10">
      <c r="A6" s="4275"/>
      <c r="B6" s="4275"/>
      <c r="C6" s="4275"/>
      <c r="D6" s="4275"/>
      <c r="E6" s="4275"/>
      <c r="F6" s="4275"/>
      <c r="G6" s="4275"/>
      <c r="H6" s="4275"/>
      <c r="I6" s="4275"/>
      <c r="J6" s="4275"/>
    </row>
    <row r="7" spans="1:10">
      <c r="A7" s="4275"/>
      <c r="B7" s="4275"/>
      <c r="C7" s="4275"/>
      <c r="D7" s="4275"/>
      <c r="E7" s="4275"/>
      <c r="F7" s="4275"/>
      <c r="G7" s="4275"/>
      <c r="H7" s="4275"/>
      <c r="I7" s="4275"/>
      <c r="J7" s="4275"/>
    </row>
    <row r="8" spans="1:10">
      <c r="A8" s="4275"/>
      <c r="B8" s="4275"/>
      <c r="C8" s="4275"/>
      <c r="D8" s="4275"/>
      <c r="E8" s="4275"/>
      <c r="F8" s="4275"/>
      <c r="G8" s="4275"/>
      <c r="H8" s="4275"/>
      <c r="I8" s="4275"/>
      <c r="J8" s="4275"/>
    </row>
    <row r="9" spans="1:10">
      <c r="A9" s="4275"/>
      <c r="B9" s="4275"/>
      <c r="C9" s="4275"/>
      <c r="D9" s="4275"/>
      <c r="E9" s="4275"/>
      <c r="F9" s="4275"/>
      <c r="G9" s="4275"/>
      <c r="H9" s="4275"/>
      <c r="I9" s="4275"/>
      <c r="J9" s="4275"/>
    </row>
    <row r="10" spans="1:10">
      <c r="A10" s="4275"/>
      <c r="B10" s="4275"/>
      <c r="C10" s="4275"/>
      <c r="D10" s="4275"/>
      <c r="E10" s="4275"/>
      <c r="F10" s="4275"/>
      <c r="G10" s="4275"/>
      <c r="H10" s="4275"/>
      <c r="I10" s="4275"/>
      <c r="J10" s="4275"/>
    </row>
    <row r="11" spans="1:10">
      <c r="A11" s="4275"/>
      <c r="B11" s="4275"/>
      <c r="C11" s="4275"/>
      <c r="D11" s="4275"/>
      <c r="E11" s="4275"/>
      <c r="F11" s="4275"/>
      <c r="G11" s="4275"/>
      <c r="H11" s="4275"/>
      <c r="I11" s="4275"/>
      <c r="J11" s="4275"/>
    </row>
    <row r="12" spans="1:10">
      <c r="A12" s="4275"/>
      <c r="B12" s="4275"/>
      <c r="C12" s="4275"/>
      <c r="D12" s="4275"/>
      <c r="E12" s="4275"/>
      <c r="F12" s="4275"/>
      <c r="G12" s="4275"/>
      <c r="H12" s="4275"/>
      <c r="I12" s="4275"/>
      <c r="J12" s="4275"/>
    </row>
    <row r="13" spans="1:10">
      <c r="A13" s="4275"/>
      <c r="B13" s="4275"/>
      <c r="C13" s="4275"/>
      <c r="D13" s="4275"/>
      <c r="E13" s="4275"/>
      <c r="F13" s="4275"/>
      <c r="G13" s="4275"/>
      <c r="H13" s="4275"/>
      <c r="I13" s="4275"/>
      <c r="J13" s="4275"/>
    </row>
    <row r="14" spans="1:10">
      <c r="A14" s="4275"/>
      <c r="B14" s="4275"/>
      <c r="C14" s="4275"/>
      <c r="D14" s="4275"/>
      <c r="E14" s="4275"/>
      <c r="F14" s="4275"/>
      <c r="G14" s="4275"/>
      <c r="H14" s="4275"/>
      <c r="I14" s="4275"/>
      <c r="J14" s="4275"/>
    </row>
    <row r="15" spans="1:10">
      <c r="A15" s="4275"/>
      <c r="B15" s="4275"/>
      <c r="C15" s="4275"/>
      <c r="D15" s="4275"/>
      <c r="E15" s="4275"/>
      <c r="F15" s="4275"/>
      <c r="G15" s="4275"/>
      <c r="H15" s="4275"/>
      <c r="I15" s="4275"/>
      <c r="J15" s="4275"/>
    </row>
    <row r="16" spans="1:10">
      <c r="A16" s="4275"/>
      <c r="B16" s="4275"/>
      <c r="C16" s="4275"/>
      <c r="D16" s="4275"/>
      <c r="E16" s="4275"/>
      <c r="F16" s="4275"/>
      <c r="G16" s="4275"/>
      <c r="H16" s="4275"/>
      <c r="I16" s="4275"/>
      <c r="J16" s="4275"/>
    </row>
    <row r="17" spans="1:10">
      <c r="A17" s="4275"/>
      <c r="B17" s="4275"/>
      <c r="C17" s="4275"/>
      <c r="D17" s="4275"/>
      <c r="E17" s="4275"/>
      <c r="F17" s="4275"/>
      <c r="G17" s="4275"/>
      <c r="H17" s="4275"/>
      <c r="I17" s="4275"/>
      <c r="J17" s="4275"/>
    </row>
    <row r="18" spans="1:10">
      <c r="A18" s="4275"/>
      <c r="B18" s="4275"/>
      <c r="C18" s="4275"/>
      <c r="D18" s="4275"/>
      <c r="E18" s="4275"/>
      <c r="F18" s="4275"/>
      <c r="G18" s="4275"/>
      <c r="H18" s="4275"/>
      <c r="I18" s="4275"/>
      <c r="J18" s="4275"/>
    </row>
    <row r="19" spans="1:10">
      <c r="A19" s="4275"/>
      <c r="B19" s="4275"/>
      <c r="C19" s="4275"/>
      <c r="D19" s="4275"/>
      <c r="E19" s="4275"/>
      <c r="F19" s="4275"/>
      <c r="G19" s="4275"/>
      <c r="H19" s="4275"/>
      <c r="I19" s="4275"/>
      <c r="J19" s="4275"/>
    </row>
    <row r="20" spans="1:10">
      <c r="A20" s="4275"/>
      <c r="B20" s="4275"/>
      <c r="C20" s="4275"/>
      <c r="D20" s="4275"/>
      <c r="E20" s="4275"/>
      <c r="F20" s="4275"/>
      <c r="G20" s="4275"/>
      <c r="H20" s="4275"/>
      <c r="I20" s="4275"/>
      <c r="J20" s="4275"/>
    </row>
    <row r="21" spans="1:10">
      <c r="A21" s="4275"/>
      <c r="B21" s="4275"/>
      <c r="C21" s="4275"/>
      <c r="D21" s="4275"/>
      <c r="E21" s="4275"/>
      <c r="F21" s="4275"/>
      <c r="G21" s="4275"/>
      <c r="H21" s="4275"/>
      <c r="I21" s="4275"/>
      <c r="J21" s="4275"/>
    </row>
    <row r="22" spans="1:10">
      <c r="A22" s="4275"/>
      <c r="B22" s="4275"/>
      <c r="C22" s="4275"/>
      <c r="D22" s="4275"/>
      <c r="E22" s="4275"/>
      <c r="F22" s="4275"/>
      <c r="G22" s="4275"/>
      <c r="H22" s="4275"/>
      <c r="I22" s="4275"/>
      <c r="J22" s="4275"/>
    </row>
    <row r="23" spans="1:10">
      <c r="A23" s="4275"/>
      <c r="B23" s="4275"/>
      <c r="C23" s="4275"/>
      <c r="D23" s="4275"/>
      <c r="E23" s="4275"/>
      <c r="F23" s="4275"/>
      <c r="G23" s="4275"/>
      <c r="H23" s="4275"/>
      <c r="I23" s="4275"/>
      <c r="J23" s="4275"/>
    </row>
    <row r="24" spans="1:10">
      <c r="A24" s="4275"/>
      <c r="B24" s="4275"/>
      <c r="C24" s="4275"/>
      <c r="D24" s="4275"/>
      <c r="E24" s="4275"/>
      <c r="F24" s="4275"/>
      <c r="G24" s="4275"/>
      <c r="H24" s="4275"/>
      <c r="I24" s="4275"/>
      <c r="J24" s="4275"/>
    </row>
    <row r="25" spans="1:10">
      <c r="A25" s="4275"/>
      <c r="B25" s="4275"/>
      <c r="C25" s="4275"/>
      <c r="D25" s="4275"/>
      <c r="E25" s="4275"/>
      <c r="F25" s="4275"/>
      <c r="G25" s="4275"/>
      <c r="H25" s="4275"/>
      <c r="I25" s="4275"/>
      <c r="J25" s="4275"/>
    </row>
    <row r="26" spans="1:10">
      <c r="A26" s="4275"/>
      <c r="B26" s="4275"/>
      <c r="C26" s="4275"/>
      <c r="D26" s="4275"/>
      <c r="E26" s="4275"/>
      <c r="F26" s="4275"/>
      <c r="G26" s="4275"/>
      <c r="H26" s="4275"/>
      <c r="I26" s="4275"/>
      <c r="J26" s="4275"/>
    </row>
    <row r="27" spans="1:10">
      <c r="A27" s="4275"/>
      <c r="B27" s="4275"/>
      <c r="C27" s="4275"/>
      <c r="D27" s="4275"/>
      <c r="E27" s="4275"/>
      <c r="F27" s="4275"/>
      <c r="G27" s="4275"/>
      <c r="H27" s="4275"/>
      <c r="I27" s="4275"/>
      <c r="J27" s="4275"/>
    </row>
    <row r="28" spans="1:10">
      <c r="A28" s="4275"/>
      <c r="B28" s="4275"/>
      <c r="C28" s="4275"/>
      <c r="D28" s="4275"/>
      <c r="E28" s="4275"/>
      <c r="F28" s="4275"/>
      <c r="G28" s="4275"/>
      <c r="H28" s="4275"/>
      <c r="I28" s="4275"/>
      <c r="J28" s="4275"/>
    </row>
    <row r="29" spans="1:10">
      <c r="A29" s="4275"/>
      <c r="B29" s="4275"/>
      <c r="C29" s="4275"/>
      <c r="D29" s="4275"/>
      <c r="E29" s="4275"/>
      <c r="F29" s="4275"/>
      <c r="G29" s="4275"/>
      <c r="H29" s="4275"/>
      <c r="I29" s="4275"/>
      <c r="J29" s="4275"/>
    </row>
    <row r="30" spans="1:10">
      <c r="A30" s="4275"/>
      <c r="B30" s="4275"/>
      <c r="C30" s="4275"/>
      <c r="D30" s="4275"/>
      <c r="E30" s="4275"/>
      <c r="F30" s="4275"/>
      <c r="G30" s="4275"/>
      <c r="H30" s="4275"/>
      <c r="I30" s="4275"/>
      <c r="J30" s="4275"/>
    </row>
    <row r="31" spans="1:10">
      <c r="A31" s="4275"/>
      <c r="B31" s="4275"/>
      <c r="C31" s="4275"/>
      <c r="D31" s="4275"/>
      <c r="E31" s="4275"/>
      <c r="F31" s="4275"/>
      <c r="G31" s="4275"/>
      <c r="H31" s="4275"/>
      <c r="I31" s="4275"/>
      <c r="J31" s="4275"/>
    </row>
    <row r="32" spans="1:10">
      <c r="A32" s="4275"/>
      <c r="B32" s="4275"/>
      <c r="C32" s="4275"/>
      <c r="D32" s="4275"/>
      <c r="E32" s="4275"/>
      <c r="F32" s="4275"/>
      <c r="G32" s="4275"/>
      <c r="H32" s="4275"/>
      <c r="I32" s="4275"/>
      <c r="J32" s="4275"/>
    </row>
    <row r="33" spans="1:10">
      <c r="A33" s="4275"/>
      <c r="B33" s="4275"/>
      <c r="C33" s="4275"/>
      <c r="D33" s="4275"/>
      <c r="E33" s="4275"/>
      <c r="F33" s="4275"/>
      <c r="G33" s="4275"/>
      <c r="H33" s="4275"/>
      <c r="I33" s="4275"/>
      <c r="J33" s="4275"/>
    </row>
    <row r="34" spans="1:10">
      <c r="A34" s="4275"/>
      <c r="B34" s="4275"/>
      <c r="C34" s="4275"/>
      <c r="D34" s="4275"/>
      <c r="E34" s="4275"/>
      <c r="F34" s="4275"/>
      <c r="G34" s="4275"/>
      <c r="H34" s="4275"/>
      <c r="I34" s="4275"/>
      <c r="J34" s="4275"/>
    </row>
    <row r="35" spans="1:10">
      <c r="A35" s="4275"/>
      <c r="B35" s="4275"/>
      <c r="C35" s="4275"/>
      <c r="D35" s="4275"/>
      <c r="E35" s="4275"/>
      <c r="F35" s="4275"/>
      <c r="G35" s="4275"/>
      <c r="H35" s="4275"/>
      <c r="I35" s="4275"/>
      <c r="J35" s="4275"/>
    </row>
    <row r="36" spans="1:10">
      <c r="A36" s="4275"/>
      <c r="B36" s="4275"/>
      <c r="C36" s="4275"/>
      <c r="D36" s="4275"/>
      <c r="E36" s="4275"/>
      <c r="F36" s="4275"/>
      <c r="G36" s="4275"/>
      <c r="H36" s="4275"/>
      <c r="I36" s="4275"/>
      <c r="J36" s="4275"/>
    </row>
    <row r="37" spans="1:10">
      <c r="A37" s="5"/>
      <c r="B37" s="5"/>
      <c r="C37" s="5"/>
      <c r="D37" s="5"/>
      <c r="E37" s="5"/>
      <c r="F37" s="5"/>
      <c r="G37" s="5"/>
      <c r="H37" s="5"/>
      <c r="I37" s="5"/>
      <c r="J37" s="5"/>
    </row>
    <row r="38" spans="1:10">
      <c r="A38" s="5"/>
      <c r="B38" s="5"/>
      <c r="C38" s="5"/>
      <c r="D38" s="5"/>
      <c r="E38" s="5"/>
      <c r="F38" s="5"/>
      <c r="G38" s="5"/>
      <c r="H38" s="5"/>
      <c r="I38" s="5"/>
      <c r="J38" s="5"/>
    </row>
    <row r="39" spans="1:10">
      <c r="A39" s="5"/>
      <c r="B39" s="5"/>
      <c r="C39" s="5"/>
      <c r="D39" s="5"/>
      <c r="E39" s="5"/>
      <c r="F39" s="5"/>
      <c r="G39" s="5"/>
      <c r="H39" s="5"/>
      <c r="I39" s="5"/>
      <c r="J39" s="5"/>
    </row>
    <row r="40" spans="1:10">
      <c r="A40" s="5"/>
      <c r="B40" s="5"/>
      <c r="C40" s="5"/>
      <c r="D40" s="5"/>
      <c r="E40" s="5"/>
      <c r="F40" s="5"/>
      <c r="G40" s="5"/>
      <c r="H40" s="5"/>
      <c r="I40" s="5"/>
      <c r="J40" s="5"/>
    </row>
    <row r="41" spans="1:10">
      <c r="A41" s="5"/>
      <c r="B41" s="5"/>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c r="A44" s="5"/>
      <c r="B44" s="5"/>
      <c r="C44" s="5"/>
      <c r="D44" s="5"/>
      <c r="E44" s="5"/>
      <c r="F44" s="5"/>
      <c r="G44" s="5"/>
      <c r="H44" s="5"/>
      <c r="I44" s="5"/>
      <c r="J44" s="5"/>
    </row>
    <row r="45" spans="1:10">
      <c r="A45" s="5"/>
      <c r="B45" s="5"/>
      <c r="C45" s="5"/>
      <c r="D45" s="5"/>
      <c r="E45" s="5"/>
      <c r="F45" s="5"/>
      <c r="G45" s="5"/>
      <c r="H45" s="5"/>
      <c r="I45" s="5"/>
      <c r="J45" s="5"/>
    </row>
    <row r="46" spans="1:10">
      <c r="A46" s="5"/>
      <c r="B46" s="5"/>
      <c r="C46" s="5"/>
      <c r="D46" s="5"/>
      <c r="E46" s="5"/>
      <c r="F46" s="5"/>
      <c r="G46" s="5"/>
      <c r="H46" s="5"/>
      <c r="I46" s="5"/>
      <c r="J46" s="5"/>
    </row>
    <row r="47" spans="1:10">
      <c r="A47" s="5"/>
      <c r="B47" s="5"/>
      <c r="C47" s="5"/>
      <c r="D47" s="5"/>
      <c r="E47" s="5"/>
      <c r="F47" s="5"/>
      <c r="G47" s="5"/>
      <c r="H47" s="5"/>
      <c r="I47" s="5"/>
      <c r="J47" s="5"/>
    </row>
    <row r="48" spans="1:10">
      <c r="A48" s="5"/>
      <c r="B48" s="5"/>
      <c r="C48" s="5"/>
      <c r="D48" s="5"/>
      <c r="E48" s="5"/>
      <c r="F48" s="5"/>
      <c r="G48" s="5"/>
      <c r="H48" s="5"/>
      <c r="I48" s="5"/>
      <c r="J48" s="5"/>
    </row>
    <row r="49" spans="1:10">
      <c r="A49" s="5"/>
      <c r="B49" s="5"/>
      <c r="C49" s="5"/>
      <c r="D49" s="5"/>
      <c r="E49" s="5"/>
      <c r="F49" s="5"/>
      <c r="G49" s="5"/>
      <c r="H49" s="5"/>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c r="A52" s="5"/>
      <c r="B52" s="5"/>
      <c r="C52" s="5"/>
      <c r="D52" s="5"/>
      <c r="E52" s="5"/>
      <c r="F52" s="5"/>
      <c r="G52" s="5"/>
      <c r="H52" s="5"/>
      <c r="I52" s="5"/>
      <c r="J52" s="5"/>
    </row>
    <row r="53" spans="1:10">
      <c r="A53" s="5"/>
      <c r="B53" s="5"/>
      <c r="C53" s="5"/>
      <c r="D53" s="5"/>
      <c r="E53" s="5"/>
      <c r="F53" s="5"/>
      <c r="G53" s="5"/>
      <c r="H53" s="5"/>
      <c r="I53" s="5"/>
      <c r="J53" s="5"/>
    </row>
    <row r="54" spans="1:10">
      <c r="A54" s="5"/>
      <c r="B54" s="5"/>
      <c r="C54" s="5"/>
      <c r="D54" s="5"/>
      <c r="E54" s="5"/>
      <c r="F54" s="5"/>
      <c r="G54" s="5"/>
      <c r="H54" s="5"/>
      <c r="I54" s="5"/>
      <c r="J54" s="5"/>
    </row>
    <row r="55" spans="1:10">
      <c r="A55" s="5"/>
      <c r="B55" s="5"/>
      <c r="C55" s="5"/>
      <c r="D55" s="5"/>
      <c r="E55" s="5"/>
      <c r="F55" s="5"/>
      <c r="G55" s="5"/>
      <c r="H55" s="5"/>
      <c r="I55" s="5"/>
      <c r="J55" s="5"/>
    </row>
    <row r="56" spans="1:10">
      <c r="A56" s="5"/>
      <c r="B56" s="5"/>
      <c r="C56" s="5"/>
      <c r="D56" s="5"/>
      <c r="E56" s="5"/>
      <c r="F56" s="5"/>
      <c r="G56" s="5"/>
      <c r="H56" s="5"/>
      <c r="I56" s="5"/>
      <c r="J56" s="5"/>
    </row>
    <row r="57" spans="1:10">
      <c r="A57" s="5"/>
      <c r="B57" s="5"/>
      <c r="C57" s="5"/>
      <c r="D57" s="5"/>
      <c r="E57" s="5"/>
      <c r="F57" s="5"/>
      <c r="G57" s="5"/>
      <c r="H57" s="5"/>
      <c r="I57" s="5"/>
      <c r="J57" s="5"/>
    </row>
    <row r="58" spans="1:10">
      <c r="A58" s="5"/>
      <c r="B58" s="5"/>
      <c r="C58" s="5"/>
      <c r="D58" s="5"/>
      <c r="E58" s="5"/>
      <c r="F58" s="5"/>
      <c r="G58" s="5"/>
      <c r="H58" s="5"/>
      <c r="I58" s="5"/>
      <c r="J58" s="5"/>
    </row>
    <row r="59" spans="1:10">
      <c r="A59" s="5"/>
      <c r="B59" s="5"/>
      <c r="C59" s="5"/>
      <c r="D59" s="5"/>
      <c r="E59" s="5"/>
      <c r="F59" s="5"/>
      <c r="G59" s="5"/>
      <c r="H59" s="5"/>
      <c r="I59" s="5"/>
      <c r="J59" s="5"/>
    </row>
    <row r="60" spans="1:10">
      <c r="A60" s="5"/>
      <c r="B60" s="5"/>
      <c r="C60" s="5"/>
      <c r="D60" s="5"/>
      <c r="E60" s="5"/>
      <c r="F60" s="5"/>
      <c r="G60" s="5"/>
      <c r="H60" s="5"/>
      <c r="I60" s="5"/>
      <c r="J60" s="5"/>
    </row>
    <row r="61" spans="1:10">
      <c r="A61" s="5"/>
      <c r="B61" s="5"/>
      <c r="C61" s="5"/>
      <c r="D61" s="5"/>
      <c r="E61" s="5"/>
      <c r="F61" s="5"/>
      <c r="G61" s="5"/>
      <c r="H61" s="5"/>
      <c r="I61" s="5"/>
      <c r="J61" s="5"/>
    </row>
    <row r="62" spans="1:10">
      <c r="A62" s="5"/>
      <c r="B62" s="5"/>
      <c r="C62" s="5"/>
      <c r="D62" s="5"/>
      <c r="E62" s="5"/>
      <c r="F62" s="5"/>
      <c r="G62" s="5"/>
      <c r="H62" s="5"/>
      <c r="I62" s="5"/>
      <c r="J62" s="5"/>
    </row>
    <row r="63" spans="1:10">
      <c r="A63" s="5"/>
      <c r="B63" s="5"/>
      <c r="C63" s="5"/>
      <c r="D63" s="5"/>
      <c r="E63" s="5"/>
      <c r="F63" s="5"/>
      <c r="G63" s="5"/>
      <c r="H63" s="5"/>
      <c r="I63" s="5"/>
      <c r="J63" s="5"/>
    </row>
    <row r="64" spans="1:10">
      <c r="A64" s="5"/>
      <c r="B64" s="5"/>
      <c r="C64" s="5"/>
      <c r="D64" s="5"/>
      <c r="E64" s="5"/>
      <c r="F64" s="5"/>
      <c r="G64" s="5"/>
      <c r="H64" s="5"/>
      <c r="I64" s="5"/>
      <c r="J64" s="5"/>
    </row>
    <row r="65" spans="1:10">
      <c r="A65" s="5"/>
      <c r="B65" s="5"/>
      <c r="C65" s="5"/>
      <c r="D65" s="5"/>
      <c r="E65" s="5"/>
      <c r="F65" s="5"/>
      <c r="G65" s="5"/>
      <c r="H65" s="5"/>
      <c r="I65" s="5"/>
      <c r="J65" s="5"/>
    </row>
    <row r="66" spans="1:10">
      <c r="A66" s="5"/>
      <c r="B66" s="5"/>
      <c r="C66" s="5"/>
      <c r="D66" s="5"/>
      <c r="E66" s="5"/>
      <c r="F66" s="5"/>
      <c r="G66" s="5"/>
      <c r="H66" s="5"/>
      <c r="I66" s="5"/>
      <c r="J66" s="5"/>
    </row>
    <row r="67" spans="1:10">
      <c r="A67" s="5"/>
      <c r="B67" s="5"/>
      <c r="C67" s="5"/>
      <c r="D67" s="5"/>
      <c r="E67" s="5"/>
      <c r="F67" s="5"/>
      <c r="G67" s="5"/>
      <c r="H67" s="5"/>
      <c r="I67" s="5"/>
      <c r="J67" s="5"/>
    </row>
    <row r="68" spans="1:10">
      <c r="A68" s="5"/>
      <c r="B68" s="5"/>
      <c r="C68" s="5"/>
      <c r="D68" s="5"/>
      <c r="E68" s="5"/>
      <c r="F68" s="5"/>
      <c r="G68" s="5"/>
      <c r="H68" s="5"/>
      <c r="I68" s="5"/>
      <c r="J68" s="5"/>
    </row>
    <row r="69" spans="1:10">
      <c r="A69" s="5"/>
      <c r="B69" s="5"/>
      <c r="C69" s="5"/>
      <c r="D69" s="5"/>
      <c r="E69" s="5"/>
      <c r="F69" s="5"/>
      <c r="G69" s="5"/>
      <c r="H69" s="5"/>
      <c r="I69" s="5"/>
      <c r="J69" s="5"/>
    </row>
    <row r="70" spans="1:10">
      <c r="A70" s="5"/>
      <c r="B70" s="5"/>
      <c r="C70" s="5"/>
      <c r="D70" s="5"/>
      <c r="E70" s="5"/>
      <c r="F70" s="5"/>
      <c r="G70" s="5"/>
      <c r="H70" s="5"/>
      <c r="I70" s="5"/>
      <c r="J70" s="5"/>
    </row>
    <row r="71" spans="1:10">
      <c r="A71" s="5"/>
      <c r="B71" s="5"/>
      <c r="C71" s="5"/>
      <c r="D71" s="5"/>
      <c r="E71" s="5"/>
      <c r="F71" s="5"/>
      <c r="G71" s="5"/>
      <c r="H71" s="5"/>
      <c r="I71" s="5"/>
      <c r="J71" s="5"/>
    </row>
    <row r="72" spans="1:10">
      <c r="A72" s="5"/>
      <c r="B72" s="5"/>
      <c r="C72" s="5"/>
      <c r="D72" s="5"/>
      <c r="E72" s="5"/>
      <c r="F72" s="5"/>
      <c r="G72" s="5"/>
      <c r="H72" s="5"/>
      <c r="I72" s="5"/>
      <c r="J72" s="5"/>
    </row>
    <row r="73" spans="1:10">
      <c r="A73" s="5"/>
      <c r="B73" s="5"/>
      <c r="C73" s="5"/>
      <c r="D73" s="5"/>
      <c r="E73" s="5"/>
      <c r="F73" s="5"/>
      <c r="G73" s="5"/>
      <c r="H73" s="5"/>
      <c r="I73" s="5"/>
      <c r="J73" s="5"/>
    </row>
    <row r="74" spans="1:10">
      <c r="A74" s="5"/>
      <c r="B74" s="5"/>
      <c r="C74" s="5"/>
      <c r="D74" s="5"/>
      <c r="E74" s="5"/>
      <c r="F74" s="5"/>
      <c r="G74" s="5"/>
      <c r="H74" s="5"/>
      <c r="I74" s="5"/>
      <c r="J74" s="5"/>
    </row>
    <row r="75" spans="1:10">
      <c r="A75" s="5"/>
      <c r="B75" s="5"/>
      <c r="C75" s="5"/>
      <c r="D75" s="5"/>
      <c r="E75" s="5"/>
      <c r="F75" s="5"/>
      <c r="G75" s="5"/>
      <c r="H75" s="5"/>
      <c r="I75" s="5"/>
      <c r="J75" s="5"/>
    </row>
    <row r="76" spans="1:10">
      <c r="A76" s="5"/>
      <c r="B76" s="5"/>
      <c r="C76" s="5"/>
      <c r="D76" s="5"/>
      <c r="E76" s="5"/>
      <c r="F76" s="5"/>
      <c r="G76" s="5"/>
      <c r="H76" s="5"/>
      <c r="I76" s="5"/>
      <c r="J76" s="5"/>
    </row>
    <row r="77" spans="1:10">
      <c r="A77" s="5"/>
      <c r="B77" s="5"/>
      <c r="C77" s="5"/>
      <c r="D77" s="5"/>
      <c r="E77" s="5"/>
      <c r="F77" s="5"/>
      <c r="G77" s="5"/>
      <c r="H77" s="5"/>
      <c r="I77" s="5"/>
      <c r="J77" s="5"/>
    </row>
    <row r="78" spans="1:10">
      <c r="A78" s="5"/>
      <c r="B78" s="5"/>
      <c r="C78" s="5"/>
      <c r="D78" s="5"/>
      <c r="E78" s="5"/>
      <c r="F78" s="5"/>
      <c r="G78" s="5"/>
      <c r="H78" s="5"/>
      <c r="I78" s="5"/>
      <c r="J78" s="5"/>
    </row>
    <row r="79" spans="1:10">
      <c r="A79" s="5"/>
      <c r="B79" s="5"/>
      <c r="C79" s="5"/>
      <c r="D79" s="5"/>
      <c r="E79" s="5"/>
      <c r="F79" s="5"/>
      <c r="G79" s="5"/>
      <c r="H79" s="5"/>
      <c r="I79" s="5"/>
      <c r="J79" s="5"/>
    </row>
    <row r="80" spans="1:10">
      <c r="A80" s="5"/>
      <c r="B80" s="5"/>
      <c r="C80" s="5"/>
      <c r="D80" s="5"/>
      <c r="E80" s="5"/>
      <c r="F80" s="5"/>
      <c r="G80" s="5"/>
      <c r="H80" s="5"/>
      <c r="I80" s="5"/>
      <c r="J80" s="5"/>
    </row>
    <row r="81" spans="1:10">
      <c r="A81" s="5"/>
      <c r="B81" s="5"/>
      <c r="C81" s="5"/>
      <c r="D81" s="5"/>
      <c r="E81" s="5"/>
      <c r="F81" s="5"/>
      <c r="G81" s="5"/>
      <c r="H81" s="5"/>
      <c r="I81" s="5"/>
      <c r="J81" s="5"/>
    </row>
    <row r="82" spans="1:10">
      <c r="A82" s="5"/>
      <c r="B82" s="5"/>
      <c r="C82" s="5"/>
      <c r="D82" s="5"/>
      <c r="E82" s="5"/>
      <c r="F82" s="5"/>
      <c r="G82" s="5"/>
      <c r="H82" s="5"/>
      <c r="I82" s="5"/>
      <c r="J82" s="5"/>
    </row>
    <row r="83" spans="1:10">
      <c r="A83" s="5"/>
      <c r="B83" s="5"/>
      <c r="C83" s="5"/>
      <c r="D83" s="5"/>
      <c r="E83" s="5"/>
      <c r="F83" s="5"/>
      <c r="G83" s="5"/>
      <c r="H83" s="5"/>
      <c r="I83" s="5"/>
      <c r="J83" s="5"/>
    </row>
    <row r="84" spans="1:10">
      <c r="A84" s="5"/>
      <c r="B84" s="5"/>
      <c r="C84" s="5"/>
      <c r="D84" s="5"/>
      <c r="E84" s="5"/>
      <c r="F84" s="5"/>
      <c r="G84" s="5"/>
      <c r="H84" s="5"/>
      <c r="I84" s="5"/>
      <c r="J84" s="5"/>
    </row>
    <row r="85" spans="1:10">
      <c r="A85" s="5"/>
      <c r="B85" s="5"/>
      <c r="C85" s="5"/>
      <c r="D85" s="5"/>
      <c r="E85" s="5"/>
      <c r="F85" s="5"/>
      <c r="G85" s="5"/>
      <c r="H85" s="5"/>
      <c r="I85" s="5"/>
      <c r="J85" s="5"/>
    </row>
    <row r="86" spans="1:10">
      <c r="A86" s="5"/>
      <c r="B86" s="5"/>
      <c r="C86" s="5"/>
      <c r="D86" s="5"/>
      <c r="E86" s="5"/>
      <c r="F86" s="5"/>
      <c r="G86" s="5"/>
      <c r="H86" s="5"/>
      <c r="I86" s="5"/>
      <c r="J86" s="5"/>
    </row>
    <row r="87" spans="1:10">
      <c r="A87" s="5"/>
      <c r="B87" s="5"/>
      <c r="C87" s="5"/>
      <c r="D87" s="5"/>
      <c r="E87" s="5"/>
      <c r="F87" s="5"/>
      <c r="G87" s="5"/>
      <c r="H87" s="5"/>
      <c r="I87" s="5"/>
      <c r="J87" s="5"/>
    </row>
    <row r="88" spans="1:10">
      <c r="A88" s="5"/>
      <c r="B88" s="5"/>
      <c r="C88" s="5"/>
      <c r="D88" s="5"/>
      <c r="E88" s="5"/>
      <c r="F88" s="5"/>
      <c r="G88" s="5"/>
      <c r="H88" s="5"/>
      <c r="I88" s="5"/>
      <c r="J88" s="5"/>
    </row>
    <row r="89" spans="1:10">
      <c r="A89" s="5"/>
      <c r="B89" s="5"/>
      <c r="C89" s="5"/>
      <c r="D89" s="5"/>
      <c r="E89" s="5"/>
      <c r="F89" s="5"/>
      <c r="G89" s="5"/>
      <c r="H89" s="5"/>
      <c r="I89" s="5"/>
      <c r="J89" s="5"/>
    </row>
    <row r="90" spans="1:10">
      <c r="A90" s="5"/>
      <c r="B90" s="5"/>
      <c r="C90" s="5"/>
      <c r="D90" s="5"/>
      <c r="E90" s="5"/>
      <c r="F90" s="5"/>
      <c r="G90" s="5"/>
      <c r="H90" s="5"/>
      <c r="I90" s="5"/>
      <c r="J90" s="5"/>
    </row>
    <row r="91" spans="1:10">
      <c r="A91" s="5"/>
      <c r="B91" s="5"/>
      <c r="C91" s="5"/>
      <c r="D91" s="5"/>
      <c r="E91" s="5"/>
      <c r="F91" s="5"/>
      <c r="G91" s="5"/>
      <c r="H91" s="5"/>
      <c r="I91" s="5"/>
      <c r="J91" s="5"/>
    </row>
    <row r="92" spans="1:10">
      <c r="A92" s="5"/>
      <c r="B92" s="5"/>
      <c r="C92" s="5"/>
      <c r="D92" s="5"/>
      <c r="E92" s="5"/>
      <c r="F92" s="5"/>
      <c r="G92" s="5"/>
      <c r="H92" s="5"/>
      <c r="I92" s="5"/>
      <c r="J92" s="5"/>
    </row>
    <row r="93" spans="1:10">
      <c r="A93" s="5"/>
      <c r="B93" s="5"/>
      <c r="C93" s="5"/>
      <c r="D93" s="5"/>
      <c r="E93" s="5"/>
      <c r="F93" s="5"/>
      <c r="G93" s="5"/>
      <c r="H93" s="5"/>
      <c r="I93" s="5"/>
      <c r="J93" s="5"/>
    </row>
    <row r="94" spans="1:10">
      <c r="A94" s="5"/>
      <c r="B94" s="5"/>
      <c r="C94" s="5"/>
      <c r="D94" s="5"/>
      <c r="E94" s="5"/>
      <c r="F94" s="5"/>
      <c r="G94" s="5"/>
      <c r="H94" s="5"/>
      <c r="I94" s="5"/>
      <c r="J94" s="5"/>
    </row>
    <row r="95" spans="1:10">
      <c r="A95" s="5"/>
      <c r="B95" s="5"/>
      <c r="C95" s="5"/>
      <c r="D95" s="5"/>
      <c r="E95" s="5"/>
      <c r="F95" s="5"/>
      <c r="G95" s="5"/>
      <c r="H95" s="5"/>
      <c r="I95" s="5"/>
      <c r="J95" s="5"/>
    </row>
    <row r="96" spans="1:10">
      <c r="A96" s="5"/>
      <c r="B96" s="5"/>
      <c r="C96" s="5"/>
      <c r="D96" s="5"/>
      <c r="E96" s="5"/>
      <c r="F96" s="5"/>
      <c r="G96" s="5"/>
      <c r="H96" s="5"/>
      <c r="I96" s="5"/>
      <c r="J96" s="5"/>
    </row>
    <row r="97" spans="1:10">
      <c r="A97" s="5"/>
      <c r="B97" s="5"/>
      <c r="C97" s="5"/>
      <c r="D97" s="5"/>
      <c r="E97" s="5"/>
      <c r="F97" s="5"/>
      <c r="G97" s="5"/>
      <c r="H97" s="5"/>
      <c r="I97" s="5"/>
      <c r="J97" s="5"/>
    </row>
    <row r="98" spans="1:10">
      <c r="A98" s="5"/>
      <c r="B98" s="5"/>
      <c r="C98" s="5"/>
      <c r="D98" s="5"/>
      <c r="E98" s="5"/>
      <c r="F98" s="5"/>
      <c r="G98" s="5"/>
      <c r="H98" s="5"/>
      <c r="I98" s="5"/>
      <c r="J98" s="5"/>
    </row>
    <row r="99" spans="1:10">
      <c r="A99" s="5"/>
      <c r="B99" s="5"/>
      <c r="C99" s="5"/>
      <c r="D99" s="5"/>
      <c r="E99" s="5"/>
      <c r="F99" s="5"/>
      <c r="G99" s="5"/>
      <c r="H99" s="5"/>
      <c r="I99" s="5"/>
      <c r="J99" s="5"/>
    </row>
    <row r="100" spans="1:10">
      <c r="A100" s="5"/>
      <c r="B100" s="5"/>
      <c r="C100" s="5"/>
      <c r="D100" s="5"/>
      <c r="E100" s="5"/>
      <c r="F100" s="5"/>
      <c r="G100" s="5"/>
      <c r="H100" s="5"/>
      <c r="I100" s="5"/>
      <c r="J100" s="5"/>
    </row>
    <row r="101" spans="1:10">
      <c r="A101" s="5"/>
      <c r="B101" s="5"/>
      <c r="C101" s="5"/>
      <c r="D101" s="5"/>
      <c r="E101" s="5"/>
      <c r="F101" s="5"/>
      <c r="G101" s="5"/>
      <c r="H101" s="5"/>
      <c r="I101" s="5"/>
      <c r="J101" s="5"/>
    </row>
    <row r="102" spans="1:10">
      <c r="A102" s="5"/>
      <c r="B102" s="5"/>
      <c r="C102" s="5"/>
      <c r="D102" s="5"/>
      <c r="E102" s="5"/>
      <c r="F102" s="5"/>
      <c r="G102" s="5"/>
      <c r="H102" s="5"/>
      <c r="I102" s="5"/>
      <c r="J102" s="5"/>
    </row>
    <row r="103" spans="1:10">
      <c r="A103" s="5"/>
      <c r="B103" s="5"/>
      <c r="C103" s="5"/>
      <c r="D103" s="5"/>
      <c r="E103" s="5"/>
      <c r="F103" s="5"/>
      <c r="G103" s="5"/>
      <c r="H103" s="5"/>
      <c r="I103" s="5"/>
      <c r="J103" s="5"/>
    </row>
    <row r="104" spans="1:10">
      <c r="A104" s="5"/>
      <c r="B104" s="5"/>
      <c r="C104" s="5"/>
      <c r="D104" s="5"/>
      <c r="E104" s="5"/>
      <c r="F104" s="5"/>
      <c r="G104" s="5"/>
      <c r="H104" s="5"/>
      <c r="I104" s="5"/>
      <c r="J104" s="5"/>
    </row>
    <row r="105" spans="1:10">
      <c r="A105" s="5"/>
      <c r="B105" s="5"/>
      <c r="C105" s="5"/>
      <c r="D105" s="5"/>
      <c r="E105" s="5"/>
      <c r="F105" s="5"/>
      <c r="G105" s="5"/>
      <c r="H105" s="5"/>
      <c r="I105" s="5"/>
      <c r="J105" s="5"/>
    </row>
    <row r="106" spans="1:10">
      <c r="A106" s="5"/>
      <c r="B106" s="5"/>
      <c r="C106" s="5"/>
      <c r="D106" s="5"/>
      <c r="E106" s="5"/>
      <c r="F106" s="5"/>
      <c r="G106" s="5"/>
      <c r="H106" s="5"/>
      <c r="I106" s="5"/>
      <c r="J106" s="5"/>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sheetData>
  <mergeCells count="1">
    <mergeCell ref="A1:J3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9"/>
  <sheetViews>
    <sheetView view="pageBreakPreview" zoomScaleNormal="120" zoomScaleSheetLayoutView="100" workbookViewId="0">
      <selection sqref="A1:G3"/>
    </sheetView>
  </sheetViews>
  <sheetFormatPr defaultColWidth="9" defaultRowHeight="15" customHeight="1"/>
  <cols>
    <col min="1" max="1" width="3.81640625" style="2" customWidth="1"/>
    <col min="2" max="2" width="38.81640625" style="2" customWidth="1"/>
    <col min="3" max="3" width="4.36328125" style="2" customWidth="1"/>
    <col min="4" max="4" width="2.453125" style="2" customWidth="1"/>
    <col min="5" max="5" width="3.81640625" style="2" customWidth="1"/>
    <col min="6" max="6" width="38.81640625" style="2" customWidth="1"/>
    <col min="7" max="7" width="4.36328125" style="2" customWidth="1"/>
    <col min="8" max="16384" width="9" style="2"/>
  </cols>
  <sheetData>
    <row r="1" spans="1:7" ht="15" customHeight="1">
      <c r="A1" s="4276" t="s">
        <v>160</v>
      </c>
      <c r="B1" s="4276"/>
      <c r="C1" s="4276"/>
      <c r="D1" s="4276"/>
      <c r="E1" s="4276"/>
      <c r="F1" s="4276"/>
      <c r="G1" s="4276"/>
    </row>
    <row r="2" spans="1:7" ht="15" customHeight="1">
      <c r="A2" s="4276"/>
      <c r="B2" s="4276"/>
      <c r="C2" s="4276"/>
      <c r="D2" s="4276"/>
      <c r="E2" s="4276"/>
      <c r="F2" s="4276"/>
      <c r="G2" s="4276"/>
    </row>
    <row r="3" spans="1:7" ht="15" customHeight="1">
      <c r="A3" s="4276"/>
      <c r="B3" s="4276"/>
      <c r="C3" s="4276"/>
      <c r="D3" s="4276"/>
      <c r="E3" s="4276"/>
      <c r="F3" s="4276"/>
      <c r="G3" s="4276"/>
    </row>
    <row r="4" spans="1:7" ht="15" customHeight="1">
      <c r="B4" s="4" t="s">
        <v>152</v>
      </c>
    </row>
    <row r="5" spans="1:7" ht="15" customHeight="1">
      <c r="A5" s="2">
        <v>1</v>
      </c>
      <c r="B5" s="1" t="s">
        <v>0</v>
      </c>
      <c r="E5" s="2">
        <v>5</v>
      </c>
      <c r="F5" s="1" t="s">
        <v>205</v>
      </c>
    </row>
    <row r="6" spans="1:7" ht="15" customHeight="1">
      <c r="A6" s="2">
        <v>2</v>
      </c>
      <c r="B6" s="1" t="s">
        <v>1</v>
      </c>
      <c r="F6" s="2" t="s">
        <v>204</v>
      </c>
    </row>
    <row r="7" spans="1:7" ht="15" customHeight="1">
      <c r="A7" s="2">
        <v>3</v>
      </c>
      <c r="B7" s="1" t="s">
        <v>2</v>
      </c>
      <c r="E7" s="2">
        <v>6</v>
      </c>
      <c r="F7" s="1" t="s">
        <v>17</v>
      </c>
    </row>
    <row r="8" spans="1:7" ht="15" customHeight="1">
      <c r="A8" s="2">
        <v>4</v>
      </c>
      <c r="B8" s="1" t="s">
        <v>3</v>
      </c>
      <c r="E8" s="2">
        <v>7</v>
      </c>
      <c r="F8" s="1" t="s">
        <v>18</v>
      </c>
    </row>
    <row r="9" spans="1:7" ht="15" customHeight="1">
      <c r="A9" s="2">
        <v>5</v>
      </c>
      <c r="B9" s="1" t="s">
        <v>169</v>
      </c>
      <c r="E9" s="2">
        <v>8</v>
      </c>
      <c r="F9" s="1" t="s">
        <v>178</v>
      </c>
    </row>
    <row r="10" spans="1:7" ht="15" customHeight="1">
      <c r="A10" s="2">
        <v>6</v>
      </c>
      <c r="B10" s="1" t="s">
        <v>4</v>
      </c>
      <c r="E10" s="2">
        <v>9</v>
      </c>
      <c r="F10" s="1" t="s">
        <v>19</v>
      </c>
    </row>
    <row r="11" spans="1:7" ht="15" customHeight="1">
      <c r="B11" s="1"/>
      <c r="E11" s="2">
        <v>10</v>
      </c>
      <c r="F11" s="1" t="s">
        <v>20</v>
      </c>
    </row>
    <row r="12" spans="1:7" ht="15" customHeight="1">
      <c r="B12" s="4" t="s">
        <v>153</v>
      </c>
      <c r="E12" s="2">
        <v>11</v>
      </c>
      <c r="F12" s="1" t="s">
        <v>21</v>
      </c>
    </row>
    <row r="13" spans="1:7" ht="15" customHeight="1">
      <c r="A13" s="2">
        <v>1</v>
      </c>
      <c r="B13" s="1" t="s">
        <v>232</v>
      </c>
      <c r="E13" s="2">
        <v>12</v>
      </c>
      <c r="F13" s="1" t="s">
        <v>22</v>
      </c>
    </row>
    <row r="14" spans="1:7" ht="15" customHeight="1">
      <c r="A14" s="2">
        <v>2</v>
      </c>
      <c r="B14" s="1" t="s">
        <v>5</v>
      </c>
      <c r="F14" s="1"/>
    </row>
    <row r="15" spans="1:7" ht="15" customHeight="1">
      <c r="A15" s="2">
        <v>3</v>
      </c>
      <c r="B15" s="1" t="s">
        <v>6</v>
      </c>
      <c r="F15" s="4" t="s">
        <v>186</v>
      </c>
    </row>
    <row r="16" spans="1:7" ht="15" customHeight="1">
      <c r="A16" s="2">
        <v>4</v>
      </c>
      <c r="B16" s="1" t="s">
        <v>170</v>
      </c>
      <c r="E16" s="2">
        <v>1</v>
      </c>
      <c r="F16" s="1" t="s">
        <v>104</v>
      </c>
    </row>
    <row r="17" spans="1:6" ht="15" customHeight="1">
      <c r="A17" s="2">
        <v>5</v>
      </c>
      <c r="B17" s="1" t="s">
        <v>8</v>
      </c>
      <c r="E17" s="2">
        <v>2</v>
      </c>
      <c r="F17" s="1" t="s">
        <v>224</v>
      </c>
    </row>
    <row r="18" spans="1:6" ht="15" customHeight="1">
      <c r="A18" s="2">
        <v>6</v>
      </c>
      <c r="B18" s="1" t="s">
        <v>9</v>
      </c>
      <c r="E18" s="2">
        <v>3</v>
      </c>
      <c r="F18" s="1" t="s">
        <v>133</v>
      </c>
    </row>
    <row r="19" spans="1:6" ht="15" customHeight="1">
      <c r="A19" s="2">
        <v>7</v>
      </c>
      <c r="B19" s="1" t="s">
        <v>10</v>
      </c>
      <c r="F19" s="1" t="s">
        <v>23</v>
      </c>
    </row>
    <row r="20" spans="1:6" ht="15" customHeight="1">
      <c r="A20" s="2">
        <v>8</v>
      </c>
      <c r="B20" s="1" t="s">
        <v>11</v>
      </c>
      <c r="E20" s="2">
        <v>4</v>
      </c>
      <c r="F20" s="1" t="s">
        <v>134</v>
      </c>
    </row>
    <row r="21" spans="1:6" ht="15" customHeight="1">
      <c r="A21" s="2">
        <v>9</v>
      </c>
      <c r="B21" s="1" t="s">
        <v>12</v>
      </c>
      <c r="F21" s="1" t="s">
        <v>24</v>
      </c>
    </row>
    <row r="22" spans="1:6" ht="15" customHeight="1">
      <c r="A22" s="2">
        <v>10</v>
      </c>
      <c r="B22" s="1" t="s">
        <v>159</v>
      </c>
      <c r="E22" s="2">
        <v>5</v>
      </c>
      <c r="F22" s="1" t="s">
        <v>179</v>
      </c>
    </row>
    <row r="23" spans="1:6" ht="15" customHeight="1">
      <c r="B23" s="1"/>
      <c r="E23" s="2">
        <v>6</v>
      </c>
      <c r="F23" s="1" t="s">
        <v>135</v>
      </c>
    </row>
    <row r="24" spans="1:6" ht="15" customHeight="1">
      <c r="B24" s="4" t="s">
        <v>154</v>
      </c>
      <c r="F24" s="1" t="s">
        <v>25</v>
      </c>
    </row>
    <row r="25" spans="1:6" ht="15" customHeight="1">
      <c r="A25" s="2">
        <v>1</v>
      </c>
      <c r="B25" s="1" t="s">
        <v>120</v>
      </c>
      <c r="F25" s="1"/>
    </row>
    <row r="26" spans="1:6" ht="15" customHeight="1">
      <c r="A26" s="2">
        <v>2</v>
      </c>
      <c r="B26" s="1" t="s">
        <v>121</v>
      </c>
      <c r="F26" s="4" t="s">
        <v>156</v>
      </c>
    </row>
    <row r="27" spans="1:6" ht="15" customHeight="1">
      <c r="B27" s="1" t="s">
        <v>122</v>
      </c>
      <c r="E27" s="2">
        <v>1</v>
      </c>
      <c r="F27" s="1" t="s">
        <v>233</v>
      </c>
    </row>
    <row r="28" spans="1:6" ht="15" customHeight="1">
      <c r="A28" s="2">
        <v>3</v>
      </c>
      <c r="B28" s="1" t="s">
        <v>7</v>
      </c>
      <c r="E28" s="2">
        <v>2</v>
      </c>
      <c r="F28" s="1" t="s">
        <v>234</v>
      </c>
    </row>
    <row r="29" spans="1:6" ht="15" customHeight="1">
      <c r="A29" s="2">
        <v>4</v>
      </c>
      <c r="B29" s="1" t="s">
        <v>139</v>
      </c>
      <c r="E29" s="2">
        <v>3</v>
      </c>
      <c r="F29" s="1" t="s">
        <v>165</v>
      </c>
    </row>
    <row r="30" spans="1:6" ht="15" customHeight="1">
      <c r="A30" s="2">
        <v>5</v>
      </c>
      <c r="B30" s="1" t="s">
        <v>13</v>
      </c>
      <c r="E30" s="2">
        <v>4</v>
      </c>
      <c r="F30" s="1" t="s">
        <v>164</v>
      </c>
    </row>
    <row r="31" spans="1:6" ht="15" customHeight="1">
      <c r="B31" s="1" t="s">
        <v>123</v>
      </c>
      <c r="F31" s="1"/>
    </row>
    <row r="32" spans="1:6" ht="15" customHeight="1">
      <c r="A32" s="2">
        <v>6</v>
      </c>
      <c r="B32" s="1" t="s">
        <v>215</v>
      </c>
      <c r="F32" s="4" t="s">
        <v>155</v>
      </c>
    </row>
    <row r="33" spans="1:6" ht="15" customHeight="1">
      <c r="B33" s="1" t="s">
        <v>216</v>
      </c>
      <c r="E33" s="2">
        <v>1</v>
      </c>
      <c r="F33" s="1" t="s">
        <v>26</v>
      </c>
    </row>
    <row r="34" spans="1:6" ht="15" customHeight="1">
      <c r="A34" s="2">
        <v>7</v>
      </c>
      <c r="B34" s="1" t="s">
        <v>124</v>
      </c>
      <c r="E34" s="2">
        <v>2</v>
      </c>
      <c r="F34" s="1" t="s">
        <v>27</v>
      </c>
    </row>
    <row r="35" spans="1:6" ht="15" customHeight="1">
      <c r="A35" s="2">
        <v>8</v>
      </c>
      <c r="B35" s="1" t="s">
        <v>14</v>
      </c>
      <c r="E35" s="2">
        <v>3</v>
      </c>
      <c r="F35" s="1" t="s">
        <v>28</v>
      </c>
    </row>
    <row r="36" spans="1:6" ht="15" customHeight="1">
      <c r="B36" s="1" t="s">
        <v>214</v>
      </c>
      <c r="E36" s="2">
        <v>4</v>
      </c>
      <c r="F36" s="1" t="s">
        <v>29</v>
      </c>
    </row>
    <row r="37" spans="1:6" ht="15" customHeight="1">
      <c r="A37" s="2">
        <v>9</v>
      </c>
      <c r="B37" s="1" t="s">
        <v>15</v>
      </c>
      <c r="E37" s="2">
        <v>5</v>
      </c>
      <c r="F37" s="1" t="s">
        <v>30</v>
      </c>
    </row>
    <row r="38" spans="1:6" ht="15" customHeight="1">
      <c r="A38" s="2">
        <v>10</v>
      </c>
      <c r="B38" s="1" t="s">
        <v>131</v>
      </c>
      <c r="E38" s="2">
        <v>6</v>
      </c>
      <c r="F38" s="1" t="s">
        <v>31</v>
      </c>
    </row>
    <row r="39" spans="1:6" ht="15" customHeight="1">
      <c r="A39" s="2" t="s">
        <v>213</v>
      </c>
      <c r="B39" s="1" t="s">
        <v>16</v>
      </c>
      <c r="E39" s="2">
        <v>7</v>
      </c>
      <c r="F39" s="1" t="s">
        <v>250</v>
      </c>
    </row>
    <row r="40" spans="1:6" ht="15" customHeight="1">
      <c r="A40" s="2">
        <v>11</v>
      </c>
      <c r="B40" s="1" t="s">
        <v>132</v>
      </c>
      <c r="E40" s="2">
        <v>8</v>
      </c>
      <c r="F40" s="1" t="s">
        <v>167</v>
      </c>
    </row>
    <row r="41" spans="1:6" ht="15" customHeight="1">
      <c r="B41" s="2" t="s">
        <v>219</v>
      </c>
      <c r="F41" s="1"/>
    </row>
    <row r="42" spans="1:6" ht="15" customHeight="1">
      <c r="A42" s="2">
        <v>12</v>
      </c>
      <c r="B42" s="2" t="s">
        <v>171</v>
      </c>
      <c r="F42" s="4" t="s">
        <v>157</v>
      </c>
    </row>
    <row r="43" spans="1:6" ht="15" customHeight="1">
      <c r="A43" s="2">
        <v>13</v>
      </c>
      <c r="B43" s="1" t="s">
        <v>172</v>
      </c>
      <c r="E43" s="2">
        <v>1</v>
      </c>
      <c r="F43" s="1" t="s">
        <v>32</v>
      </c>
    </row>
    <row r="44" spans="1:6" ht="15" customHeight="1">
      <c r="A44" s="2">
        <v>14</v>
      </c>
      <c r="B44" s="1" t="s">
        <v>173</v>
      </c>
      <c r="E44" s="2">
        <v>2</v>
      </c>
      <c r="F44" s="1" t="s">
        <v>33</v>
      </c>
    </row>
    <row r="45" spans="1:6" ht="15" customHeight="1">
      <c r="A45" s="2">
        <v>15</v>
      </c>
      <c r="B45" s="1" t="s">
        <v>174</v>
      </c>
      <c r="E45" s="2">
        <v>3</v>
      </c>
      <c r="F45" s="1" t="s">
        <v>34</v>
      </c>
    </row>
    <row r="46" spans="1:6" ht="15" customHeight="1">
      <c r="A46" s="2" t="s">
        <v>213</v>
      </c>
      <c r="B46" s="1" t="s">
        <v>175</v>
      </c>
      <c r="E46" s="2">
        <v>4</v>
      </c>
      <c r="F46" s="1" t="s">
        <v>35</v>
      </c>
    </row>
    <row r="47" spans="1:6" ht="15" customHeight="1">
      <c r="A47" s="2">
        <v>16</v>
      </c>
      <c r="B47" s="1" t="s">
        <v>176</v>
      </c>
      <c r="E47" s="2">
        <v>5</v>
      </c>
      <c r="F47" s="1" t="s">
        <v>36</v>
      </c>
    </row>
    <row r="48" spans="1:6" ht="15" customHeight="1">
      <c r="A48" s="2" t="s">
        <v>213</v>
      </c>
      <c r="B48" s="1" t="s">
        <v>175</v>
      </c>
      <c r="E48" s="2">
        <v>6</v>
      </c>
      <c r="F48" s="1" t="s">
        <v>37</v>
      </c>
    </row>
    <row r="49" spans="1:6" ht="15" customHeight="1">
      <c r="B49" s="1" t="s">
        <v>213</v>
      </c>
      <c r="E49" s="2">
        <v>7</v>
      </c>
      <c r="F49" s="1" t="s">
        <v>180</v>
      </c>
    </row>
    <row r="50" spans="1:6" ht="15" customHeight="1">
      <c r="B50" s="4" t="s">
        <v>136</v>
      </c>
      <c r="D50" s="3"/>
      <c r="F50" s="1"/>
    </row>
    <row r="51" spans="1:6" ht="15" customHeight="1">
      <c r="A51" s="2">
        <v>1</v>
      </c>
      <c r="B51" s="1" t="s">
        <v>161</v>
      </c>
      <c r="D51" s="3"/>
      <c r="F51" s="1"/>
    </row>
    <row r="52" spans="1:6" ht="15" customHeight="1">
      <c r="A52" s="2">
        <v>2</v>
      </c>
      <c r="B52" s="1" t="s">
        <v>162</v>
      </c>
      <c r="D52" s="3"/>
      <c r="F52" s="1"/>
    </row>
    <row r="53" spans="1:6" ht="15" customHeight="1">
      <c r="A53" s="2">
        <v>3</v>
      </c>
      <c r="B53" s="2" t="s">
        <v>163</v>
      </c>
      <c r="D53" s="3"/>
      <c r="F53" s="1"/>
    </row>
    <row r="54" spans="1:6" ht="15" customHeight="1">
      <c r="A54" s="2">
        <v>4</v>
      </c>
      <c r="B54" s="2" t="s">
        <v>177</v>
      </c>
      <c r="D54" s="3"/>
      <c r="F54" s="1"/>
    </row>
    <row r="55" spans="1:6" ht="15" customHeight="1">
      <c r="D55" s="3"/>
    </row>
    <row r="56" spans="1:6" ht="15" customHeight="1">
      <c r="D56" s="3"/>
    </row>
    <row r="57" spans="1:6" ht="15" customHeight="1">
      <c r="D57" s="3"/>
    </row>
    <row r="58" spans="1:6" ht="15" customHeight="1">
      <c r="D58" s="3"/>
    </row>
    <row r="59" spans="1:6" ht="15" customHeight="1">
      <c r="D59" s="3"/>
    </row>
  </sheetData>
  <mergeCells count="1">
    <mergeCell ref="A1:G3"/>
  </mergeCells>
  <phoneticPr fontId="2"/>
  <printOptions horizontalCentered="1"/>
  <pageMargins left="0.39370078740157483" right="0.39370078740157483" top="0.59055118110236227" bottom="0.59055118110236227" header="0.11811023622047245"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F57"/>
  <sheetViews>
    <sheetView view="pageBreakPreview" zoomScaleNormal="120" zoomScaleSheetLayoutView="100" workbookViewId="0"/>
  </sheetViews>
  <sheetFormatPr defaultColWidth="9" defaultRowHeight="15" customHeight="1"/>
  <cols>
    <col min="1" max="1" width="3.81640625" style="2" customWidth="1"/>
    <col min="2" max="2" width="40.90625" style="2" customWidth="1"/>
    <col min="3" max="3" width="4.36328125" style="2" customWidth="1"/>
    <col min="4" max="4" width="2.453125" style="2" customWidth="1"/>
    <col min="5" max="5" width="3.81640625" style="2" customWidth="1"/>
    <col min="6" max="6" width="43.81640625" style="2" bestFit="1" customWidth="1"/>
    <col min="7" max="7" width="4.36328125" style="2" customWidth="1"/>
    <col min="8" max="16384" width="9" style="2"/>
  </cols>
  <sheetData>
    <row r="4" spans="1:6" ht="15" customHeight="1">
      <c r="B4" s="4" t="s">
        <v>158</v>
      </c>
      <c r="F4" s="4" t="s">
        <v>242</v>
      </c>
    </row>
    <row r="5" spans="1:6" ht="15" customHeight="1">
      <c r="A5" s="2">
        <v>1</v>
      </c>
      <c r="B5" s="1" t="s">
        <v>38</v>
      </c>
      <c r="E5" s="2">
        <v>1</v>
      </c>
      <c r="F5" s="1" t="s">
        <v>108</v>
      </c>
    </row>
    <row r="6" spans="1:6" ht="15" customHeight="1">
      <c r="A6" s="2">
        <v>2</v>
      </c>
      <c r="B6" s="1" t="s">
        <v>39</v>
      </c>
      <c r="E6" s="2">
        <v>2</v>
      </c>
      <c r="F6" s="1" t="s">
        <v>58</v>
      </c>
    </row>
    <row r="7" spans="1:6" ht="15" customHeight="1">
      <c r="A7" s="2">
        <v>3</v>
      </c>
      <c r="B7" s="1" t="s">
        <v>140</v>
      </c>
      <c r="E7" s="2">
        <v>3</v>
      </c>
      <c r="F7" s="1" t="s">
        <v>59</v>
      </c>
    </row>
    <row r="8" spans="1:6" ht="15" customHeight="1">
      <c r="A8" s="2">
        <v>4</v>
      </c>
      <c r="B8" s="1" t="s">
        <v>40</v>
      </c>
      <c r="E8" s="2">
        <v>4</v>
      </c>
      <c r="F8" s="1" t="s">
        <v>60</v>
      </c>
    </row>
    <row r="9" spans="1:6" ht="15" customHeight="1">
      <c r="A9" s="2">
        <v>5</v>
      </c>
      <c r="B9" s="1" t="s">
        <v>41</v>
      </c>
      <c r="E9" s="2">
        <v>5</v>
      </c>
      <c r="F9" s="1" t="s">
        <v>235</v>
      </c>
    </row>
    <row r="10" spans="1:6" ht="15" customHeight="1">
      <c r="A10" s="2">
        <v>6</v>
      </c>
      <c r="B10" s="1" t="s">
        <v>187</v>
      </c>
      <c r="E10" s="2">
        <v>6</v>
      </c>
      <c r="F10" s="1" t="s">
        <v>182</v>
      </c>
    </row>
    <row r="11" spans="1:6" ht="15" customHeight="1">
      <c r="B11" s="1"/>
      <c r="E11" s="2">
        <v>7</v>
      </c>
      <c r="F11" s="1" t="s">
        <v>183</v>
      </c>
    </row>
    <row r="12" spans="1:6" ht="15" customHeight="1">
      <c r="B12" s="4" t="s">
        <v>254</v>
      </c>
      <c r="E12" s="2">
        <v>8</v>
      </c>
      <c r="F12" s="1" t="s">
        <v>190</v>
      </c>
    </row>
    <row r="13" spans="1:6" ht="15" customHeight="1">
      <c r="A13" s="2">
        <v>1</v>
      </c>
      <c r="B13" s="1" t="s">
        <v>42</v>
      </c>
      <c r="E13" s="2">
        <v>9</v>
      </c>
      <c r="F13" s="1" t="s">
        <v>191</v>
      </c>
    </row>
    <row r="14" spans="1:6" ht="15" customHeight="1">
      <c r="A14" s="2">
        <v>2</v>
      </c>
      <c r="B14" s="1" t="s">
        <v>43</v>
      </c>
      <c r="E14" s="2">
        <v>10</v>
      </c>
      <c r="F14" s="1" t="s">
        <v>192</v>
      </c>
    </row>
    <row r="15" spans="1:6" ht="12">
      <c r="E15" s="2">
        <v>11</v>
      </c>
      <c r="F15" s="1" t="s">
        <v>193</v>
      </c>
    </row>
    <row r="16" spans="1:6" ht="12">
      <c r="B16" s="4" t="s">
        <v>241</v>
      </c>
      <c r="E16" s="2">
        <v>12</v>
      </c>
      <c r="F16" s="1" t="s">
        <v>194</v>
      </c>
    </row>
    <row r="17" spans="1:6" ht="12">
      <c r="A17" s="2">
        <v>1</v>
      </c>
      <c r="B17" s="1" t="s">
        <v>44</v>
      </c>
      <c r="E17" s="2">
        <v>13</v>
      </c>
      <c r="F17" s="1" t="s">
        <v>195</v>
      </c>
    </row>
    <row r="18" spans="1:6" ht="15" customHeight="1">
      <c r="A18" s="2">
        <v>2</v>
      </c>
      <c r="B18" s="1" t="s">
        <v>45</v>
      </c>
      <c r="F18" s="2" t="s">
        <v>196</v>
      </c>
    </row>
    <row r="19" spans="1:6" ht="15" customHeight="1">
      <c r="A19" s="2">
        <v>3</v>
      </c>
      <c r="B19" s="1" t="s">
        <v>46</v>
      </c>
      <c r="E19" s="2">
        <v>14</v>
      </c>
      <c r="F19" s="1" t="s">
        <v>197</v>
      </c>
    </row>
    <row r="20" spans="1:6" ht="26.4" customHeight="1">
      <c r="A20" s="2">
        <v>4</v>
      </c>
      <c r="B20" s="1" t="s">
        <v>47</v>
      </c>
      <c r="E20" s="2">
        <v>15</v>
      </c>
      <c r="F20" s="1" t="s">
        <v>198</v>
      </c>
    </row>
    <row r="21" spans="1:6" ht="15" customHeight="1">
      <c r="A21" s="2">
        <v>5</v>
      </c>
      <c r="B21" s="1" t="s">
        <v>48</v>
      </c>
      <c r="E21" s="2">
        <v>16</v>
      </c>
      <c r="F21" s="1" t="s">
        <v>61</v>
      </c>
    </row>
    <row r="22" spans="1:6" ht="15" customHeight="1">
      <c r="A22" s="2">
        <v>6</v>
      </c>
      <c r="B22" s="1" t="s">
        <v>217</v>
      </c>
      <c r="E22" s="2">
        <v>17</v>
      </c>
      <c r="F22" s="1" t="s">
        <v>230</v>
      </c>
    </row>
    <row r="23" spans="1:6" ht="15" customHeight="1">
      <c r="A23" s="2">
        <v>7</v>
      </c>
      <c r="B23" s="1" t="s">
        <v>137</v>
      </c>
      <c r="E23" s="2">
        <v>18</v>
      </c>
      <c r="F23" s="1" t="s">
        <v>110</v>
      </c>
    </row>
    <row r="24" spans="1:6" ht="15" customHeight="1">
      <c r="A24" s="2">
        <v>8</v>
      </c>
      <c r="B24" s="2" t="s">
        <v>49</v>
      </c>
      <c r="E24" s="2">
        <v>19</v>
      </c>
      <c r="F24" s="1" t="s">
        <v>249</v>
      </c>
    </row>
    <row r="25" spans="1:6" ht="15" customHeight="1">
      <c r="A25" s="2">
        <v>9</v>
      </c>
      <c r="B25" s="1" t="s">
        <v>50</v>
      </c>
      <c r="E25" s="2">
        <v>20</v>
      </c>
      <c r="F25" s="1" t="s">
        <v>109</v>
      </c>
    </row>
    <row r="26" spans="1:6" ht="15" customHeight="1">
      <c r="A26" s="2">
        <v>10</v>
      </c>
      <c r="B26" s="1" t="s">
        <v>105</v>
      </c>
      <c r="E26" s="2">
        <v>21</v>
      </c>
      <c r="F26" s="1" t="s">
        <v>111</v>
      </c>
    </row>
    <row r="27" spans="1:6" ht="15" customHeight="1">
      <c r="A27" s="2">
        <v>11</v>
      </c>
      <c r="B27" s="1" t="s">
        <v>106</v>
      </c>
      <c r="E27" s="2">
        <v>22</v>
      </c>
      <c r="F27" s="1" t="s">
        <v>112</v>
      </c>
    </row>
    <row r="28" spans="1:6" ht="15" customHeight="1">
      <c r="A28" s="2">
        <v>12</v>
      </c>
      <c r="B28" s="1" t="s">
        <v>107</v>
      </c>
      <c r="E28" s="2">
        <v>23</v>
      </c>
      <c r="F28" s="1" t="s">
        <v>113</v>
      </c>
    </row>
    <row r="29" spans="1:6" ht="15" customHeight="1">
      <c r="A29" s="2">
        <v>13</v>
      </c>
      <c r="B29" s="1" t="s">
        <v>208</v>
      </c>
      <c r="E29" s="2">
        <v>24</v>
      </c>
      <c r="F29" s="1" t="s">
        <v>66</v>
      </c>
    </row>
    <row r="30" spans="1:6" ht="12">
      <c r="A30" s="2">
        <v>14</v>
      </c>
      <c r="B30" s="1" t="s">
        <v>209</v>
      </c>
      <c r="E30" s="2">
        <v>25</v>
      </c>
      <c r="F30" s="1" t="s">
        <v>67</v>
      </c>
    </row>
    <row r="31" spans="1:6" ht="15" customHeight="1">
      <c r="A31" s="2">
        <v>15</v>
      </c>
      <c r="B31" s="1" t="s">
        <v>251</v>
      </c>
      <c r="E31" s="2">
        <v>26</v>
      </c>
      <c r="F31" s="1" t="s">
        <v>199</v>
      </c>
    </row>
    <row r="32" spans="1:6" ht="12">
      <c r="A32" s="2">
        <v>16</v>
      </c>
      <c r="B32" s="1" t="s">
        <v>252</v>
      </c>
      <c r="E32" s="2">
        <v>27</v>
      </c>
      <c r="F32" s="1" t="s">
        <v>200</v>
      </c>
    </row>
    <row r="33" spans="1:6" ht="15" customHeight="1">
      <c r="A33" s="2">
        <v>17</v>
      </c>
      <c r="B33" s="1" t="s">
        <v>210</v>
      </c>
      <c r="F33" s="2" t="s">
        <v>201</v>
      </c>
    </row>
    <row r="34" spans="1:6" ht="12">
      <c r="A34" s="2">
        <v>18</v>
      </c>
      <c r="B34" s="1" t="s">
        <v>211</v>
      </c>
      <c r="E34" s="2">
        <v>28</v>
      </c>
      <c r="F34" s="1" t="s">
        <v>203</v>
      </c>
    </row>
    <row r="35" spans="1:6" ht="12">
      <c r="A35" s="2">
        <v>19</v>
      </c>
      <c r="B35" s="1" t="s">
        <v>212</v>
      </c>
      <c r="F35" s="2" t="s">
        <v>202</v>
      </c>
    </row>
    <row r="36" spans="1:6" ht="12">
      <c r="A36" s="2">
        <v>20</v>
      </c>
      <c r="B36" s="1" t="s">
        <v>206</v>
      </c>
      <c r="E36" s="2">
        <v>29</v>
      </c>
      <c r="F36" s="1" t="s">
        <v>220</v>
      </c>
    </row>
    <row r="37" spans="1:6" ht="12">
      <c r="B37" s="2" t="s">
        <v>207</v>
      </c>
      <c r="E37" s="2">
        <v>30</v>
      </c>
      <c r="F37" s="1" t="s">
        <v>150</v>
      </c>
    </row>
    <row r="38" spans="1:6" ht="12">
      <c r="A38" s="2">
        <v>21</v>
      </c>
      <c r="B38" s="1" t="s">
        <v>143</v>
      </c>
      <c r="F38" s="1" t="s">
        <v>151</v>
      </c>
    </row>
    <row r="39" spans="1:6" ht="15" customHeight="1">
      <c r="A39" s="2">
        <v>22</v>
      </c>
      <c r="B39" s="1" t="s">
        <v>181</v>
      </c>
      <c r="E39" s="2">
        <v>31</v>
      </c>
      <c r="F39" s="1" t="s">
        <v>114</v>
      </c>
    </row>
    <row r="40" spans="1:6" ht="15" customHeight="1">
      <c r="A40" s="2">
        <v>23</v>
      </c>
      <c r="B40" s="1" t="s">
        <v>51</v>
      </c>
      <c r="E40" s="2">
        <v>32</v>
      </c>
      <c r="F40" s="1" t="s">
        <v>184</v>
      </c>
    </row>
    <row r="41" spans="1:6" ht="12">
      <c r="A41" s="2">
        <v>24</v>
      </c>
      <c r="B41" s="1" t="s">
        <v>52</v>
      </c>
      <c r="F41" s="2" t="s">
        <v>185</v>
      </c>
    </row>
    <row r="42" spans="1:6" ht="15" customHeight="1">
      <c r="A42" s="2">
        <v>25</v>
      </c>
      <c r="B42" s="1" t="s">
        <v>53</v>
      </c>
      <c r="E42" s="2">
        <v>33</v>
      </c>
      <c r="F42" s="1" t="s">
        <v>115</v>
      </c>
    </row>
    <row r="43" spans="1:6" ht="15" customHeight="1">
      <c r="A43" s="2">
        <v>26</v>
      </c>
      <c r="B43" s="1" t="s">
        <v>54</v>
      </c>
      <c r="E43" s="2">
        <v>34</v>
      </c>
      <c r="F43" s="1" t="s">
        <v>116</v>
      </c>
    </row>
    <row r="44" spans="1:6" ht="15" customHeight="1">
      <c r="A44" s="2">
        <v>27</v>
      </c>
      <c r="B44" s="1" t="s">
        <v>55</v>
      </c>
      <c r="E44" s="2">
        <v>35</v>
      </c>
      <c r="F44" s="1" t="s">
        <v>117</v>
      </c>
    </row>
    <row r="45" spans="1:6" ht="15" customHeight="1">
      <c r="A45" s="2">
        <v>28</v>
      </c>
      <c r="B45" s="1" t="s">
        <v>56</v>
      </c>
      <c r="E45" s="2">
        <v>36</v>
      </c>
      <c r="F45" s="1" t="s">
        <v>118</v>
      </c>
    </row>
    <row r="46" spans="1:6" ht="15" customHeight="1">
      <c r="A46" s="2">
        <v>29</v>
      </c>
      <c r="B46" s="1" t="s">
        <v>144</v>
      </c>
    </row>
    <row r="47" spans="1:6" ht="15" customHeight="1">
      <c r="A47" s="2">
        <v>30</v>
      </c>
      <c r="B47" s="1" t="s">
        <v>145</v>
      </c>
      <c r="F47" s="4" t="s">
        <v>243</v>
      </c>
    </row>
    <row r="48" spans="1:6" ht="15" customHeight="1">
      <c r="A48" s="2">
        <v>31</v>
      </c>
      <c r="B48" s="1" t="s">
        <v>146</v>
      </c>
      <c r="E48" s="2">
        <v>1</v>
      </c>
      <c r="F48" s="1" t="s">
        <v>237</v>
      </c>
    </row>
    <row r="49" spans="1:6" ht="15" customHeight="1">
      <c r="A49" s="2">
        <v>32</v>
      </c>
      <c r="B49" s="1" t="s">
        <v>253</v>
      </c>
      <c r="E49" s="2">
        <v>2</v>
      </c>
      <c r="F49" s="1" t="s">
        <v>238</v>
      </c>
    </row>
    <row r="50" spans="1:6" ht="15" customHeight="1">
      <c r="A50" s="2">
        <v>33</v>
      </c>
      <c r="B50" s="1" t="s">
        <v>147</v>
      </c>
      <c r="E50" s="2">
        <v>3</v>
      </c>
      <c r="F50" s="1" t="s">
        <v>239</v>
      </c>
    </row>
    <row r="51" spans="1:6" ht="15" customHeight="1">
      <c r="A51" s="2">
        <v>34</v>
      </c>
      <c r="B51" s="1" t="s">
        <v>148</v>
      </c>
      <c r="E51" s="2">
        <v>4</v>
      </c>
      <c r="F51" s="2" t="s">
        <v>62</v>
      </c>
    </row>
    <row r="52" spans="1:6" ht="15" customHeight="1">
      <c r="A52" s="2">
        <v>35</v>
      </c>
      <c r="B52" s="2" t="s">
        <v>57</v>
      </c>
      <c r="E52" s="2">
        <v>5</v>
      </c>
      <c r="F52" s="2" t="s">
        <v>63</v>
      </c>
    </row>
    <row r="53" spans="1:6" ht="15" customHeight="1">
      <c r="A53" s="2">
        <v>36</v>
      </c>
      <c r="B53" s="2" t="s">
        <v>225</v>
      </c>
      <c r="E53" s="2">
        <v>6</v>
      </c>
      <c r="F53" s="2" t="s">
        <v>65</v>
      </c>
    </row>
    <row r="54" spans="1:6" ht="15" customHeight="1">
      <c r="E54" s="2">
        <v>7</v>
      </c>
      <c r="F54" s="2" t="s">
        <v>64</v>
      </c>
    </row>
    <row r="55" spans="1:6" ht="15" customHeight="1">
      <c r="E55" s="2">
        <v>8</v>
      </c>
      <c r="F55" s="2" t="s">
        <v>227</v>
      </c>
    </row>
    <row r="56" spans="1:6" ht="15" customHeight="1">
      <c r="E56" s="2">
        <v>9</v>
      </c>
      <c r="F56" s="2" t="s">
        <v>228</v>
      </c>
    </row>
    <row r="57" spans="1:6" ht="15" customHeight="1">
      <c r="E57" s="2">
        <v>10</v>
      </c>
      <c r="F57" s="2" t="s">
        <v>226</v>
      </c>
    </row>
  </sheetData>
  <phoneticPr fontId="2"/>
  <printOptions horizontalCentered="1"/>
  <pageMargins left="0.39370078740157483" right="0.39370078740157483" top="0.59055118110236227" bottom="0.59055118110236227" header="0.11811023622047245" footer="0.11811023622047245"/>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4:K54"/>
  <sheetViews>
    <sheetView view="pageBreakPreview" zoomScaleNormal="122" zoomScaleSheetLayoutView="100" workbookViewId="0"/>
  </sheetViews>
  <sheetFormatPr defaultColWidth="9" defaultRowHeight="15" customHeight="1"/>
  <cols>
    <col min="1" max="1" width="3" style="2" customWidth="1"/>
    <col min="2" max="2" width="40.81640625" style="2" customWidth="1"/>
    <col min="3" max="3" width="4.36328125" style="2" customWidth="1"/>
    <col min="4" max="4" width="2.453125" style="2" customWidth="1"/>
    <col min="5" max="5" width="3.81640625" style="2" customWidth="1"/>
    <col min="6" max="6" width="38.81640625" style="2" customWidth="1"/>
    <col min="7" max="7" width="4.36328125" style="2" customWidth="1"/>
    <col min="8" max="16384" width="9" style="2"/>
  </cols>
  <sheetData>
    <row r="4" spans="1:6" ht="15" customHeight="1">
      <c r="A4" s="2">
        <v>11</v>
      </c>
      <c r="B4" s="2" t="s">
        <v>5497</v>
      </c>
      <c r="F4" s="4" t="s">
        <v>247</v>
      </c>
    </row>
    <row r="5" spans="1:6" ht="15" customHeight="1">
      <c r="A5" s="2">
        <v>12</v>
      </c>
      <c r="B5" s="2" t="s">
        <v>5498</v>
      </c>
      <c r="E5" s="2">
        <v>1</v>
      </c>
      <c r="F5" s="1" t="s">
        <v>91</v>
      </c>
    </row>
    <row r="6" spans="1:6" ht="15" customHeight="1">
      <c r="A6" s="2">
        <v>13</v>
      </c>
      <c r="B6" s="1" t="s">
        <v>5499</v>
      </c>
      <c r="E6" s="2">
        <v>2</v>
      </c>
      <c r="F6" s="1" t="s">
        <v>221</v>
      </c>
    </row>
    <row r="7" spans="1:6" ht="15" customHeight="1">
      <c r="A7" s="2">
        <v>14</v>
      </c>
      <c r="B7" s="1" t="s">
        <v>5500</v>
      </c>
      <c r="E7" s="2">
        <v>3</v>
      </c>
      <c r="F7" s="1" t="s">
        <v>92</v>
      </c>
    </row>
    <row r="8" spans="1:6" ht="15" customHeight="1">
      <c r="A8" s="2">
        <v>15</v>
      </c>
      <c r="B8" s="1" t="s">
        <v>5501</v>
      </c>
      <c r="E8" s="2">
        <v>4</v>
      </c>
      <c r="F8" s="1" t="s">
        <v>222</v>
      </c>
    </row>
    <row r="9" spans="1:6" ht="15" customHeight="1">
      <c r="A9" s="2">
        <v>16</v>
      </c>
      <c r="B9" s="1" t="s">
        <v>5502</v>
      </c>
      <c r="E9" s="2">
        <v>5</v>
      </c>
      <c r="F9" s="1" t="s">
        <v>93</v>
      </c>
    </row>
    <row r="10" spans="1:6" ht="15" customHeight="1">
      <c r="A10" s="2">
        <v>17</v>
      </c>
      <c r="B10" s="1" t="s">
        <v>5503</v>
      </c>
      <c r="E10" s="2">
        <v>6</v>
      </c>
      <c r="F10" s="1" t="s">
        <v>94</v>
      </c>
    </row>
    <row r="11" spans="1:6" ht="15" customHeight="1">
      <c r="A11" s="2">
        <v>18</v>
      </c>
      <c r="B11" s="2" t="s">
        <v>5504</v>
      </c>
      <c r="E11" s="2">
        <v>7</v>
      </c>
      <c r="F11" s="1" t="s">
        <v>95</v>
      </c>
    </row>
    <row r="12" spans="1:6" ht="15" customHeight="1">
      <c r="A12" s="2">
        <v>19</v>
      </c>
      <c r="B12" s="1" t="s">
        <v>5505</v>
      </c>
      <c r="E12" s="2">
        <v>8</v>
      </c>
      <c r="F12" s="1" t="s">
        <v>96</v>
      </c>
    </row>
    <row r="13" spans="1:6" ht="15" customHeight="1">
      <c r="B13" s="1" t="s">
        <v>5506</v>
      </c>
      <c r="E13" s="2">
        <v>9</v>
      </c>
      <c r="F13" s="1" t="s">
        <v>97</v>
      </c>
    </row>
    <row r="14" spans="1:6" ht="15" customHeight="1">
      <c r="B14" s="1" t="s">
        <v>5507</v>
      </c>
      <c r="E14" s="2">
        <v>10</v>
      </c>
      <c r="F14" s="1" t="s">
        <v>98</v>
      </c>
    </row>
    <row r="15" spans="1:6" ht="12">
      <c r="B15" s="1" t="s">
        <v>5508</v>
      </c>
      <c r="E15" s="2">
        <v>11</v>
      </c>
      <c r="F15" s="1" t="s">
        <v>141</v>
      </c>
    </row>
    <row r="16" spans="1:6" ht="15" customHeight="1">
      <c r="A16" s="2">
        <v>20</v>
      </c>
      <c r="B16" s="1" t="s">
        <v>5509</v>
      </c>
      <c r="F16" s="1" t="s">
        <v>142</v>
      </c>
    </row>
    <row r="18" spans="1:11" ht="15" customHeight="1">
      <c r="B18" s="4" t="s">
        <v>244</v>
      </c>
      <c r="F18" s="4" t="s">
        <v>248</v>
      </c>
    </row>
    <row r="19" spans="1:11" ht="15" customHeight="1">
      <c r="A19" s="2">
        <v>1</v>
      </c>
      <c r="B19" s="1" t="s">
        <v>68</v>
      </c>
      <c r="E19" s="2">
        <v>1</v>
      </c>
      <c r="F19" s="1" t="s">
        <v>99</v>
      </c>
    </row>
    <row r="20" spans="1:11" ht="15" customHeight="1">
      <c r="A20" s="2">
        <v>2</v>
      </c>
      <c r="B20" s="1" t="s">
        <v>69</v>
      </c>
      <c r="E20" s="2">
        <v>2</v>
      </c>
      <c r="F20" s="1" t="s">
        <v>100</v>
      </c>
    </row>
    <row r="21" spans="1:11" ht="15" customHeight="1">
      <c r="A21" s="2">
        <v>3</v>
      </c>
      <c r="B21" s="1" t="s">
        <v>229</v>
      </c>
      <c r="E21" s="2">
        <v>3</v>
      </c>
      <c r="F21" s="1" t="s">
        <v>188</v>
      </c>
    </row>
    <row r="22" spans="1:11" ht="15" customHeight="1">
      <c r="A22" s="2">
        <v>4</v>
      </c>
      <c r="B22" s="1" t="s">
        <v>70</v>
      </c>
      <c r="E22" s="2">
        <v>4</v>
      </c>
      <c r="F22" s="1" t="s">
        <v>189</v>
      </c>
    </row>
    <row r="23" spans="1:11" ht="15" customHeight="1">
      <c r="A23" s="2">
        <v>5</v>
      </c>
      <c r="B23" s="1" t="s">
        <v>71</v>
      </c>
      <c r="E23" s="2">
        <v>5</v>
      </c>
      <c r="F23" s="1" t="s">
        <v>101</v>
      </c>
    </row>
    <row r="24" spans="1:11" ht="15" customHeight="1">
      <c r="A24" s="2">
        <v>6</v>
      </c>
      <c r="B24" s="1" t="s">
        <v>72</v>
      </c>
      <c r="E24" s="2">
        <v>6</v>
      </c>
      <c r="F24" s="1" t="s">
        <v>102</v>
      </c>
    </row>
    <row r="25" spans="1:11" ht="15" customHeight="1">
      <c r="A25" s="2">
        <v>7</v>
      </c>
      <c r="B25" s="1" t="s">
        <v>149</v>
      </c>
      <c r="F25" s="1" t="s">
        <v>127</v>
      </c>
    </row>
    <row r="26" spans="1:11" ht="15" customHeight="1">
      <c r="A26" s="2">
        <v>8</v>
      </c>
      <c r="B26" s="1" t="s">
        <v>74</v>
      </c>
      <c r="F26" s="1" t="s">
        <v>128</v>
      </c>
    </row>
    <row r="27" spans="1:11" ht="15" customHeight="1">
      <c r="A27" s="2">
        <v>9</v>
      </c>
      <c r="B27" s="1" t="s">
        <v>73</v>
      </c>
      <c r="E27" s="2">
        <v>7</v>
      </c>
      <c r="F27" s="1" t="s">
        <v>240</v>
      </c>
      <c r="K27" s="2" t="s">
        <v>168</v>
      </c>
    </row>
    <row r="28" spans="1:11" ht="15" customHeight="1">
      <c r="A28" s="2">
        <v>10</v>
      </c>
      <c r="B28" s="1" t="s">
        <v>75</v>
      </c>
      <c r="F28" s="1" t="s">
        <v>127</v>
      </c>
    </row>
    <row r="29" spans="1:11" ht="15" customHeight="1">
      <c r="A29" s="2">
        <v>11</v>
      </c>
      <c r="B29" s="1" t="s">
        <v>76</v>
      </c>
      <c r="F29" s="1" t="s">
        <v>128</v>
      </c>
    </row>
    <row r="30" spans="1:11" ht="15" customHeight="1">
      <c r="A30" s="2">
        <v>12</v>
      </c>
      <c r="B30" s="1" t="s">
        <v>77</v>
      </c>
      <c r="E30" s="2">
        <v>8</v>
      </c>
      <c r="F30" s="1" t="s">
        <v>125</v>
      </c>
    </row>
    <row r="31" spans="1:11" ht="15" customHeight="1">
      <c r="A31" s="2">
        <v>13</v>
      </c>
      <c r="B31" s="1" t="s">
        <v>78</v>
      </c>
      <c r="F31" s="1" t="s">
        <v>129</v>
      </c>
    </row>
    <row r="32" spans="1:11" ht="15" customHeight="1">
      <c r="A32" s="2">
        <v>14</v>
      </c>
      <c r="B32" s="1" t="s">
        <v>79</v>
      </c>
      <c r="F32" s="1" t="s">
        <v>130</v>
      </c>
    </row>
    <row r="33" spans="1:6" ht="15" customHeight="1">
      <c r="A33" s="2">
        <v>15</v>
      </c>
      <c r="B33" s="1" t="s">
        <v>80</v>
      </c>
      <c r="E33" s="2">
        <v>9</v>
      </c>
      <c r="F33" s="1" t="s">
        <v>126</v>
      </c>
    </row>
    <row r="35" spans="1:6" ht="15" customHeight="1">
      <c r="B35" s="4" t="s">
        <v>245</v>
      </c>
      <c r="F35" s="4" t="s">
        <v>218</v>
      </c>
    </row>
    <row r="36" spans="1:6" ht="15" customHeight="1">
      <c r="A36" s="2">
        <v>1</v>
      </c>
      <c r="B36" s="1" t="s">
        <v>81</v>
      </c>
      <c r="F36" s="1"/>
    </row>
    <row r="37" spans="1:6" ht="15" customHeight="1">
      <c r="A37" s="2">
        <v>2</v>
      </c>
      <c r="B37" s="1" t="s">
        <v>138</v>
      </c>
    </row>
    <row r="38" spans="1:6" ht="15" customHeight="1">
      <c r="A38" s="2">
        <v>3</v>
      </c>
      <c r="B38" s="1" t="s">
        <v>82</v>
      </c>
    </row>
    <row r="39" spans="1:6" ht="15" customHeight="1">
      <c r="A39" s="2">
        <v>4</v>
      </c>
      <c r="B39" s="1" t="s">
        <v>83</v>
      </c>
    </row>
    <row r="40" spans="1:6" ht="15" customHeight="1">
      <c r="A40" s="2">
        <v>5</v>
      </c>
      <c r="B40" s="1" t="s">
        <v>84</v>
      </c>
    </row>
    <row r="41" spans="1:6" ht="15" customHeight="1">
      <c r="A41" s="2">
        <v>6</v>
      </c>
      <c r="B41" s="1" t="s">
        <v>85</v>
      </c>
    </row>
    <row r="42" spans="1:6" ht="15" customHeight="1">
      <c r="A42" s="2">
        <v>7</v>
      </c>
      <c r="B42" s="1" t="s">
        <v>223</v>
      </c>
    </row>
    <row r="43" spans="1:6" ht="15" customHeight="1">
      <c r="A43" s="2">
        <v>8</v>
      </c>
      <c r="B43" s="1" t="s">
        <v>86</v>
      </c>
    </row>
    <row r="44" spans="1:6" ht="15" customHeight="1">
      <c r="A44" s="2">
        <v>9</v>
      </c>
      <c r="B44" s="1" t="s">
        <v>87</v>
      </c>
    </row>
    <row r="45" spans="1:6" ht="15" customHeight="1">
      <c r="A45" s="2">
        <v>10</v>
      </c>
      <c r="B45" s="1" t="s">
        <v>88</v>
      </c>
      <c r="F45" s="4"/>
    </row>
    <row r="46" spans="1:6" ht="15" customHeight="1">
      <c r="A46" s="2">
        <v>11</v>
      </c>
      <c r="B46" s="1" t="s">
        <v>119</v>
      </c>
      <c r="F46" s="1"/>
    </row>
    <row r="47" spans="1:6" ht="15" customHeight="1">
      <c r="A47" s="2">
        <v>12</v>
      </c>
      <c r="B47" s="1" t="s">
        <v>166</v>
      </c>
    </row>
    <row r="48" spans="1:6" ht="15" customHeight="1">
      <c r="A48" s="2">
        <v>13</v>
      </c>
      <c r="B48" s="1" t="s">
        <v>103</v>
      </c>
    </row>
    <row r="49" spans="1:2" ht="15" customHeight="1">
      <c r="A49" s="2">
        <v>14</v>
      </c>
      <c r="B49" s="1" t="s">
        <v>231</v>
      </c>
    </row>
    <row r="51" spans="1:2" ht="15" customHeight="1">
      <c r="B51" s="4" t="s">
        <v>246</v>
      </c>
    </row>
    <row r="52" spans="1:2" ht="15" customHeight="1">
      <c r="A52" s="2">
        <v>1</v>
      </c>
      <c r="B52" s="1" t="s">
        <v>89</v>
      </c>
    </row>
    <row r="53" spans="1:2" ht="15" customHeight="1">
      <c r="A53" s="2">
        <v>2</v>
      </c>
      <c r="B53" s="1" t="s">
        <v>90</v>
      </c>
    </row>
    <row r="54" spans="1:2" ht="15" customHeight="1">
      <c r="A54" s="2">
        <v>3</v>
      </c>
      <c r="B54" s="1" t="s">
        <v>236</v>
      </c>
    </row>
  </sheetData>
  <phoneticPr fontId="2"/>
  <printOptions horizontalCentered="1"/>
  <pageMargins left="0.39370078740157483" right="0.39370078740157483" top="0.59055118110236227" bottom="0.59055118110236227" header="0.11811023622047245" footer="0.11811023622047245"/>
  <pageSetup paperSize="9" scale="9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6539-2F2C-482F-A42E-9D7845A62FC1}">
  <sheetPr codeName="Sheet5"/>
  <dimension ref="A1:J37"/>
  <sheetViews>
    <sheetView view="pageBreakPreview" zoomScaleNormal="100" zoomScaleSheetLayoutView="100" workbookViewId="0"/>
  </sheetViews>
  <sheetFormatPr defaultColWidth="9" defaultRowHeight="13"/>
  <cols>
    <col min="1" max="1" width="16.6328125" style="7" customWidth="1"/>
    <col min="2" max="2" width="1.90625" style="7" customWidth="1"/>
    <col min="3" max="3" width="3.08984375" style="7" customWidth="1"/>
    <col min="4" max="7" width="18.81640625" style="7" customWidth="1"/>
    <col min="8" max="8" width="24.81640625" style="7" customWidth="1"/>
    <col min="9" max="9" width="16.36328125" style="7" customWidth="1"/>
    <col min="10" max="16384" width="9" style="7"/>
  </cols>
  <sheetData>
    <row r="1" spans="1:10" ht="30" customHeight="1">
      <c r="A1" s="6" t="s">
        <v>256</v>
      </c>
      <c r="B1" s="6"/>
      <c r="C1" s="6"/>
      <c r="D1" s="6"/>
      <c r="E1" s="6"/>
      <c r="F1" s="6"/>
      <c r="G1" s="6"/>
    </row>
    <row r="2" spans="1:10" s="10" customFormat="1" ht="15" customHeight="1">
      <c r="A2" s="8" t="s">
        <v>257</v>
      </c>
      <c r="B2" s="9"/>
      <c r="C2" s="4277" t="s">
        <v>258</v>
      </c>
      <c r="D2" s="4277"/>
      <c r="E2" s="4277"/>
    </row>
    <row r="3" spans="1:10" s="10" customFormat="1" ht="15" customHeight="1">
      <c r="C3" s="4277" t="s">
        <v>259</v>
      </c>
      <c r="D3" s="4277"/>
      <c r="E3" s="4277"/>
      <c r="F3" s="4277"/>
      <c r="G3" s="4277"/>
    </row>
    <row r="4" spans="1:10" s="10" customFormat="1" ht="15" customHeight="1">
      <c r="C4" s="4278" t="s">
        <v>260</v>
      </c>
      <c r="D4" s="4278"/>
      <c r="E4" s="4278"/>
      <c r="F4" s="4278"/>
      <c r="G4" s="4278"/>
    </row>
    <row r="5" spans="1:10" s="10" customFormat="1" ht="15" customHeight="1">
      <c r="A5" s="11" t="s">
        <v>261</v>
      </c>
      <c r="C5" s="4279" t="s">
        <v>262</v>
      </c>
      <c r="D5" s="4279"/>
      <c r="E5" s="4279"/>
      <c r="F5" s="4279"/>
      <c r="G5" s="4279"/>
    </row>
    <row r="6" spans="1:10" s="10" customFormat="1" ht="15" customHeight="1">
      <c r="A6" s="11"/>
      <c r="C6" s="4278" t="s">
        <v>263</v>
      </c>
      <c r="D6" s="4278"/>
      <c r="E6" s="4278"/>
      <c r="F6" s="4278"/>
      <c r="G6" s="4278"/>
    </row>
    <row r="7" spans="1:10" s="10" customFormat="1" ht="15" hidden="1" customHeight="1">
      <c r="A7" s="11"/>
      <c r="C7" s="4277" t="s">
        <v>264</v>
      </c>
      <c r="D7" s="4277"/>
      <c r="E7" s="4277"/>
      <c r="F7" s="4277"/>
      <c r="G7" s="4277"/>
    </row>
    <row r="8" spans="1:10" s="10" customFormat="1" ht="15" hidden="1" customHeight="1">
      <c r="A8" s="11"/>
      <c r="C8" s="4279" t="s">
        <v>265</v>
      </c>
      <c r="D8" s="4279"/>
      <c r="E8" s="4279"/>
      <c r="F8" s="4279"/>
      <c r="G8" s="4279"/>
      <c r="H8" s="12"/>
      <c r="I8" s="12"/>
      <c r="J8" s="12"/>
    </row>
    <row r="9" spans="1:10" s="10" customFormat="1" ht="15" customHeight="1">
      <c r="C9" s="4277" t="s">
        <v>266</v>
      </c>
      <c r="D9" s="4277"/>
      <c r="E9" s="4277"/>
      <c r="F9" s="4277"/>
    </row>
    <row r="10" spans="1:10" s="10" customFormat="1" ht="15" customHeight="1">
      <c r="A10" s="11" t="s">
        <v>267</v>
      </c>
      <c r="C10" s="10" t="s">
        <v>268</v>
      </c>
    </row>
    <row r="11" spans="1:10" s="13" customFormat="1" ht="60.75" customHeight="1">
      <c r="A11" s="4281"/>
      <c r="B11" s="4281"/>
      <c r="C11" s="4281"/>
      <c r="D11" s="4281"/>
    </row>
    <row r="12" spans="1:10" s="13" customFormat="1" ht="30" customHeight="1">
      <c r="A12" s="14" t="s">
        <v>269</v>
      </c>
      <c r="B12" s="14"/>
      <c r="C12" s="14"/>
      <c r="D12" s="14"/>
      <c r="E12" s="15"/>
      <c r="F12" s="15"/>
      <c r="G12" s="15"/>
    </row>
    <row r="13" spans="1:10" s="19" customFormat="1" ht="15" customHeight="1">
      <c r="A13" s="16">
        <v>20180</v>
      </c>
      <c r="B13" s="17"/>
      <c r="C13" s="4282" t="s">
        <v>270</v>
      </c>
      <c r="D13" s="4282"/>
      <c r="E13" s="4282"/>
      <c r="F13" s="4282"/>
      <c r="G13" s="4282"/>
      <c r="H13" s="18"/>
    </row>
    <row r="14" spans="1:10" s="19" customFormat="1" ht="30.75" customHeight="1">
      <c r="A14" s="16">
        <v>21186</v>
      </c>
      <c r="B14" s="17"/>
      <c r="C14" s="4282" t="s">
        <v>271</v>
      </c>
      <c r="D14" s="4282"/>
      <c r="E14" s="4282"/>
      <c r="F14" s="4282"/>
      <c r="G14" s="4282"/>
      <c r="H14" s="18"/>
    </row>
    <row r="15" spans="1:10" s="19" customFormat="1" ht="15" customHeight="1">
      <c r="A15" s="20">
        <v>22098</v>
      </c>
      <c r="B15" s="18"/>
      <c r="C15" s="4280" t="s">
        <v>272</v>
      </c>
      <c r="D15" s="4280"/>
      <c r="E15" s="4280"/>
      <c r="F15" s="4280"/>
      <c r="G15" s="4280"/>
      <c r="H15" s="21"/>
    </row>
    <row r="16" spans="1:10" s="19" customFormat="1" ht="15" customHeight="1">
      <c r="A16" s="20">
        <v>27546</v>
      </c>
      <c r="B16" s="18"/>
      <c r="C16" s="4280" t="s">
        <v>273</v>
      </c>
      <c r="D16" s="4280"/>
      <c r="E16" s="4280"/>
      <c r="F16" s="4280"/>
      <c r="G16" s="4280"/>
      <c r="H16" s="18"/>
    </row>
    <row r="17" spans="1:8" s="19" customFormat="1" ht="15" customHeight="1">
      <c r="A17" s="20">
        <v>27638</v>
      </c>
      <c r="B17" s="18"/>
      <c r="C17" s="4280" t="s">
        <v>273</v>
      </c>
      <c r="D17" s="4280"/>
      <c r="E17" s="4280"/>
      <c r="F17" s="4280"/>
      <c r="G17" s="4280"/>
      <c r="H17" s="18"/>
    </row>
    <row r="18" spans="1:8" s="19" customFormat="1" ht="15" customHeight="1">
      <c r="A18" s="20">
        <v>28246</v>
      </c>
      <c r="B18" s="18"/>
      <c r="C18" s="4280" t="s">
        <v>273</v>
      </c>
      <c r="D18" s="4280"/>
      <c r="E18" s="4280"/>
      <c r="F18" s="4280"/>
      <c r="G18" s="4280"/>
      <c r="H18" s="18"/>
    </row>
    <row r="19" spans="1:8" s="19" customFormat="1" ht="15" customHeight="1">
      <c r="A19" s="20">
        <v>28369</v>
      </c>
      <c r="B19" s="18"/>
      <c r="C19" s="4280" t="s">
        <v>273</v>
      </c>
      <c r="D19" s="4280"/>
      <c r="E19" s="4280"/>
      <c r="F19" s="4280"/>
      <c r="G19" s="4280"/>
      <c r="H19" s="18"/>
    </row>
    <row r="20" spans="1:8" s="19" customFormat="1" ht="15" customHeight="1">
      <c r="A20" s="20">
        <v>38626</v>
      </c>
      <c r="B20" s="18"/>
      <c r="C20" s="4280" t="s">
        <v>274</v>
      </c>
      <c r="D20" s="4280"/>
      <c r="E20" s="4280"/>
      <c r="F20" s="4280"/>
      <c r="G20" s="4280"/>
      <c r="H20" s="18"/>
    </row>
    <row r="21" spans="1:8" s="19" customFormat="1" ht="15" customHeight="1">
      <c r="A21" s="20">
        <v>39666</v>
      </c>
      <c r="B21" s="18"/>
      <c r="C21" s="4280" t="s">
        <v>273</v>
      </c>
      <c r="D21" s="4280"/>
      <c r="E21" s="4280"/>
      <c r="F21" s="4280"/>
      <c r="G21" s="4280"/>
      <c r="H21" s="18"/>
    </row>
    <row r="22" spans="1:8" s="13" customFormat="1" ht="60" customHeight="1">
      <c r="A22" s="4281"/>
      <c r="B22" s="4281"/>
      <c r="C22" s="4281"/>
      <c r="D22" s="4281"/>
    </row>
    <row r="23" spans="1:8" s="13" customFormat="1" ht="30" customHeight="1">
      <c r="A23" s="22" t="s">
        <v>275</v>
      </c>
      <c r="B23" s="23"/>
      <c r="C23" s="23"/>
      <c r="D23" s="23"/>
      <c r="E23" s="23"/>
      <c r="F23" s="23"/>
      <c r="G23" s="23"/>
    </row>
    <row r="24" spans="1:8" s="25" customFormat="1" ht="13.5" customHeight="1" thickBot="1">
      <c r="A24" s="24"/>
      <c r="F24" s="4286"/>
      <c r="G24" s="4286"/>
    </row>
    <row r="25" spans="1:8" s="13" customFormat="1" ht="29.25" customHeight="1">
      <c r="A25" s="4287" t="s">
        <v>276</v>
      </c>
      <c r="B25" s="4287"/>
      <c r="C25" s="4287"/>
      <c r="D25" s="26" t="s">
        <v>277</v>
      </c>
      <c r="E25" s="27" t="s">
        <v>278</v>
      </c>
      <c r="F25" s="27" t="s">
        <v>279</v>
      </c>
      <c r="G25" s="28" t="s">
        <v>280</v>
      </c>
    </row>
    <row r="26" spans="1:8" s="13" customFormat="1" ht="22.5" customHeight="1">
      <c r="A26" s="4288" t="s">
        <v>281</v>
      </c>
      <c r="B26" s="4288"/>
      <c r="C26" s="4289"/>
      <c r="D26" s="29">
        <v>6.3</v>
      </c>
      <c r="E26" s="30">
        <v>1.92</v>
      </c>
      <c r="F26" s="30">
        <v>4.5</v>
      </c>
      <c r="G26" s="30">
        <v>0.2</v>
      </c>
    </row>
    <row r="27" spans="1:8" s="13" customFormat="1" ht="22.5" customHeight="1" thickBot="1">
      <c r="A27" s="4290" t="s">
        <v>282</v>
      </c>
      <c r="B27" s="4290"/>
      <c r="C27" s="4291"/>
      <c r="D27" s="31" t="s">
        <v>283</v>
      </c>
      <c r="E27" s="32">
        <v>0.03</v>
      </c>
      <c r="F27" s="32" t="s">
        <v>283</v>
      </c>
      <c r="G27" s="32" t="s">
        <v>283</v>
      </c>
    </row>
    <row r="28" spans="1:8" s="25" customFormat="1" ht="16.25" customHeight="1">
      <c r="A28" s="4292" t="s">
        <v>284</v>
      </c>
      <c r="B28" s="4292"/>
      <c r="C28" s="4292"/>
      <c r="D28" s="4294" t="s">
        <v>285</v>
      </c>
      <c r="E28" s="4294"/>
      <c r="F28" s="4294"/>
      <c r="G28" s="4294"/>
    </row>
    <row r="29" spans="1:8" s="25" customFormat="1" ht="13.25" customHeight="1">
      <c r="A29" s="4293"/>
      <c r="B29" s="4293"/>
      <c r="C29" s="4293"/>
      <c r="D29" s="4295" t="s">
        <v>286</v>
      </c>
      <c r="E29" s="4295"/>
      <c r="F29" s="4295"/>
      <c r="G29" s="4295"/>
    </row>
    <row r="30" spans="1:8" s="13" customFormat="1" ht="60.65" customHeight="1">
      <c r="A30" s="4296"/>
      <c r="B30" s="4296"/>
      <c r="C30" s="4296"/>
      <c r="D30" s="4296"/>
      <c r="E30" s="33"/>
      <c r="F30" s="33"/>
      <c r="G30" s="33"/>
    </row>
    <row r="31" spans="1:8" s="13" customFormat="1" ht="30" customHeight="1">
      <c r="A31" s="14" t="s">
        <v>287</v>
      </c>
      <c r="B31" s="14"/>
      <c r="C31" s="14"/>
      <c r="D31" s="14"/>
      <c r="E31" s="14"/>
      <c r="F31" s="14"/>
      <c r="G31" s="14"/>
    </row>
    <row r="32" spans="1:8" s="25" customFormat="1" ht="13.5" customHeight="1" thickBot="1">
      <c r="A32" s="24"/>
      <c r="F32" s="4286" t="s">
        <v>288</v>
      </c>
      <c r="G32" s="4286"/>
    </row>
    <row r="33" spans="1:8" s="13" customFormat="1" ht="29.25" customHeight="1">
      <c r="A33" s="4297" t="s">
        <v>276</v>
      </c>
      <c r="B33" s="4297"/>
      <c r="C33" s="4297"/>
      <c r="D33" s="34" t="s">
        <v>289</v>
      </c>
      <c r="E33" s="35" t="s">
        <v>290</v>
      </c>
      <c r="F33" s="35" t="s">
        <v>291</v>
      </c>
      <c r="G33" s="36" t="s">
        <v>292</v>
      </c>
    </row>
    <row r="34" spans="1:8" s="13" customFormat="1" ht="22.5" customHeight="1">
      <c r="A34" s="4298" t="s">
        <v>293</v>
      </c>
      <c r="B34" s="4298"/>
      <c r="C34" s="4299"/>
      <c r="D34" s="37" t="s">
        <v>294</v>
      </c>
      <c r="E34" s="38" t="s">
        <v>295</v>
      </c>
      <c r="F34" s="38" t="s">
        <v>296</v>
      </c>
      <c r="G34" s="39">
        <v>38.01</v>
      </c>
      <c r="H34" s="19"/>
    </row>
    <row r="35" spans="1:8" s="13" customFormat="1" ht="22.5" customHeight="1" thickBot="1">
      <c r="A35" s="4300" t="s">
        <v>297</v>
      </c>
      <c r="B35" s="4300"/>
      <c r="C35" s="4301"/>
      <c r="D35" s="40" t="s">
        <v>294</v>
      </c>
      <c r="E35" s="41" t="s">
        <v>298</v>
      </c>
      <c r="F35" s="41" t="s">
        <v>299</v>
      </c>
      <c r="G35" s="42">
        <v>20.399999999999999</v>
      </c>
      <c r="H35" s="19"/>
    </row>
    <row r="36" spans="1:8" s="43" customFormat="1" ht="16.5" customHeight="1">
      <c r="A36" s="4283" t="s">
        <v>300</v>
      </c>
      <c r="B36" s="4283"/>
      <c r="C36" s="4283"/>
      <c r="D36" s="4283"/>
      <c r="E36" s="4283"/>
      <c r="F36" s="4285" t="s">
        <v>301</v>
      </c>
      <c r="G36" s="4285"/>
    </row>
    <row r="37" spans="1:8" s="43" customFormat="1" ht="12">
      <c r="A37" s="4284"/>
      <c r="B37" s="4284"/>
      <c r="C37" s="4284"/>
      <c r="D37" s="4284"/>
      <c r="E37" s="4284"/>
      <c r="F37" s="44"/>
      <c r="G37" s="44"/>
    </row>
  </sheetData>
  <mergeCells count="33">
    <mergeCell ref="A36:E37"/>
    <mergeCell ref="F36:G36"/>
    <mergeCell ref="A22:D22"/>
    <mergeCell ref="F24:G24"/>
    <mergeCell ref="A25:C25"/>
    <mergeCell ref="A26:C26"/>
    <mergeCell ref="A27:C27"/>
    <mergeCell ref="A28:C29"/>
    <mergeCell ref="D28:G28"/>
    <mergeCell ref="D29:G29"/>
    <mergeCell ref="A30:D30"/>
    <mergeCell ref="F32:G32"/>
    <mergeCell ref="A33:C33"/>
    <mergeCell ref="A34:C34"/>
    <mergeCell ref="A35:C35"/>
    <mergeCell ref="C21:G21"/>
    <mergeCell ref="C8:G8"/>
    <mergeCell ref="C9:F9"/>
    <mergeCell ref="A11:D11"/>
    <mergeCell ref="C13:G13"/>
    <mergeCell ref="C14:G14"/>
    <mergeCell ref="C15:G15"/>
    <mergeCell ref="C16:G16"/>
    <mergeCell ref="C17:G17"/>
    <mergeCell ref="C18:G18"/>
    <mergeCell ref="C19:G19"/>
    <mergeCell ref="C20:G20"/>
    <mergeCell ref="C7:G7"/>
    <mergeCell ref="C2:E2"/>
    <mergeCell ref="C3:G3"/>
    <mergeCell ref="C4:G4"/>
    <mergeCell ref="C5:G5"/>
    <mergeCell ref="C6:G6"/>
  </mergeCells>
  <phoneticPr fontId="2"/>
  <printOptions horizontalCentered="1"/>
  <pageMargins left="0.39370078740157483" right="0.39370078740157483" top="0.59055118110236227" bottom="0.59055118110236227" header="0.11811023622047245" footer="0.11811023622047245"/>
  <pageSetup paperSize="9" orientation="portrait" useFirstPageNumber="1" r:id="rId1"/>
  <headerFooter alignWithMargins="0">
    <oddFooter>&amp;C&amp;"ＭＳ 明朝,標準"&amp;10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940E-1EBB-4BC6-BB0D-B514D20C9CDE}">
  <sheetPr codeName="Sheet6"/>
  <dimension ref="A1:M51"/>
  <sheetViews>
    <sheetView view="pageBreakPreview" zoomScaleNormal="100" zoomScaleSheetLayoutView="100" workbookViewId="0"/>
  </sheetViews>
  <sheetFormatPr defaultColWidth="9" defaultRowHeight="16.5" customHeight="1"/>
  <cols>
    <col min="1" max="1" width="17.81640625" style="113" customWidth="1"/>
    <col min="2" max="2" width="9.54296875" style="113" customWidth="1"/>
    <col min="3" max="4" width="7.54296875" style="115" customWidth="1"/>
    <col min="5" max="5" width="8.1796875" style="115" customWidth="1"/>
    <col min="6" max="6" width="8.1796875" style="116" customWidth="1"/>
    <col min="7" max="12" width="5.90625" style="103" customWidth="1"/>
    <col min="13" max="16384" width="9" style="46"/>
  </cols>
  <sheetData>
    <row r="1" spans="1:12" ht="30" customHeight="1">
      <c r="A1" s="45" t="s">
        <v>302</v>
      </c>
      <c r="B1" s="45"/>
      <c r="C1" s="45"/>
      <c r="D1" s="45"/>
      <c r="E1" s="45"/>
      <c r="F1" s="45"/>
      <c r="G1" s="45"/>
      <c r="H1" s="45"/>
      <c r="I1" s="45"/>
      <c r="J1" s="45"/>
      <c r="K1" s="46"/>
      <c r="L1" s="46"/>
    </row>
    <row r="2" spans="1:12" s="52" customFormat="1" ht="12.5" thickBot="1">
      <c r="A2" s="47"/>
      <c r="B2" s="48"/>
      <c r="C2" s="48"/>
      <c r="D2" s="48"/>
      <c r="E2" s="49"/>
      <c r="F2" s="50"/>
      <c r="G2" s="50"/>
      <c r="H2" s="51" t="s">
        <v>303</v>
      </c>
    </row>
    <row r="3" spans="1:12" ht="18.75" customHeight="1">
      <c r="A3" s="53" t="s">
        <v>304</v>
      </c>
      <c r="B3" s="54" t="s">
        <v>305</v>
      </c>
      <c r="C3" s="54" t="s">
        <v>306</v>
      </c>
      <c r="D3" s="54" t="s">
        <v>307</v>
      </c>
      <c r="E3" s="54" t="s">
        <v>308</v>
      </c>
      <c r="F3" s="54" t="s">
        <v>309</v>
      </c>
      <c r="G3" s="54" t="s">
        <v>310</v>
      </c>
      <c r="H3" s="55" t="s">
        <v>311</v>
      </c>
      <c r="I3" s="46"/>
      <c r="J3" s="46"/>
      <c r="K3" s="46"/>
      <c r="L3" s="46"/>
    </row>
    <row r="4" spans="1:12" s="59" customFormat="1" ht="16.5" customHeight="1">
      <c r="A4" s="56" t="s">
        <v>312</v>
      </c>
      <c r="B4" s="57">
        <v>113.14</v>
      </c>
      <c r="C4" s="58">
        <v>33.049999999999997</v>
      </c>
      <c r="D4" s="58">
        <v>5.81</v>
      </c>
      <c r="E4" s="58">
        <v>15.28</v>
      </c>
      <c r="F4" s="58">
        <v>48.94</v>
      </c>
      <c r="G4" s="58">
        <v>2.77</v>
      </c>
      <c r="H4" s="58">
        <v>7.01</v>
      </c>
    </row>
    <row r="5" spans="1:12" s="59" customFormat="1" ht="16.5" customHeight="1">
      <c r="A5" s="60" t="s">
        <v>313</v>
      </c>
      <c r="B5" s="57">
        <v>113.15</v>
      </c>
      <c r="C5" s="58">
        <v>32.83</v>
      </c>
      <c r="D5" s="58">
        <v>5.79</v>
      </c>
      <c r="E5" s="58">
        <v>15.31</v>
      </c>
      <c r="F5" s="58">
        <v>48.92</v>
      </c>
      <c r="G5" s="58">
        <v>2.79</v>
      </c>
      <c r="H5" s="58">
        <v>7.19</v>
      </c>
    </row>
    <row r="6" spans="1:12" s="59" customFormat="1" ht="16.5" customHeight="1">
      <c r="A6" s="60" t="s">
        <v>314</v>
      </c>
      <c r="B6" s="57">
        <v>113.21</v>
      </c>
      <c r="C6" s="58">
        <v>32.75</v>
      </c>
      <c r="D6" s="58">
        <v>5.78</v>
      </c>
      <c r="E6" s="58">
        <v>15.34</v>
      </c>
      <c r="F6" s="58">
        <v>48.96</v>
      </c>
      <c r="G6" s="58">
        <v>2.79</v>
      </c>
      <c r="H6" s="58">
        <v>7.32</v>
      </c>
    </row>
    <row r="7" spans="1:12" s="59" customFormat="1" ht="17.25" customHeight="1">
      <c r="A7" s="60" t="s">
        <v>315</v>
      </c>
      <c r="B7" s="57">
        <v>113.15</v>
      </c>
      <c r="C7" s="58">
        <v>32.700000000000003</v>
      </c>
      <c r="D7" s="58">
        <v>5.85</v>
      </c>
      <c r="E7" s="58">
        <v>15.35</v>
      </c>
      <c r="F7" s="58">
        <v>48.9</v>
      </c>
      <c r="G7" s="58">
        <v>2.77</v>
      </c>
      <c r="H7" s="58">
        <v>7.31</v>
      </c>
    </row>
    <row r="8" spans="1:12" s="59" customFormat="1" ht="17.25" customHeight="1" thickBot="1">
      <c r="A8" s="61" t="s">
        <v>316</v>
      </c>
      <c r="B8" s="62">
        <v>113.09</v>
      </c>
      <c r="C8" s="63">
        <v>32.590000000000003</v>
      </c>
      <c r="D8" s="63">
        <v>5.82</v>
      </c>
      <c r="E8" s="63">
        <v>15.4</v>
      </c>
      <c r="F8" s="63">
        <v>48.9</v>
      </c>
      <c r="G8" s="63">
        <v>2.77</v>
      </c>
      <c r="H8" s="63">
        <v>7.33</v>
      </c>
    </row>
    <row r="9" spans="1:12" s="66" customFormat="1" ht="13.5" customHeight="1">
      <c r="A9" s="64" t="s">
        <v>317</v>
      </c>
      <c r="B9" s="65"/>
      <c r="C9" s="65"/>
      <c r="D9" s="65"/>
      <c r="E9" s="65"/>
      <c r="F9" s="65"/>
      <c r="G9" s="65"/>
      <c r="H9" s="51" t="s">
        <v>318</v>
      </c>
    </row>
    <row r="10" spans="1:12" s="66" customFormat="1" ht="12" customHeight="1">
      <c r="A10" s="67" t="s">
        <v>319</v>
      </c>
      <c r="B10" s="68"/>
      <c r="C10" s="68"/>
      <c r="D10" s="68"/>
      <c r="E10" s="68"/>
      <c r="F10" s="68"/>
      <c r="G10" s="68"/>
      <c r="H10" s="68"/>
      <c r="I10" s="68"/>
      <c r="J10" s="68"/>
    </row>
    <row r="11" spans="1:12" s="66" customFormat="1" ht="12" customHeight="1">
      <c r="A11" s="67" t="s">
        <v>320</v>
      </c>
      <c r="B11" s="68"/>
      <c r="C11" s="68"/>
      <c r="D11" s="68"/>
      <c r="E11" s="68"/>
      <c r="F11" s="68"/>
      <c r="G11" s="68"/>
      <c r="H11" s="68"/>
      <c r="I11" s="68"/>
      <c r="J11" s="68"/>
    </row>
    <row r="12" spans="1:12" s="66" customFormat="1" ht="12" customHeight="1">
      <c r="A12" s="67" t="s">
        <v>321</v>
      </c>
      <c r="B12" s="68"/>
      <c r="C12" s="68"/>
      <c r="D12" s="68"/>
      <c r="E12" s="68"/>
      <c r="F12" s="68"/>
      <c r="G12" s="68"/>
      <c r="H12" s="68"/>
      <c r="I12" s="68"/>
      <c r="J12" s="68"/>
    </row>
    <row r="13" spans="1:12" s="66" customFormat="1" ht="12" customHeight="1">
      <c r="A13" s="67" t="s">
        <v>322</v>
      </c>
      <c r="B13" s="68"/>
      <c r="C13" s="68"/>
      <c r="D13" s="68"/>
      <c r="E13" s="68"/>
      <c r="F13" s="68"/>
      <c r="G13" s="68"/>
      <c r="H13" s="68"/>
      <c r="I13" s="68"/>
      <c r="J13" s="68"/>
    </row>
    <row r="14" spans="1:12" s="52" customFormat="1" ht="21.75" customHeight="1">
      <c r="A14" s="69"/>
      <c r="B14" s="69"/>
      <c r="C14" s="69"/>
      <c r="D14" s="69"/>
      <c r="E14" s="69"/>
      <c r="F14" s="69"/>
      <c r="G14" s="69"/>
      <c r="H14" s="69"/>
      <c r="I14" s="69"/>
      <c r="J14" s="69"/>
    </row>
    <row r="15" spans="1:12" ht="30" customHeight="1">
      <c r="A15" s="70" t="s">
        <v>323</v>
      </c>
      <c r="B15" s="70"/>
      <c r="C15" s="70"/>
      <c r="D15" s="70"/>
      <c r="E15" s="70"/>
      <c r="F15" s="70"/>
      <c r="G15" s="70"/>
      <c r="H15" s="70"/>
      <c r="I15" s="70"/>
      <c r="J15" s="70"/>
      <c r="K15" s="70"/>
      <c r="L15" s="70"/>
    </row>
    <row r="16" spans="1:12" s="77" customFormat="1" ht="16.5" customHeight="1" thickBot="1">
      <c r="A16" s="71"/>
      <c r="B16" s="71"/>
      <c r="C16" s="72"/>
      <c r="D16" s="72"/>
      <c r="E16" s="73"/>
      <c r="F16" s="74"/>
      <c r="G16" s="75"/>
      <c r="H16" s="75"/>
      <c r="I16" s="75"/>
      <c r="J16" s="75"/>
      <c r="K16" s="75"/>
      <c r="L16" s="76" t="s">
        <v>324</v>
      </c>
    </row>
    <row r="17" spans="1:13" ht="22.5" customHeight="1" thickTop="1">
      <c r="A17" s="78" t="s">
        <v>325</v>
      </c>
      <c r="B17" s="79"/>
      <c r="C17" s="80" t="s">
        <v>326</v>
      </c>
      <c r="D17" s="80"/>
      <c r="E17" s="81" t="s">
        <v>327</v>
      </c>
      <c r="F17" s="82" t="s">
        <v>328</v>
      </c>
      <c r="G17" s="83"/>
      <c r="H17" s="84"/>
      <c r="I17" s="84" t="s">
        <v>329</v>
      </c>
      <c r="J17" s="84"/>
      <c r="K17" s="84"/>
      <c r="L17" s="84"/>
    </row>
    <row r="18" spans="1:13" ht="22.5" customHeight="1">
      <c r="A18" s="85" t="s">
        <v>330</v>
      </c>
      <c r="B18" s="86" t="s">
        <v>331</v>
      </c>
      <c r="C18" s="86" t="s">
        <v>332</v>
      </c>
      <c r="D18" s="86" t="s">
        <v>333</v>
      </c>
      <c r="E18" s="87" t="s">
        <v>334</v>
      </c>
      <c r="F18" s="88" t="s">
        <v>335</v>
      </c>
      <c r="G18" s="89" t="s">
        <v>336</v>
      </c>
      <c r="H18" s="89" t="s">
        <v>337</v>
      </c>
      <c r="I18" s="89" t="s">
        <v>338</v>
      </c>
      <c r="J18" s="89" t="s">
        <v>339</v>
      </c>
      <c r="K18" s="89" t="s">
        <v>340</v>
      </c>
      <c r="L18" s="90" t="s">
        <v>341</v>
      </c>
      <c r="M18" s="59"/>
    </row>
    <row r="19" spans="1:13" ht="16.5" customHeight="1">
      <c r="A19" s="91" t="s">
        <v>342</v>
      </c>
      <c r="B19" s="92">
        <v>14.9</v>
      </c>
      <c r="C19" s="93">
        <v>37.6</v>
      </c>
      <c r="D19" s="93">
        <v>-2.8</v>
      </c>
      <c r="E19" s="94">
        <v>1649</v>
      </c>
      <c r="F19" s="95">
        <v>468</v>
      </c>
      <c r="G19" s="96">
        <v>0</v>
      </c>
      <c r="H19" s="97">
        <v>157</v>
      </c>
      <c r="I19" s="96">
        <v>114</v>
      </c>
      <c r="J19" s="96">
        <v>82</v>
      </c>
      <c r="K19" s="96">
        <v>12</v>
      </c>
      <c r="L19" s="96">
        <v>0</v>
      </c>
    </row>
    <row r="20" spans="1:13" ht="16.5" customHeight="1">
      <c r="A20" s="98" t="s">
        <v>343</v>
      </c>
      <c r="B20" s="92">
        <v>13.8</v>
      </c>
      <c r="C20" s="93">
        <v>34.5</v>
      </c>
      <c r="D20" s="93">
        <v>-5</v>
      </c>
      <c r="E20" s="94">
        <v>2788</v>
      </c>
      <c r="F20" s="95">
        <v>312</v>
      </c>
      <c r="G20" s="96">
        <v>0</v>
      </c>
      <c r="H20" s="97">
        <v>172</v>
      </c>
      <c r="I20" s="96">
        <v>110</v>
      </c>
      <c r="J20" s="96">
        <v>76</v>
      </c>
      <c r="K20" s="96">
        <v>8</v>
      </c>
      <c r="L20" s="96">
        <v>0</v>
      </c>
    </row>
    <row r="21" spans="1:13" ht="16.5" customHeight="1">
      <c r="A21" s="98" t="s">
        <v>344</v>
      </c>
      <c r="B21" s="92">
        <v>12.749999999999998</v>
      </c>
      <c r="C21" s="93">
        <v>35.299999999999997</v>
      </c>
      <c r="D21" s="93">
        <v>-4</v>
      </c>
      <c r="E21" s="94">
        <v>3271</v>
      </c>
      <c r="F21" s="95">
        <v>286</v>
      </c>
      <c r="G21" s="96">
        <v>0</v>
      </c>
      <c r="H21" s="96">
        <v>157</v>
      </c>
      <c r="I21" s="96">
        <v>107</v>
      </c>
      <c r="J21" s="96">
        <v>88</v>
      </c>
      <c r="K21" s="96">
        <v>13</v>
      </c>
      <c r="L21" s="96">
        <v>0</v>
      </c>
    </row>
    <row r="22" spans="1:13" ht="16.5" customHeight="1">
      <c r="A22" s="98" t="s">
        <v>345</v>
      </c>
      <c r="B22" s="92">
        <v>13.475000000000001</v>
      </c>
      <c r="C22" s="93">
        <v>32.1</v>
      </c>
      <c r="D22" s="93">
        <v>-2.5</v>
      </c>
      <c r="E22" s="99">
        <v>3408</v>
      </c>
      <c r="F22" s="96">
        <v>580</v>
      </c>
      <c r="G22" s="100">
        <v>0</v>
      </c>
      <c r="H22" s="100">
        <v>146</v>
      </c>
      <c r="I22" s="100">
        <v>103</v>
      </c>
      <c r="J22" s="100">
        <v>94</v>
      </c>
      <c r="K22" s="100">
        <v>22</v>
      </c>
      <c r="L22" s="100">
        <v>0</v>
      </c>
    </row>
    <row r="23" spans="1:13" ht="16.5" customHeight="1">
      <c r="A23" s="91" t="s">
        <v>346</v>
      </c>
      <c r="B23" s="92">
        <f>AVERAGE(B24:B35)</f>
        <v>13.758333333333333</v>
      </c>
      <c r="C23" s="93">
        <f>MAX(C24:C35)</f>
        <v>35.799999999999997</v>
      </c>
      <c r="D23" s="93">
        <f>MIN(D24:D35)</f>
        <v>-3</v>
      </c>
      <c r="E23" s="99">
        <f t="shared" ref="E23:L23" si="0">SUM(E24:E35)</f>
        <v>2397.5</v>
      </c>
      <c r="F23" s="96">
        <f t="shared" si="0"/>
        <v>73</v>
      </c>
      <c r="G23" s="100">
        <f t="shared" si="0"/>
        <v>0</v>
      </c>
      <c r="H23" s="100">
        <f t="shared" si="0"/>
        <v>179</v>
      </c>
      <c r="I23" s="100">
        <f t="shared" si="0"/>
        <v>89</v>
      </c>
      <c r="J23" s="100">
        <f t="shared" si="0"/>
        <v>87</v>
      </c>
      <c r="K23" s="100">
        <f t="shared" si="0"/>
        <v>10</v>
      </c>
      <c r="L23" s="100">
        <f t="shared" si="0"/>
        <v>0</v>
      </c>
    </row>
    <row r="24" spans="1:13" ht="16.5" customHeight="1">
      <c r="A24" s="91" t="s">
        <v>347</v>
      </c>
      <c r="B24" s="92">
        <v>2.2999999999999998</v>
      </c>
      <c r="C24" s="93">
        <v>11</v>
      </c>
      <c r="D24" s="93">
        <v>-2.6</v>
      </c>
      <c r="E24" s="101">
        <v>286</v>
      </c>
      <c r="F24" s="95">
        <v>52</v>
      </c>
      <c r="G24" s="100">
        <v>0</v>
      </c>
      <c r="H24" s="100">
        <v>9</v>
      </c>
      <c r="I24" s="100">
        <v>6</v>
      </c>
      <c r="J24" s="100">
        <v>10</v>
      </c>
      <c r="K24" s="100">
        <v>6</v>
      </c>
      <c r="L24" s="100">
        <v>0</v>
      </c>
    </row>
    <row r="25" spans="1:13" ht="16.5" customHeight="1">
      <c r="A25" s="91" t="s">
        <v>348</v>
      </c>
      <c r="B25" s="92">
        <v>3.7</v>
      </c>
      <c r="C25" s="93">
        <v>16.100000000000001</v>
      </c>
      <c r="D25" s="93">
        <v>-3</v>
      </c>
      <c r="E25" s="101">
        <v>113.5</v>
      </c>
      <c r="F25" s="95">
        <v>18</v>
      </c>
      <c r="G25" s="100">
        <v>0</v>
      </c>
      <c r="H25" s="100">
        <v>11</v>
      </c>
      <c r="I25" s="100">
        <v>6</v>
      </c>
      <c r="J25" s="100">
        <v>7</v>
      </c>
      <c r="K25" s="100">
        <v>4</v>
      </c>
      <c r="L25" s="100">
        <v>0</v>
      </c>
    </row>
    <row r="26" spans="1:13" ht="16.5" customHeight="1">
      <c r="A26" s="91" t="s">
        <v>349</v>
      </c>
      <c r="B26" s="92">
        <v>6.8</v>
      </c>
      <c r="C26" s="93">
        <v>21.3</v>
      </c>
      <c r="D26" s="93">
        <v>-1.9</v>
      </c>
      <c r="E26" s="101">
        <v>151.5</v>
      </c>
      <c r="F26" s="95">
        <v>3</v>
      </c>
      <c r="G26" s="100">
        <v>0</v>
      </c>
      <c r="H26" s="100">
        <v>19</v>
      </c>
      <c r="I26" s="100">
        <v>6</v>
      </c>
      <c r="J26" s="100">
        <v>6</v>
      </c>
      <c r="K26" s="100">
        <v>0</v>
      </c>
      <c r="L26" s="100">
        <v>0</v>
      </c>
    </row>
    <row r="27" spans="1:13" ht="16.5" customHeight="1">
      <c r="A27" s="91" t="s">
        <v>350</v>
      </c>
      <c r="B27" s="92">
        <v>10.4</v>
      </c>
      <c r="C27" s="93">
        <v>26.9</v>
      </c>
      <c r="D27" s="93">
        <v>-0.1</v>
      </c>
      <c r="E27" s="101">
        <v>132</v>
      </c>
      <c r="F27" s="100">
        <v>0</v>
      </c>
      <c r="G27" s="100">
        <v>0</v>
      </c>
      <c r="H27" s="100">
        <v>17</v>
      </c>
      <c r="I27" s="100">
        <v>8</v>
      </c>
      <c r="J27" s="100">
        <v>5</v>
      </c>
      <c r="K27" s="100">
        <v>0</v>
      </c>
      <c r="L27" s="100">
        <v>0</v>
      </c>
      <c r="M27" s="102"/>
    </row>
    <row r="28" spans="1:13" ht="16.5" customHeight="1">
      <c r="A28" s="91" t="s">
        <v>351</v>
      </c>
      <c r="B28" s="92">
        <v>17</v>
      </c>
      <c r="C28" s="93">
        <v>33.9</v>
      </c>
      <c r="D28" s="93">
        <v>2.9</v>
      </c>
      <c r="E28" s="101">
        <v>100</v>
      </c>
      <c r="F28" s="100">
        <v>0</v>
      </c>
      <c r="G28" s="100">
        <v>0</v>
      </c>
      <c r="H28" s="100">
        <v>24</v>
      </c>
      <c r="I28" s="100">
        <v>3</v>
      </c>
      <c r="J28" s="100">
        <v>4</v>
      </c>
      <c r="K28" s="100">
        <v>0</v>
      </c>
      <c r="L28" s="100">
        <v>0</v>
      </c>
    </row>
    <row r="29" spans="1:13" ht="16.5" customHeight="1">
      <c r="A29" s="91" t="s">
        <v>352</v>
      </c>
      <c r="B29" s="92">
        <v>20</v>
      </c>
      <c r="C29" s="93">
        <v>32.200000000000003</v>
      </c>
      <c r="D29" s="93">
        <v>11.9</v>
      </c>
      <c r="E29" s="101">
        <v>340</v>
      </c>
      <c r="F29" s="100">
        <v>0</v>
      </c>
      <c r="G29" s="100">
        <v>0</v>
      </c>
      <c r="H29" s="100">
        <v>13</v>
      </c>
      <c r="I29" s="100">
        <v>7</v>
      </c>
      <c r="J29" s="100">
        <v>10</v>
      </c>
      <c r="K29" s="100">
        <v>0</v>
      </c>
      <c r="L29" s="100">
        <v>0</v>
      </c>
      <c r="M29" s="103"/>
    </row>
    <row r="30" spans="1:13" ht="16.5" customHeight="1">
      <c r="A30" s="91" t="s">
        <v>353</v>
      </c>
      <c r="B30" s="92">
        <v>23.8</v>
      </c>
      <c r="C30" s="93">
        <v>34.200000000000003</v>
      </c>
      <c r="D30" s="93">
        <v>18</v>
      </c>
      <c r="E30" s="101">
        <v>164.5</v>
      </c>
      <c r="F30" s="100">
        <v>0</v>
      </c>
      <c r="G30" s="100">
        <v>0</v>
      </c>
      <c r="H30" s="100">
        <v>9</v>
      </c>
      <c r="I30" s="100">
        <v>16</v>
      </c>
      <c r="J30" s="100">
        <v>6</v>
      </c>
      <c r="K30" s="100">
        <v>0</v>
      </c>
      <c r="L30" s="100">
        <v>0</v>
      </c>
      <c r="M30" s="103"/>
    </row>
    <row r="31" spans="1:13" ht="16.5" customHeight="1">
      <c r="A31" s="91" t="s">
        <v>354</v>
      </c>
      <c r="B31" s="92">
        <v>25.9</v>
      </c>
      <c r="C31" s="93">
        <v>35.799999999999997</v>
      </c>
      <c r="D31" s="93">
        <v>16.7</v>
      </c>
      <c r="E31" s="101">
        <v>323.5</v>
      </c>
      <c r="F31" s="100">
        <v>0</v>
      </c>
      <c r="G31" s="100">
        <v>0</v>
      </c>
      <c r="H31" s="100">
        <v>16</v>
      </c>
      <c r="I31" s="100">
        <v>5</v>
      </c>
      <c r="J31" s="100">
        <v>10</v>
      </c>
      <c r="K31" s="100">
        <v>0</v>
      </c>
      <c r="L31" s="100">
        <v>0</v>
      </c>
      <c r="M31" s="103"/>
    </row>
    <row r="32" spans="1:13" ht="16.5" customHeight="1">
      <c r="A32" s="91" t="s">
        <v>355</v>
      </c>
      <c r="B32" s="92">
        <v>22.6</v>
      </c>
      <c r="C32" s="93">
        <v>33.799999999999997</v>
      </c>
      <c r="D32" s="93">
        <v>12.4</v>
      </c>
      <c r="E32" s="101">
        <v>63.5</v>
      </c>
      <c r="F32" s="100">
        <v>0</v>
      </c>
      <c r="G32" s="100">
        <v>0</v>
      </c>
      <c r="H32" s="100">
        <v>19</v>
      </c>
      <c r="I32" s="100">
        <v>5</v>
      </c>
      <c r="J32" s="100">
        <v>6</v>
      </c>
      <c r="K32" s="100">
        <v>0</v>
      </c>
      <c r="L32" s="100">
        <v>0</v>
      </c>
      <c r="M32" s="103"/>
    </row>
    <row r="33" spans="1:13" ht="16.5" customHeight="1">
      <c r="A33" s="91" t="s">
        <v>356</v>
      </c>
      <c r="B33" s="92">
        <v>16.7</v>
      </c>
      <c r="C33" s="93">
        <v>28.5</v>
      </c>
      <c r="D33" s="93">
        <v>8.3000000000000007</v>
      </c>
      <c r="E33" s="101">
        <v>333.5</v>
      </c>
      <c r="F33" s="100">
        <v>0</v>
      </c>
      <c r="G33" s="100">
        <v>0</v>
      </c>
      <c r="H33" s="100">
        <v>15</v>
      </c>
      <c r="I33" s="100">
        <v>9</v>
      </c>
      <c r="J33" s="100">
        <v>7</v>
      </c>
      <c r="K33" s="100">
        <v>0</v>
      </c>
      <c r="L33" s="100">
        <v>0</v>
      </c>
      <c r="M33" s="103"/>
    </row>
    <row r="34" spans="1:13" ht="16.5" customHeight="1">
      <c r="A34" s="91" t="s">
        <v>357</v>
      </c>
      <c r="B34" s="92">
        <v>9.8000000000000007</v>
      </c>
      <c r="C34" s="93">
        <v>21.5</v>
      </c>
      <c r="D34" s="93">
        <v>-0.6</v>
      </c>
      <c r="E34" s="101">
        <v>129</v>
      </c>
      <c r="F34" s="100">
        <v>0</v>
      </c>
      <c r="G34" s="100">
        <v>0</v>
      </c>
      <c r="H34" s="100">
        <v>17</v>
      </c>
      <c r="I34" s="100">
        <v>7</v>
      </c>
      <c r="J34" s="100">
        <v>6</v>
      </c>
      <c r="K34" s="100">
        <v>0</v>
      </c>
      <c r="L34" s="100">
        <v>0</v>
      </c>
      <c r="M34" s="103"/>
    </row>
    <row r="35" spans="1:13" ht="16.5" customHeight="1" thickBot="1">
      <c r="A35" s="104" t="s">
        <v>358</v>
      </c>
      <c r="B35" s="105">
        <v>6.1</v>
      </c>
      <c r="C35" s="106">
        <v>17.7</v>
      </c>
      <c r="D35" s="106">
        <v>-1.7</v>
      </c>
      <c r="E35" s="107">
        <v>260.5</v>
      </c>
      <c r="F35" s="108">
        <v>0</v>
      </c>
      <c r="G35" s="109">
        <v>0</v>
      </c>
      <c r="H35" s="109">
        <v>10</v>
      </c>
      <c r="I35" s="109">
        <v>11</v>
      </c>
      <c r="J35" s="109">
        <v>10</v>
      </c>
      <c r="K35" s="109">
        <v>0</v>
      </c>
      <c r="L35" s="109">
        <v>0</v>
      </c>
      <c r="M35" s="103"/>
    </row>
    <row r="36" spans="1:13" s="66" customFormat="1" ht="14" customHeight="1">
      <c r="A36" s="4302" t="s">
        <v>359</v>
      </c>
      <c r="B36" s="4302"/>
      <c r="C36" s="4302"/>
      <c r="D36" s="4302"/>
      <c r="E36" s="4302"/>
      <c r="F36" s="110"/>
      <c r="G36" s="110"/>
      <c r="H36" s="110"/>
      <c r="L36" s="111" t="s">
        <v>360</v>
      </c>
    </row>
    <row r="37" spans="1:13" s="66" customFormat="1" ht="14.25" customHeight="1">
      <c r="A37" s="4303"/>
      <c r="B37" s="4303"/>
      <c r="C37" s="4303"/>
      <c r="D37" s="4303"/>
      <c r="E37" s="4303"/>
      <c r="F37" s="112"/>
      <c r="G37" s="112"/>
      <c r="H37" s="112"/>
    </row>
    <row r="38" spans="1:13" ht="16.5" customHeight="1">
      <c r="A38" s="68"/>
      <c r="B38" s="68"/>
      <c r="C38" s="68"/>
      <c r="D38" s="68"/>
      <c r="E38" s="68"/>
      <c r="F38" s="68"/>
      <c r="G38" s="68"/>
      <c r="H38" s="68"/>
      <c r="I38" s="68"/>
    </row>
    <row r="39" spans="1:13" ht="16.5" customHeight="1">
      <c r="A39" s="68"/>
      <c r="B39" s="68"/>
      <c r="C39" s="68"/>
      <c r="D39" s="68"/>
      <c r="E39" s="68"/>
      <c r="F39" s="68"/>
      <c r="G39" s="68"/>
      <c r="H39" s="68"/>
    </row>
    <row r="40" spans="1:13" ht="16.5" customHeight="1">
      <c r="B40" s="114"/>
    </row>
    <row r="41" spans="1:13" ht="16.5" customHeight="1">
      <c r="B41" s="114"/>
    </row>
    <row r="42" spans="1:13" ht="16.5" customHeight="1">
      <c r="B42" s="114"/>
    </row>
    <row r="43" spans="1:13" ht="16.5" customHeight="1">
      <c r="B43" s="114"/>
    </row>
    <row r="44" spans="1:13" ht="16.5" customHeight="1">
      <c r="B44" s="114"/>
    </row>
    <row r="45" spans="1:13" ht="16.5" customHeight="1">
      <c r="B45" s="114"/>
    </row>
    <row r="46" spans="1:13" ht="16.5" customHeight="1">
      <c r="B46" s="114"/>
    </row>
    <row r="47" spans="1:13" ht="16.5" customHeight="1">
      <c r="B47" s="114"/>
    </row>
    <row r="48" spans="1:13" ht="16.5" customHeight="1">
      <c r="B48" s="114"/>
    </row>
    <row r="49" spans="2:2" ht="16.5" customHeight="1">
      <c r="B49" s="114"/>
    </row>
    <row r="50" spans="2:2" ht="16.5" customHeight="1">
      <c r="B50" s="114"/>
    </row>
    <row r="51" spans="2:2" ht="16.5" customHeight="1">
      <c r="B51" s="114"/>
    </row>
  </sheetData>
  <mergeCells count="1">
    <mergeCell ref="A36:E37"/>
  </mergeCells>
  <phoneticPr fontId="2"/>
  <printOptions horizontalCentered="1"/>
  <pageMargins left="0.39370078740157483" right="0.39370078740157483" top="0.59055118110236227" bottom="0.59055118110236227" header="0.11811023622047245" footer="0.11811023622047245"/>
  <pageSetup paperSize="9" firstPageNumber="2" orientation="portrait" useFirstPageNumber="1" horizontalDpi="1200" verticalDpi="1200" r:id="rId1"/>
  <headerFooter alignWithMargins="0">
    <oddFooter>&amp;C&amp;"ＭＳ 明朝,標準"&amp;10 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B08-C68C-41AB-BE75-31D355864A53}">
  <sheetPr codeName="Sheet7"/>
  <dimension ref="A1:H143"/>
  <sheetViews>
    <sheetView view="pageBreakPreview" zoomScaleNormal="100" zoomScaleSheetLayoutView="100" workbookViewId="0">
      <selection sqref="A1:B1"/>
    </sheetView>
  </sheetViews>
  <sheetFormatPr defaultColWidth="9" defaultRowHeight="13"/>
  <cols>
    <col min="1" max="1" width="9" style="191" customWidth="1"/>
    <col min="2" max="2" width="15.08984375" style="192" bestFit="1" customWidth="1"/>
    <col min="3" max="5" width="14.453125" style="192" customWidth="1"/>
    <col min="6" max="7" width="18.36328125" style="192" bestFit="1" customWidth="1"/>
    <col min="8" max="12" width="9" style="118"/>
    <col min="13" max="13" width="9.453125" style="118" bestFit="1" customWidth="1"/>
    <col min="14" max="16384" width="9" style="118"/>
  </cols>
  <sheetData>
    <row r="1" spans="1:8" ht="30" customHeight="1">
      <c r="A1" s="117" t="s">
        <v>361</v>
      </c>
      <c r="B1" s="117"/>
      <c r="C1" s="117"/>
      <c r="D1" s="117"/>
      <c r="E1" s="117"/>
      <c r="F1" s="117"/>
      <c r="G1" s="117"/>
      <c r="H1" s="117"/>
    </row>
    <row r="2" spans="1:8" s="122" customFormat="1" ht="15" customHeight="1" thickBot="1">
      <c r="A2" s="119"/>
      <c r="B2" s="120"/>
      <c r="C2" s="120"/>
      <c r="D2" s="120"/>
      <c r="E2" s="120"/>
      <c r="F2" s="120"/>
      <c r="G2" s="121" t="s">
        <v>362</v>
      </c>
    </row>
    <row r="3" spans="1:8" ht="18" customHeight="1">
      <c r="A3" s="123" t="s">
        <v>363</v>
      </c>
      <c r="B3" s="124" t="s">
        <v>364</v>
      </c>
      <c r="C3" s="125"/>
      <c r="D3" s="126" t="s">
        <v>365</v>
      </c>
      <c r="E3" s="127"/>
      <c r="F3" s="128" t="s">
        <v>366</v>
      </c>
      <c r="G3" s="129" t="s">
        <v>367</v>
      </c>
    </row>
    <row r="4" spans="1:8" ht="18" customHeight="1">
      <c r="A4" s="130"/>
      <c r="B4" s="131"/>
      <c r="C4" s="132" t="s">
        <v>368</v>
      </c>
      <c r="D4" s="132" t="s">
        <v>369</v>
      </c>
      <c r="E4" s="132" t="s">
        <v>370</v>
      </c>
      <c r="F4" s="133" t="s">
        <v>371</v>
      </c>
      <c r="G4" s="134"/>
    </row>
    <row r="5" spans="1:8" ht="16" customHeight="1">
      <c r="A5" s="135" t="s">
        <v>372</v>
      </c>
      <c r="B5" s="136">
        <v>11138</v>
      </c>
      <c r="C5" s="137">
        <v>52979</v>
      </c>
      <c r="D5" s="137">
        <v>24479</v>
      </c>
      <c r="E5" s="137">
        <v>28500</v>
      </c>
      <c r="F5" s="138">
        <v>4.76</v>
      </c>
      <c r="G5" s="139">
        <v>360.5</v>
      </c>
    </row>
    <row r="6" spans="1:8" ht="16" customHeight="1">
      <c r="A6" s="140" t="s">
        <v>373</v>
      </c>
      <c r="B6" s="136">
        <v>12007</v>
      </c>
      <c r="C6" s="137">
        <f>D6+E6</f>
        <v>53349</v>
      </c>
      <c r="D6" s="137">
        <v>24366</v>
      </c>
      <c r="E6" s="137">
        <v>28983</v>
      </c>
      <c r="F6" s="138">
        <v>4.4400000000000004</v>
      </c>
      <c r="G6" s="139">
        <v>351.3</v>
      </c>
    </row>
    <row r="7" spans="1:8" ht="16" customHeight="1">
      <c r="A7" s="140" t="s">
        <v>374</v>
      </c>
      <c r="B7" s="136">
        <v>11365</v>
      </c>
      <c r="C7" s="137">
        <f>D7+E7</f>
        <v>53164</v>
      </c>
      <c r="D7" s="137">
        <v>24227</v>
      </c>
      <c r="E7" s="137">
        <v>28937</v>
      </c>
      <c r="F7" s="138">
        <v>4.68</v>
      </c>
      <c r="G7" s="139">
        <v>350.1</v>
      </c>
    </row>
    <row r="8" spans="1:8" ht="16" customHeight="1">
      <c r="A8" s="140" t="s">
        <v>375</v>
      </c>
      <c r="B8" s="136">
        <v>11775</v>
      </c>
      <c r="C8" s="137">
        <f>D8+E8</f>
        <v>54989</v>
      </c>
      <c r="D8" s="137">
        <v>25294</v>
      </c>
      <c r="E8" s="137">
        <v>29695</v>
      </c>
      <c r="F8" s="138">
        <v>4.67</v>
      </c>
      <c r="G8" s="139">
        <v>361.8</v>
      </c>
    </row>
    <row r="9" spans="1:8" ht="16" customHeight="1">
      <c r="A9" s="140" t="s">
        <v>376</v>
      </c>
      <c r="B9" s="136">
        <v>15335</v>
      </c>
      <c r="C9" s="137">
        <v>69374</v>
      </c>
      <c r="D9" s="137">
        <v>32048</v>
      </c>
      <c r="E9" s="137">
        <v>37326</v>
      </c>
      <c r="F9" s="138">
        <v>4.5238995761330294</v>
      </c>
      <c r="G9" s="139">
        <v>226.71241830065358</v>
      </c>
    </row>
    <row r="10" spans="1:8" ht="16" customHeight="1">
      <c r="A10" s="140" t="s">
        <v>377</v>
      </c>
      <c r="B10" s="136">
        <v>15733</v>
      </c>
      <c r="C10" s="137">
        <v>69367</v>
      </c>
      <c r="D10" s="137">
        <v>31905</v>
      </c>
      <c r="E10" s="137">
        <v>38462</v>
      </c>
      <c r="F10" s="138">
        <v>4.4090129028157374</v>
      </c>
      <c r="G10" s="139">
        <v>226.68954248366012</v>
      </c>
    </row>
    <row r="11" spans="1:8" ht="16" customHeight="1">
      <c r="A11" s="140" t="s">
        <v>378</v>
      </c>
      <c r="B11" s="136">
        <v>15901</v>
      </c>
      <c r="C11" s="137">
        <v>69533</v>
      </c>
      <c r="D11" s="137">
        <v>31972</v>
      </c>
      <c r="E11" s="137">
        <v>37561</v>
      </c>
      <c r="F11" s="138">
        <v>4.3728696308408272</v>
      </c>
      <c r="G11" s="139">
        <v>227.23202614379085</v>
      </c>
    </row>
    <row r="12" spans="1:8" ht="16" customHeight="1">
      <c r="A12" s="140" t="s">
        <v>379</v>
      </c>
      <c r="B12" s="136">
        <v>16217</v>
      </c>
      <c r="C12" s="137">
        <v>69779</v>
      </c>
      <c r="D12" s="137">
        <v>32014</v>
      </c>
      <c r="E12" s="137">
        <v>37765</v>
      </c>
      <c r="F12" s="138">
        <v>4.3028303631991118</v>
      </c>
      <c r="G12" s="139">
        <v>228.03594771241831</v>
      </c>
    </row>
    <row r="13" spans="1:8" ht="16" customHeight="1">
      <c r="A13" s="140" t="s">
        <v>380</v>
      </c>
      <c r="B13" s="136">
        <v>16519</v>
      </c>
      <c r="C13" s="137">
        <v>69635</v>
      </c>
      <c r="D13" s="137">
        <v>32050</v>
      </c>
      <c r="E13" s="137">
        <v>37585</v>
      </c>
      <c r="F13" s="138">
        <v>4.2154488770506688</v>
      </c>
      <c r="G13" s="139">
        <v>227.56535947712419</v>
      </c>
    </row>
    <row r="14" spans="1:8" ht="16" customHeight="1">
      <c r="A14" s="140" t="s">
        <v>381</v>
      </c>
      <c r="B14" s="136">
        <v>16871</v>
      </c>
      <c r="C14" s="137">
        <v>68842</v>
      </c>
      <c r="D14" s="137">
        <v>31799</v>
      </c>
      <c r="E14" s="137">
        <v>37043</v>
      </c>
      <c r="F14" s="138">
        <v>4.0804931539327844</v>
      </c>
      <c r="G14" s="139">
        <v>224.97385620915031</v>
      </c>
    </row>
    <row r="15" spans="1:8" ht="16" customHeight="1">
      <c r="A15" s="140" t="s">
        <v>382</v>
      </c>
      <c r="B15" s="136">
        <v>17073</v>
      </c>
      <c r="C15" s="137">
        <v>69527</v>
      </c>
      <c r="D15" s="137">
        <v>32240</v>
      </c>
      <c r="E15" s="137">
        <v>37287</v>
      </c>
      <c r="F15" s="138">
        <v>4.0723364376500903</v>
      </c>
      <c r="G15" s="139">
        <v>227.21241830065358</v>
      </c>
    </row>
    <row r="16" spans="1:8" ht="16" customHeight="1">
      <c r="A16" s="140" t="s">
        <v>383</v>
      </c>
      <c r="B16" s="136">
        <v>17459</v>
      </c>
      <c r="C16" s="137">
        <v>69354</v>
      </c>
      <c r="D16" s="137">
        <v>32354</v>
      </c>
      <c r="E16" s="137">
        <v>37000</v>
      </c>
      <c r="F16" s="138">
        <v>3.9723924623403404</v>
      </c>
      <c r="G16" s="139">
        <v>226.64705882352942</v>
      </c>
    </row>
    <row r="17" spans="1:7" ht="16" customHeight="1">
      <c r="A17" s="140" t="s">
        <v>384</v>
      </c>
      <c r="B17" s="136">
        <v>17973</v>
      </c>
      <c r="C17" s="137">
        <v>70298</v>
      </c>
      <c r="D17" s="137">
        <v>32893</v>
      </c>
      <c r="E17" s="137">
        <v>37405</v>
      </c>
      <c r="F17" s="138">
        <v>3.9113114115617873</v>
      </c>
      <c r="G17" s="139">
        <v>229.73202614379085</v>
      </c>
    </row>
    <row r="18" spans="1:7" ht="16" customHeight="1">
      <c r="A18" s="140" t="s">
        <v>385</v>
      </c>
      <c r="B18" s="136">
        <v>18443</v>
      </c>
      <c r="C18" s="137">
        <v>70969</v>
      </c>
      <c r="D18" s="137">
        <v>33230</v>
      </c>
      <c r="E18" s="137">
        <v>37739</v>
      </c>
      <c r="F18" s="138">
        <v>3.8480182182942038</v>
      </c>
      <c r="G18" s="139">
        <v>231.92483660130719</v>
      </c>
    </row>
    <row r="19" spans="1:7" ht="16" customHeight="1">
      <c r="A19" s="140" t="s">
        <v>386</v>
      </c>
      <c r="B19" s="136">
        <v>18820</v>
      </c>
      <c r="C19" s="137">
        <v>71691</v>
      </c>
      <c r="D19" s="137">
        <v>33678</v>
      </c>
      <c r="E19" s="137">
        <v>38013</v>
      </c>
      <c r="F19" s="138">
        <v>3.809298618490967</v>
      </c>
      <c r="G19" s="139">
        <v>234.28431372549019</v>
      </c>
    </row>
    <row r="20" spans="1:7" ht="16" customHeight="1">
      <c r="A20" s="140" t="s">
        <v>387</v>
      </c>
      <c r="B20" s="136">
        <v>19272</v>
      </c>
      <c r="C20" s="137">
        <v>72351</v>
      </c>
      <c r="D20" s="137">
        <v>34089</v>
      </c>
      <c r="E20" s="137">
        <v>38262</v>
      </c>
      <c r="F20" s="138">
        <v>3.7542029887920298</v>
      </c>
      <c r="G20" s="139">
        <v>236.44117647058823</v>
      </c>
    </row>
    <row r="21" spans="1:7" ht="16" customHeight="1">
      <c r="A21" s="140" t="s">
        <v>388</v>
      </c>
      <c r="B21" s="136">
        <v>19854</v>
      </c>
      <c r="C21" s="137">
        <v>72929</v>
      </c>
      <c r="D21" s="137">
        <v>34475</v>
      </c>
      <c r="E21" s="137">
        <v>38454</v>
      </c>
      <c r="F21" s="138">
        <v>3.6732648332829658</v>
      </c>
      <c r="G21" s="139">
        <v>238.33006535947712</v>
      </c>
    </row>
    <row r="22" spans="1:7" ht="16" customHeight="1">
      <c r="A22" s="140" t="s">
        <v>389</v>
      </c>
      <c r="B22" s="136">
        <v>20387</v>
      </c>
      <c r="C22" s="137">
        <v>73901</v>
      </c>
      <c r="D22" s="137">
        <v>34996</v>
      </c>
      <c r="E22" s="137">
        <v>38905</v>
      </c>
      <c r="F22" s="138">
        <v>3.6249080296267229</v>
      </c>
      <c r="G22" s="139">
        <v>241.50653594771242</v>
      </c>
    </row>
    <row r="23" spans="1:7" ht="16" customHeight="1">
      <c r="A23" s="140" t="s">
        <v>390</v>
      </c>
      <c r="B23" s="136">
        <v>20662</v>
      </c>
      <c r="C23" s="137">
        <v>74589</v>
      </c>
      <c r="D23" s="137">
        <v>35362</v>
      </c>
      <c r="E23" s="137">
        <v>39227</v>
      </c>
      <c r="F23" s="138">
        <v>3.6099603136192044</v>
      </c>
      <c r="G23" s="139">
        <v>243.75490196078431</v>
      </c>
    </row>
    <row r="24" spans="1:7" ht="16" customHeight="1">
      <c r="A24" s="140" t="s">
        <v>391</v>
      </c>
      <c r="B24" s="136">
        <v>21064</v>
      </c>
      <c r="C24" s="137">
        <v>75194</v>
      </c>
      <c r="D24" s="137">
        <v>35621</v>
      </c>
      <c r="E24" s="137">
        <v>39573</v>
      </c>
      <c r="F24" s="138">
        <v>3.569787314849981</v>
      </c>
      <c r="G24" s="139">
        <v>245.73202614379085</v>
      </c>
    </row>
    <row r="25" spans="1:7" ht="16" customHeight="1">
      <c r="A25" s="140" t="s">
        <v>392</v>
      </c>
      <c r="B25" s="136">
        <v>21280</v>
      </c>
      <c r="C25" s="137">
        <v>75646</v>
      </c>
      <c r="D25" s="137">
        <v>35866</v>
      </c>
      <c r="E25" s="137">
        <v>39780</v>
      </c>
      <c r="F25" s="138">
        <v>3.5547932330827066</v>
      </c>
      <c r="G25" s="139">
        <v>247.20915032679738</v>
      </c>
    </row>
    <row r="26" spans="1:7" ht="16" customHeight="1">
      <c r="A26" s="140" t="s">
        <v>393</v>
      </c>
      <c r="B26" s="136">
        <v>21634</v>
      </c>
      <c r="C26" s="137">
        <v>76260</v>
      </c>
      <c r="D26" s="137">
        <v>36100</v>
      </c>
      <c r="E26" s="137">
        <v>40160</v>
      </c>
      <c r="F26" s="138">
        <v>3.5250069335305536</v>
      </c>
      <c r="G26" s="139">
        <v>249.21568627450981</v>
      </c>
    </row>
    <row r="27" spans="1:7" ht="16" customHeight="1">
      <c r="A27" s="140" t="s">
        <v>394</v>
      </c>
      <c r="B27" s="136">
        <v>22068</v>
      </c>
      <c r="C27" s="137">
        <v>77164</v>
      </c>
      <c r="D27" s="137">
        <v>36521</v>
      </c>
      <c r="E27" s="137">
        <v>40643</v>
      </c>
      <c r="F27" s="138">
        <v>3.4966467282943627</v>
      </c>
      <c r="G27" s="139">
        <v>252.16993464052288</v>
      </c>
    </row>
    <row r="28" spans="1:7" ht="16" customHeight="1">
      <c r="A28" s="140" t="s">
        <v>395</v>
      </c>
      <c r="B28" s="136">
        <v>22397</v>
      </c>
      <c r="C28" s="137">
        <v>77687</v>
      </c>
      <c r="D28" s="137">
        <v>36703</v>
      </c>
      <c r="E28" s="137">
        <v>40984</v>
      </c>
      <c r="F28" s="138">
        <v>3.4686341920792962</v>
      </c>
      <c r="G28" s="139">
        <v>253.87908496732027</v>
      </c>
    </row>
    <row r="29" spans="1:7" ht="16" customHeight="1">
      <c r="A29" s="140" t="s">
        <v>396</v>
      </c>
      <c r="B29" s="136">
        <v>22730</v>
      </c>
      <c r="C29" s="137">
        <v>78150</v>
      </c>
      <c r="D29" s="137">
        <v>36879</v>
      </c>
      <c r="E29" s="137">
        <v>41271</v>
      </c>
      <c r="F29" s="138">
        <v>3.4381874175098988</v>
      </c>
      <c r="G29" s="139">
        <v>255.39215686274511</v>
      </c>
    </row>
    <row r="30" spans="1:7" ht="16" customHeight="1">
      <c r="A30" s="140" t="s">
        <v>397</v>
      </c>
      <c r="B30" s="136">
        <v>23164</v>
      </c>
      <c r="C30" s="137">
        <v>78910</v>
      </c>
      <c r="D30" s="137">
        <v>37190</v>
      </c>
      <c r="E30" s="137">
        <v>41720</v>
      </c>
      <c r="F30" s="138">
        <v>3.4065791745812466</v>
      </c>
      <c r="G30" s="139">
        <v>257.87581699346407</v>
      </c>
    </row>
    <row r="31" spans="1:7" ht="16" customHeight="1">
      <c r="A31" s="140" t="s">
        <v>398</v>
      </c>
      <c r="B31" s="136">
        <v>23489</v>
      </c>
      <c r="C31" s="137">
        <v>79498</v>
      </c>
      <c r="D31" s="137">
        <v>37500</v>
      </c>
      <c r="E31" s="137">
        <v>41998</v>
      </c>
      <c r="F31" s="138">
        <v>3.3844778406913876</v>
      </c>
      <c r="G31" s="139">
        <v>259.79738562091501</v>
      </c>
    </row>
    <row r="32" spans="1:7" ht="16" customHeight="1">
      <c r="A32" s="140" t="s">
        <v>399</v>
      </c>
      <c r="B32" s="136">
        <v>23769</v>
      </c>
      <c r="C32" s="137">
        <v>79771</v>
      </c>
      <c r="D32" s="137">
        <v>37558</v>
      </c>
      <c r="E32" s="137">
        <v>42213</v>
      </c>
      <c r="F32" s="138">
        <v>3.3560940721107326</v>
      </c>
      <c r="G32" s="139">
        <v>260.68954248366015</v>
      </c>
    </row>
    <row r="33" spans="1:7" ht="16" customHeight="1">
      <c r="A33" s="140" t="s">
        <v>400</v>
      </c>
      <c r="B33" s="136">
        <v>24026</v>
      </c>
      <c r="C33" s="137">
        <v>80231</v>
      </c>
      <c r="D33" s="137">
        <v>37794</v>
      </c>
      <c r="E33" s="137">
        <v>42437</v>
      </c>
      <c r="F33" s="138">
        <v>3.339340714226255</v>
      </c>
      <c r="G33" s="139">
        <v>262.19281045751632</v>
      </c>
    </row>
    <row r="34" spans="1:7" ht="16" customHeight="1">
      <c r="A34" s="140" t="s">
        <v>401</v>
      </c>
      <c r="B34" s="136">
        <v>24237</v>
      </c>
      <c r="C34" s="137">
        <v>80233</v>
      </c>
      <c r="D34" s="137">
        <v>37809</v>
      </c>
      <c r="E34" s="137">
        <v>42424</v>
      </c>
      <c r="F34" s="138">
        <v>3.3103519412468541</v>
      </c>
      <c r="G34" s="139">
        <v>262.19934640522877</v>
      </c>
    </row>
    <row r="35" spans="1:7" ht="16" customHeight="1">
      <c r="A35" s="140" t="s">
        <v>402</v>
      </c>
      <c r="B35" s="136">
        <v>24509</v>
      </c>
      <c r="C35" s="137">
        <v>80374</v>
      </c>
      <c r="D35" s="137">
        <v>37842</v>
      </c>
      <c r="E35" s="137">
        <v>42532</v>
      </c>
      <c r="F35" s="138">
        <v>3.279366763229834</v>
      </c>
      <c r="G35" s="139">
        <v>262.66013071895424</v>
      </c>
    </row>
    <row r="36" spans="1:7" ht="16" customHeight="1">
      <c r="A36" s="140" t="s">
        <v>403</v>
      </c>
      <c r="B36" s="136">
        <v>24740</v>
      </c>
      <c r="C36" s="137">
        <v>80664</v>
      </c>
      <c r="D36" s="137">
        <v>37943</v>
      </c>
      <c r="E36" s="137">
        <v>42721</v>
      </c>
      <c r="F36" s="138">
        <v>3.260468876313662</v>
      </c>
      <c r="G36" s="139">
        <v>263.60784313725492</v>
      </c>
    </row>
    <row r="37" spans="1:7" ht="16" customHeight="1">
      <c r="A37" s="135" t="s">
        <v>404</v>
      </c>
      <c r="B37" s="136">
        <v>25027</v>
      </c>
      <c r="C37" s="137">
        <v>80720</v>
      </c>
      <c r="D37" s="137">
        <v>37874</v>
      </c>
      <c r="E37" s="137">
        <v>42846</v>
      </c>
      <c r="F37" s="138">
        <v>3.22531665800935</v>
      </c>
      <c r="G37" s="139">
        <v>263.79084967320262</v>
      </c>
    </row>
    <row r="38" spans="1:7" ht="16" customHeight="1">
      <c r="A38" s="140" t="s">
        <v>405</v>
      </c>
      <c r="B38" s="136">
        <v>25290</v>
      </c>
      <c r="C38" s="137">
        <v>80593</v>
      </c>
      <c r="D38" s="137">
        <v>37844</v>
      </c>
      <c r="E38" s="137">
        <v>42749</v>
      </c>
      <c r="F38" s="138">
        <v>3.1867536575721629</v>
      </c>
      <c r="G38" s="139">
        <v>263.37581699346407</v>
      </c>
    </row>
    <row r="39" spans="1:7" ht="16" customHeight="1">
      <c r="A39" s="140" t="s">
        <v>406</v>
      </c>
      <c r="B39" s="136">
        <v>25633</v>
      </c>
      <c r="C39" s="137">
        <v>80704</v>
      </c>
      <c r="D39" s="137">
        <v>37889</v>
      </c>
      <c r="E39" s="137">
        <v>42815</v>
      </c>
      <c r="F39" s="138">
        <v>3.1484414621776615</v>
      </c>
      <c r="G39" s="139">
        <v>263.73856209150324</v>
      </c>
    </row>
    <row r="40" spans="1:7" ht="16" customHeight="1">
      <c r="A40" s="140" t="s">
        <v>407</v>
      </c>
      <c r="B40" s="136">
        <v>25918</v>
      </c>
      <c r="C40" s="137">
        <v>80548</v>
      </c>
      <c r="D40" s="137">
        <v>37784</v>
      </c>
      <c r="E40" s="137">
        <v>42764</v>
      </c>
      <c r="F40" s="138">
        <v>3.107801527895671</v>
      </c>
      <c r="G40" s="139">
        <v>263.22875816993462</v>
      </c>
    </row>
    <row r="41" spans="1:7" ht="16" customHeight="1">
      <c r="A41" s="140" t="s">
        <v>408</v>
      </c>
      <c r="B41" s="136">
        <v>26111</v>
      </c>
      <c r="C41" s="137">
        <v>80437</v>
      </c>
      <c r="D41" s="137">
        <v>37731</v>
      </c>
      <c r="E41" s="137">
        <v>42706</v>
      </c>
      <c r="F41" s="138">
        <v>3.080579066293899</v>
      </c>
      <c r="G41" s="139">
        <v>262.86601307189545</v>
      </c>
    </row>
    <row r="42" spans="1:7" ht="16" customHeight="1">
      <c r="A42" s="140" t="s">
        <v>409</v>
      </c>
      <c r="B42" s="136">
        <v>26325</v>
      </c>
      <c r="C42" s="137">
        <v>80452</v>
      </c>
      <c r="D42" s="137">
        <v>37677</v>
      </c>
      <c r="E42" s="137">
        <v>42775</v>
      </c>
      <c r="F42" s="138">
        <v>3.0561063627730296</v>
      </c>
      <c r="G42" s="139">
        <v>262.91503267973854</v>
      </c>
    </row>
    <row r="43" spans="1:7" ht="16" customHeight="1">
      <c r="A43" s="140" t="s">
        <v>410</v>
      </c>
      <c r="B43" s="136">
        <v>26611</v>
      </c>
      <c r="C43" s="137">
        <v>80354</v>
      </c>
      <c r="D43" s="137">
        <v>37607</v>
      </c>
      <c r="E43" s="137">
        <v>42747</v>
      </c>
      <c r="F43" s="138">
        <v>3.0195783698470557</v>
      </c>
      <c r="G43" s="139">
        <v>262.59477124183007</v>
      </c>
    </row>
    <row r="44" spans="1:7" ht="16" customHeight="1">
      <c r="A44" s="140" t="s">
        <v>411</v>
      </c>
      <c r="B44" s="136">
        <v>26843</v>
      </c>
      <c r="C44" s="137">
        <v>80345</v>
      </c>
      <c r="D44" s="137">
        <v>37656</v>
      </c>
      <c r="E44" s="137">
        <v>42689</v>
      </c>
      <c r="F44" s="138">
        <v>2.9931453265283312</v>
      </c>
      <c r="G44" s="139">
        <v>262.56535947712416</v>
      </c>
    </row>
    <row r="45" spans="1:7" ht="16" customHeight="1">
      <c r="A45" s="140" t="s">
        <v>412</v>
      </c>
      <c r="B45" s="136">
        <v>27097</v>
      </c>
      <c r="C45" s="137">
        <v>80202</v>
      </c>
      <c r="D45" s="137">
        <v>37600</v>
      </c>
      <c r="E45" s="137">
        <v>42602</v>
      </c>
      <c r="F45" s="138">
        <v>2.9598110491936378</v>
      </c>
      <c r="G45" s="139">
        <v>262.0980392156863</v>
      </c>
    </row>
    <row r="46" spans="1:7" ht="16" customHeight="1">
      <c r="A46" s="140" t="s">
        <v>413</v>
      </c>
      <c r="B46" s="136">
        <v>27194</v>
      </c>
      <c r="C46" s="137">
        <v>79927</v>
      </c>
      <c r="D46" s="137">
        <v>37513</v>
      </c>
      <c r="E46" s="137">
        <v>42414</v>
      </c>
      <c r="F46" s="138">
        <v>2.9391409869824225</v>
      </c>
      <c r="G46" s="139">
        <v>261.19934640522877</v>
      </c>
    </row>
    <row r="47" spans="1:7" ht="16" customHeight="1">
      <c r="A47" s="140" t="s">
        <v>414</v>
      </c>
      <c r="B47" s="136">
        <v>27266</v>
      </c>
      <c r="C47" s="137">
        <v>79412</v>
      </c>
      <c r="D47" s="137">
        <v>37305</v>
      </c>
      <c r="E47" s="137">
        <v>42107</v>
      </c>
      <c r="F47" s="138">
        <v>2.9124917479644981</v>
      </c>
      <c r="G47" s="139">
        <v>259.51633986928107</v>
      </c>
    </row>
    <row r="48" spans="1:7" ht="16" customHeight="1">
      <c r="A48" s="140" t="s">
        <v>415</v>
      </c>
      <c r="B48" s="136">
        <v>27400</v>
      </c>
      <c r="C48" s="137">
        <v>78855</v>
      </c>
      <c r="D48" s="137">
        <v>37084</v>
      </c>
      <c r="E48" s="137">
        <v>41771</v>
      </c>
      <c r="F48" s="138">
        <v>2.8779197080291969</v>
      </c>
      <c r="G48" s="139">
        <v>257.69607843137254</v>
      </c>
    </row>
    <row r="49" spans="1:8" ht="16" customHeight="1">
      <c r="A49" s="140" t="s">
        <v>416</v>
      </c>
      <c r="B49" s="136">
        <v>27505</v>
      </c>
      <c r="C49" s="137">
        <v>78423</v>
      </c>
      <c r="D49" s="137">
        <v>36850</v>
      </c>
      <c r="E49" s="137">
        <v>41573</v>
      </c>
      <c r="F49" s="138">
        <v>2.8512270496273406</v>
      </c>
      <c r="G49" s="139">
        <v>256.28431372549022</v>
      </c>
    </row>
    <row r="50" spans="1:8" ht="16" customHeight="1">
      <c r="A50" s="140" t="s">
        <v>417</v>
      </c>
      <c r="B50" s="136">
        <v>27645</v>
      </c>
      <c r="C50" s="137">
        <v>77889</v>
      </c>
      <c r="D50" s="137">
        <v>36657</v>
      </c>
      <c r="E50" s="137">
        <v>41232</v>
      </c>
      <c r="F50" s="138">
        <v>2.8174715138361366</v>
      </c>
      <c r="G50" s="139">
        <v>254.5392156862745</v>
      </c>
    </row>
    <row r="51" spans="1:8" ht="16" customHeight="1">
      <c r="A51" s="140" t="s">
        <v>418</v>
      </c>
      <c r="B51" s="136">
        <v>27708</v>
      </c>
      <c r="C51" s="137">
        <v>77373</v>
      </c>
      <c r="D51" s="137">
        <v>36433</v>
      </c>
      <c r="E51" s="137">
        <v>40940</v>
      </c>
      <c r="F51" s="138">
        <v>2.7924426158510176</v>
      </c>
      <c r="G51" s="139">
        <v>252.85294117647058</v>
      </c>
    </row>
    <row r="52" spans="1:8" ht="16" customHeight="1">
      <c r="A52" s="140" t="s">
        <v>419</v>
      </c>
      <c r="B52" s="136">
        <v>27877</v>
      </c>
      <c r="C52" s="137">
        <v>76932</v>
      </c>
      <c r="D52" s="137">
        <v>36179</v>
      </c>
      <c r="E52" s="137">
        <v>40753</v>
      </c>
      <c r="F52" s="138">
        <v>2.7596943717042723</v>
      </c>
      <c r="G52" s="139">
        <v>251.41176470588235</v>
      </c>
    </row>
    <row r="53" spans="1:8" ht="16" customHeight="1">
      <c r="A53" s="140" t="s">
        <v>420</v>
      </c>
      <c r="B53" s="136">
        <v>28023</v>
      </c>
      <c r="C53" s="137">
        <v>76407</v>
      </c>
      <c r="D53" s="137">
        <v>35959</v>
      </c>
      <c r="E53" s="137">
        <v>40448</v>
      </c>
      <c r="F53" s="138">
        <v>2.73</v>
      </c>
      <c r="G53" s="139">
        <v>249.70423870061111</v>
      </c>
    </row>
    <row r="54" spans="1:8" ht="16" customHeight="1">
      <c r="A54" s="141" t="s">
        <v>421</v>
      </c>
      <c r="B54" s="136">
        <v>28214</v>
      </c>
      <c r="C54" s="137">
        <v>75822</v>
      </c>
      <c r="D54" s="137">
        <v>35698</v>
      </c>
      <c r="E54" s="137">
        <v>40124</v>
      </c>
      <c r="F54" s="138">
        <v>2.6873892393847028</v>
      </c>
      <c r="G54" s="139">
        <v>247.78431372549019</v>
      </c>
    </row>
    <row r="55" spans="1:8" ht="16" customHeight="1">
      <c r="A55" s="141" t="s">
        <v>422</v>
      </c>
      <c r="B55" s="136">
        <v>28320</v>
      </c>
      <c r="C55" s="142">
        <v>75226</v>
      </c>
      <c r="D55" s="142">
        <v>35433</v>
      </c>
      <c r="E55" s="142">
        <v>39793</v>
      </c>
      <c r="F55" s="138">
        <v>2.6562853107344631</v>
      </c>
      <c r="G55" s="139">
        <v>245.83660130718954</v>
      </c>
    </row>
    <row r="56" spans="1:8" ht="16" customHeight="1">
      <c r="A56" s="140" t="s">
        <v>423</v>
      </c>
      <c r="B56" s="136">
        <v>28697</v>
      </c>
      <c r="C56" s="142">
        <v>74605</v>
      </c>
      <c r="D56" s="142">
        <v>35132</v>
      </c>
      <c r="E56" s="142">
        <v>39473</v>
      </c>
      <c r="F56" s="138">
        <v>2.5997491026936612</v>
      </c>
      <c r="G56" s="139">
        <v>243.80718954248366</v>
      </c>
    </row>
    <row r="57" spans="1:8" ht="16" customHeight="1">
      <c r="A57" s="140" t="s">
        <v>424</v>
      </c>
      <c r="B57" s="136">
        <v>28815</v>
      </c>
      <c r="C57" s="142">
        <v>74044</v>
      </c>
      <c r="D57" s="142">
        <v>34916</v>
      </c>
      <c r="E57" s="142">
        <v>39128</v>
      </c>
      <c r="F57" s="138">
        <v>2.5696338712476141</v>
      </c>
      <c r="G57" s="139">
        <v>241.97385620915031</v>
      </c>
    </row>
    <row r="58" spans="1:8" ht="16" customHeight="1">
      <c r="A58" s="140" t="s">
        <v>425</v>
      </c>
      <c r="B58" s="136">
        <v>28793</v>
      </c>
      <c r="C58" s="142">
        <v>73345</v>
      </c>
      <c r="D58" s="142">
        <v>34627</v>
      </c>
      <c r="E58" s="142">
        <v>38718</v>
      </c>
      <c r="F58" s="138">
        <v>2.5473205292953147</v>
      </c>
      <c r="G58" s="139">
        <v>239.68954248366012</v>
      </c>
    </row>
    <row r="59" spans="1:8" ht="16" customHeight="1">
      <c r="A59" s="140" t="s">
        <v>426</v>
      </c>
      <c r="B59" s="136">
        <v>28635</v>
      </c>
      <c r="C59" s="142">
        <v>72357</v>
      </c>
      <c r="D59" s="142">
        <v>34114</v>
      </c>
      <c r="E59" s="142">
        <v>38243</v>
      </c>
      <c r="F59" s="138">
        <v>2.5268727082242011</v>
      </c>
      <c r="G59" s="139">
        <v>236.4607843137255</v>
      </c>
    </row>
    <row r="60" spans="1:8" ht="16" customHeight="1">
      <c r="A60" s="141" t="s">
        <v>427</v>
      </c>
      <c r="B60" s="136">
        <v>28883</v>
      </c>
      <c r="C60" s="142">
        <v>72046</v>
      </c>
      <c r="D60" s="142">
        <v>33878</v>
      </c>
      <c r="E60" s="142">
        <v>38168</v>
      </c>
      <c r="F60" s="138">
        <v>2.49440847557387</v>
      </c>
      <c r="G60" s="139">
        <v>235.444444444444</v>
      </c>
    </row>
    <row r="61" spans="1:8" ht="16" customHeight="1">
      <c r="A61" s="141" t="s">
        <v>428</v>
      </c>
      <c r="B61" s="136">
        <v>28976</v>
      </c>
      <c r="C61" s="142">
        <v>71284</v>
      </c>
      <c r="D61" s="142">
        <v>33571</v>
      </c>
      <c r="E61" s="142">
        <v>37713</v>
      </c>
      <c r="F61" s="138">
        <v>2.4601049144119269</v>
      </c>
      <c r="G61" s="139">
        <v>232.95424836601308</v>
      </c>
    </row>
    <row r="62" spans="1:8" s="122" customFormat="1" ht="16" customHeight="1" thickBot="1">
      <c r="A62" s="143"/>
      <c r="B62" s="144" t="s">
        <v>429</v>
      </c>
      <c r="C62" s="145" t="s">
        <v>430</v>
      </c>
      <c r="D62" s="145" t="s">
        <v>431</v>
      </c>
      <c r="E62" s="145" t="s">
        <v>432</v>
      </c>
      <c r="F62" s="146"/>
      <c r="G62" s="147"/>
    </row>
    <row r="63" spans="1:8" ht="30" customHeight="1">
      <c r="A63" s="117"/>
      <c r="B63" s="117"/>
      <c r="C63" s="117"/>
      <c r="D63" s="117"/>
      <c r="E63" s="117"/>
      <c r="F63" s="117"/>
      <c r="G63" s="117"/>
      <c r="H63" s="117"/>
    </row>
    <row r="64" spans="1:8" ht="30" customHeight="1" thickBot="1">
      <c r="A64" s="148"/>
      <c r="B64" s="148"/>
      <c r="C64" s="148"/>
      <c r="D64" s="148"/>
      <c r="E64" s="148"/>
      <c r="F64" s="148"/>
      <c r="G64" s="149" t="s">
        <v>433</v>
      </c>
      <c r="H64" s="117"/>
    </row>
    <row r="65" spans="1:7" ht="18" customHeight="1">
      <c r="A65" s="123" t="s">
        <v>363</v>
      </c>
      <c r="B65" s="124" t="s">
        <v>364</v>
      </c>
      <c r="C65" s="125"/>
      <c r="D65" s="126" t="s">
        <v>365</v>
      </c>
      <c r="E65" s="127"/>
      <c r="F65" s="128" t="s">
        <v>366</v>
      </c>
      <c r="G65" s="129" t="s">
        <v>367</v>
      </c>
    </row>
    <row r="66" spans="1:7" ht="18" customHeight="1">
      <c r="A66" s="130"/>
      <c r="B66" s="131"/>
      <c r="C66" s="132" t="s">
        <v>368</v>
      </c>
      <c r="D66" s="132" t="s">
        <v>369</v>
      </c>
      <c r="E66" s="132" t="s">
        <v>370</v>
      </c>
      <c r="F66" s="133" t="s">
        <v>371</v>
      </c>
      <c r="G66" s="134"/>
    </row>
    <row r="67" spans="1:7" ht="16" customHeight="1">
      <c r="A67" s="141" t="s">
        <v>434</v>
      </c>
      <c r="B67" s="136">
        <v>28862</v>
      </c>
      <c r="C67" s="142">
        <v>70263</v>
      </c>
      <c r="D67" s="142">
        <v>33113</v>
      </c>
      <c r="E67" s="142">
        <v>37150</v>
      </c>
      <c r="F67" s="138">
        <v>2.4344466772919411</v>
      </c>
      <c r="G67" s="139">
        <v>229.61764705882354</v>
      </c>
    </row>
    <row r="68" spans="1:7" ht="16" customHeight="1">
      <c r="A68" s="141"/>
      <c r="B68" s="150" t="s">
        <v>429</v>
      </c>
      <c r="C68" s="151" t="s">
        <v>435</v>
      </c>
      <c r="D68" s="151" t="s">
        <v>436</v>
      </c>
      <c r="E68" s="151" t="s">
        <v>437</v>
      </c>
      <c r="F68" s="152"/>
      <c r="G68" s="139"/>
    </row>
    <row r="69" spans="1:7" ht="16" customHeight="1">
      <c r="A69" s="141" t="s">
        <v>438</v>
      </c>
      <c r="B69" s="136">
        <v>28893</v>
      </c>
      <c r="C69" s="142">
        <v>69377</v>
      </c>
      <c r="D69" s="142">
        <v>32689</v>
      </c>
      <c r="E69" s="142">
        <v>36688</v>
      </c>
      <c r="F69" s="138">
        <v>2.4011698335236908</v>
      </c>
      <c r="G69" s="139">
        <v>226.72222222222223</v>
      </c>
    </row>
    <row r="70" spans="1:7" ht="16" customHeight="1">
      <c r="A70" s="141"/>
      <c r="B70" s="150" t="s">
        <v>429</v>
      </c>
      <c r="C70" s="151" t="s">
        <v>439</v>
      </c>
      <c r="D70" s="151" t="s">
        <v>440</v>
      </c>
      <c r="E70" s="151" t="s">
        <v>441</v>
      </c>
      <c r="F70" s="152"/>
      <c r="G70" s="139"/>
    </row>
    <row r="71" spans="1:7" ht="16" customHeight="1">
      <c r="A71" s="141" t="s">
        <v>344</v>
      </c>
      <c r="B71" s="136">
        <v>28944</v>
      </c>
      <c r="C71" s="142">
        <v>68678</v>
      </c>
      <c r="D71" s="142">
        <v>32432</v>
      </c>
      <c r="E71" s="142">
        <v>36246</v>
      </c>
      <c r="F71" s="138">
        <v>2.3727888336097291</v>
      </c>
      <c r="G71" s="139">
        <v>224.43790849673204</v>
      </c>
    </row>
    <row r="72" spans="1:7" ht="16" customHeight="1">
      <c r="A72" s="141"/>
      <c r="B72" s="150" t="s">
        <v>442</v>
      </c>
      <c r="C72" s="151" t="s">
        <v>443</v>
      </c>
      <c r="D72" s="151" t="s">
        <v>444</v>
      </c>
      <c r="E72" s="151" t="s">
        <v>445</v>
      </c>
      <c r="F72" s="152"/>
      <c r="G72" s="139"/>
    </row>
    <row r="73" spans="1:7" s="122" customFormat="1" ht="16" customHeight="1">
      <c r="A73" s="141" t="s">
        <v>345</v>
      </c>
      <c r="B73" s="136">
        <v>29090</v>
      </c>
      <c r="C73" s="142">
        <v>67985</v>
      </c>
      <c r="D73" s="142">
        <v>32171</v>
      </c>
      <c r="E73" s="142">
        <v>35814</v>
      </c>
      <c r="F73" s="138">
        <v>2.3370574080440014</v>
      </c>
      <c r="G73" s="139">
        <v>222.17320261437908</v>
      </c>
    </row>
    <row r="74" spans="1:7" s="122" customFormat="1" ht="16" customHeight="1">
      <c r="A74" s="141"/>
      <c r="B74" s="150" t="s">
        <v>442</v>
      </c>
      <c r="C74" s="151" t="s">
        <v>446</v>
      </c>
      <c r="D74" s="151" t="s">
        <v>447</v>
      </c>
      <c r="E74" s="151" t="s">
        <v>448</v>
      </c>
      <c r="F74" s="138"/>
      <c r="G74" s="139"/>
    </row>
    <row r="75" spans="1:7" ht="16" customHeight="1">
      <c r="A75" s="141" t="s">
        <v>449</v>
      </c>
      <c r="B75" s="136">
        <v>29178</v>
      </c>
      <c r="C75" s="142">
        <v>67207</v>
      </c>
      <c r="D75" s="142">
        <v>31878</v>
      </c>
      <c r="E75" s="142">
        <v>35329</v>
      </c>
      <c r="F75" s="138">
        <v>2.2999999999999998</v>
      </c>
      <c r="G75" s="139">
        <v>219.6</v>
      </c>
    </row>
    <row r="76" spans="1:7" s="153" customFormat="1" ht="16" customHeight="1">
      <c r="A76" s="141"/>
      <c r="B76" s="150" t="s">
        <v>429</v>
      </c>
      <c r="C76" s="151" t="s">
        <v>450</v>
      </c>
      <c r="D76" s="151" t="s">
        <v>451</v>
      </c>
      <c r="E76" s="151" t="s">
        <v>452</v>
      </c>
      <c r="F76" s="138"/>
      <c r="G76" s="139"/>
    </row>
    <row r="77" spans="1:7" s="155" customFormat="1" ht="16" customHeight="1">
      <c r="A77" s="154" t="s">
        <v>453</v>
      </c>
      <c r="B77" s="136">
        <v>29158</v>
      </c>
      <c r="C77" s="142">
        <v>66330</v>
      </c>
      <c r="D77" s="142">
        <v>31529</v>
      </c>
      <c r="E77" s="142">
        <v>34801</v>
      </c>
      <c r="F77" s="138">
        <v>2.27</v>
      </c>
      <c r="G77" s="139">
        <v>216.8</v>
      </c>
    </row>
    <row r="78" spans="1:7" s="155" customFormat="1" ht="16" customHeight="1">
      <c r="A78" s="154"/>
      <c r="B78" s="150" t="s">
        <v>429</v>
      </c>
      <c r="C78" s="151" t="s">
        <v>454</v>
      </c>
      <c r="D78" s="151" t="s">
        <v>455</v>
      </c>
      <c r="E78" s="151" t="s">
        <v>456</v>
      </c>
      <c r="F78" s="138"/>
      <c r="G78" s="139"/>
    </row>
    <row r="79" spans="1:7" ht="16" customHeight="1">
      <c r="A79" s="141" t="s">
        <v>405</v>
      </c>
      <c r="B79" s="136">
        <v>29051</v>
      </c>
      <c r="C79" s="142">
        <v>65295</v>
      </c>
      <c r="D79" s="142">
        <v>31063</v>
      </c>
      <c r="E79" s="142">
        <v>34232</v>
      </c>
      <c r="F79" s="138">
        <v>2.25</v>
      </c>
      <c r="G79" s="139">
        <v>213.5</v>
      </c>
    </row>
    <row r="80" spans="1:7" ht="16" customHeight="1" thickBot="1">
      <c r="A80" s="156"/>
      <c r="B80" s="144" t="s">
        <v>429</v>
      </c>
      <c r="C80" s="157" t="s">
        <v>457</v>
      </c>
      <c r="D80" s="157" t="s">
        <v>458</v>
      </c>
      <c r="E80" s="157" t="s">
        <v>459</v>
      </c>
      <c r="F80" s="146"/>
      <c r="G80" s="147"/>
    </row>
    <row r="81" spans="1:7" ht="13" customHeight="1">
      <c r="A81" s="158" t="s">
        <v>460</v>
      </c>
      <c r="B81" s="158"/>
      <c r="C81" s="159"/>
      <c r="D81" s="159"/>
      <c r="E81" s="159"/>
      <c r="F81" s="159"/>
      <c r="G81" s="160" t="s">
        <v>461</v>
      </c>
    </row>
    <row r="82" spans="1:7" ht="13" customHeight="1">
      <c r="A82" s="158"/>
      <c r="B82" s="158"/>
      <c r="C82" s="159"/>
      <c r="D82" s="159"/>
      <c r="E82" s="159"/>
      <c r="F82" s="159"/>
      <c r="G82" s="160"/>
    </row>
    <row r="83" spans="1:7" ht="30" customHeight="1">
      <c r="A83" s="161" t="s">
        <v>462</v>
      </c>
      <c r="B83" s="161"/>
      <c r="C83" s="161"/>
      <c r="D83" s="161"/>
      <c r="E83" s="161"/>
      <c r="F83" s="161"/>
      <c r="G83" s="161"/>
    </row>
    <row r="84" spans="1:7" ht="15" customHeight="1" thickBot="1">
      <c r="A84" s="162"/>
      <c r="B84" s="162"/>
      <c r="C84" s="162"/>
      <c r="D84" s="162"/>
      <c r="E84" s="162"/>
      <c r="F84" s="163" t="s">
        <v>362</v>
      </c>
      <c r="G84" s="164"/>
    </row>
    <row r="85" spans="1:7" ht="18" customHeight="1">
      <c r="A85" s="165" t="s">
        <v>363</v>
      </c>
      <c r="B85" s="166" t="s">
        <v>368</v>
      </c>
      <c r="C85" s="166" t="s">
        <v>463</v>
      </c>
      <c r="D85" s="166" t="s">
        <v>464</v>
      </c>
      <c r="E85" s="167" t="s">
        <v>465</v>
      </c>
      <c r="F85" s="168" t="s">
        <v>466</v>
      </c>
      <c r="G85" s="169"/>
    </row>
    <row r="86" spans="1:7" ht="16" customHeight="1">
      <c r="A86" s="154" t="s">
        <v>467</v>
      </c>
      <c r="B86" s="170">
        <v>593</v>
      </c>
      <c r="C86" s="171">
        <v>343</v>
      </c>
      <c r="D86" s="171">
        <v>72</v>
      </c>
      <c r="E86" s="171">
        <v>4</v>
      </c>
      <c r="F86" s="171">
        <v>174</v>
      </c>
      <c r="G86" s="172"/>
    </row>
    <row r="87" spans="1:7" ht="16" customHeight="1">
      <c r="A87" s="141" t="s">
        <v>468</v>
      </c>
      <c r="B87" s="173">
        <v>665</v>
      </c>
      <c r="C87" s="174">
        <v>331</v>
      </c>
      <c r="D87" s="174">
        <v>100</v>
      </c>
      <c r="E87" s="174">
        <v>5</v>
      </c>
      <c r="F87" s="174">
        <v>229</v>
      </c>
      <c r="G87" s="175"/>
    </row>
    <row r="88" spans="1:7" ht="16" customHeight="1">
      <c r="A88" s="141" t="s">
        <v>469</v>
      </c>
      <c r="B88" s="173">
        <v>583</v>
      </c>
      <c r="C88" s="174">
        <v>308</v>
      </c>
      <c r="D88" s="174">
        <v>97</v>
      </c>
      <c r="E88" s="174">
        <v>5</v>
      </c>
      <c r="F88" s="174">
        <v>173</v>
      </c>
      <c r="G88" s="175"/>
    </row>
    <row r="89" spans="1:7" ht="16" customHeight="1">
      <c r="A89" s="141" t="s">
        <v>414</v>
      </c>
      <c r="B89" s="173">
        <v>582</v>
      </c>
      <c r="C89" s="174">
        <v>291</v>
      </c>
      <c r="D89" s="174">
        <v>107</v>
      </c>
      <c r="E89" s="174">
        <v>6</v>
      </c>
      <c r="F89" s="174">
        <v>178</v>
      </c>
      <c r="G89" s="175"/>
    </row>
    <row r="90" spans="1:7" ht="16" customHeight="1">
      <c r="A90" s="141" t="s">
        <v>415</v>
      </c>
      <c r="B90" s="173">
        <v>547</v>
      </c>
      <c r="C90" s="174">
        <v>286</v>
      </c>
      <c r="D90" s="174">
        <v>117</v>
      </c>
      <c r="E90" s="174">
        <v>6</v>
      </c>
      <c r="F90" s="174">
        <v>138</v>
      </c>
      <c r="G90" s="175"/>
    </row>
    <row r="91" spans="1:7" ht="16" customHeight="1">
      <c r="A91" s="141" t="s">
        <v>470</v>
      </c>
      <c r="B91" s="173">
        <v>555</v>
      </c>
      <c r="C91" s="174">
        <v>279</v>
      </c>
      <c r="D91" s="174">
        <v>112</v>
      </c>
      <c r="E91" s="174">
        <v>7</v>
      </c>
      <c r="F91" s="174">
        <v>157</v>
      </c>
      <c r="G91" s="175"/>
    </row>
    <row r="92" spans="1:7" ht="16" customHeight="1">
      <c r="A92" s="141" t="s">
        <v>417</v>
      </c>
      <c r="B92" s="173">
        <v>577</v>
      </c>
      <c r="C92" s="174">
        <v>277</v>
      </c>
      <c r="D92" s="174">
        <v>114</v>
      </c>
      <c r="E92" s="174">
        <v>3</v>
      </c>
      <c r="F92" s="174">
        <v>183</v>
      </c>
      <c r="G92" s="175"/>
    </row>
    <row r="93" spans="1:7" ht="16" customHeight="1">
      <c r="A93" s="141" t="s">
        <v>418</v>
      </c>
      <c r="B93" s="173">
        <v>575</v>
      </c>
      <c r="C93" s="174">
        <v>255</v>
      </c>
      <c r="D93" s="174">
        <v>125</v>
      </c>
      <c r="E93" s="174">
        <v>2</v>
      </c>
      <c r="F93" s="174">
        <v>193</v>
      </c>
      <c r="G93" s="175"/>
    </row>
    <row r="94" spans="1:7" ht="16" customHeight="1">
      <c r="A94" s="141" t="s">
        <v>419</v>
      </c>
      <c r="B94" s="173">
        <v>688</v>
      </c>
      <c r="C94" s="174">
        <v>259</v>
      </c>
      <c r="D94" s="174">
        <v>163</v>
      </c>
      <c r="E94" s="174">
        <v>9</v>
      </c>
      <c r="F94" s="174">
        <v>257</v>
      </c>
      <c r="G94" s="175"/>
    </row>
    <row r="95" spans="1:7" ht="16" customHeight="1">
      <c r="A95" s="141" t="s">
        <v>420</v>
      </c>
      <c r="B95" s="173">
        <v>737</v>
      </c>
      <c r="C95" s="174">
        <v>252</v>
      </c>
      <c r="D95" s="174">
        <v>184</v>
      </c>
      <c r="E95" s="174">
        <v>9</v>
      </c>
      <c r="F95" s="174">
        <v>292</v>
      </c>
      <c r="G95" s="175"/>
    </row>
    <row r="96" spans="1:7" ht="16" customHeight="1">
      <c r="A96" s="141" t="s">
        <v>421</v>
      </c>
      <c r="B96" s="173">
        <v>804</v>
      </c>
      <c r="C96" s="174">
        <v>246</v>
      </c>
      <c r="D96" s="174">
        <v>278</v>
      </c>
      <c r="E96" s="174">
        <v>9</v>
      </c>
      <c r="F96" s="174">
        <v>271</v>
      </c>
      <c r="G96" s="175"/>
    </row>
    <row r="97" spans="1:7" ht="16" customHeight="1">
      <c r="A97" s="141" t="s">
        <v>422</v>
      </c>
      <c r="B97" s="173">
        <v>843</v>
      </c>
      <c r="C97" s="174">
        <v>235</v>
      </c>
      <c r="D97" s="174">
        <v>311</v>
      </c>
      <c r="E97" s="176">
        <v>5</v>
      </c>
      <c r="F97" s="176">
        <v>292</v>
      </c>
      <c r="G97" s="175"/>
    </row>
    <row r="98" spans="1:7" s="177" customFormat="1" ht="16" customHeight="1">
      <c r="A98" s="141" t="s">
        <v>471</v>
      </c>
      <c r="B98" s="173">
        <v>827</v>
      </c>
      <c r="C98" s="174">
        <v>224</v>
      </c>
      <c r="D98" s="174">
        <v>357</v>
      </c>
      <c r="E98" s="176">
        <v>5</v>
      </c>
      <c r="F98" s="176">
        <v>241</v>
      </c>
      <c r="G98" s="175"/>
    </row>
    <row r="99" spans="1:7" s="177" customFormat="1" ht="16" customHeight="1">
      <c r="A99" s="141" t="s">
        <v>472</v>
      </c>
      <c r="B99" s="173">
        <v>733</v>
      </c>
      <c r="C99" s="174">
        <v>211</v>
      </c>
      <c r="D99" s="174">
        <v>315</v>
      </c>
      <c r="E99" s="176">
        <v>7</v>
      </c>
      <c r="F99" s="176">
        <v>200</v>
      </c>
      <c r="G99" s="175"/>
    </row>
    <row r="100" spans="1:7" s="177" customFormat="1" ht="16" customHeight="1">
      <c r="A100" s="141" t="s">
        <v>473</v>
      </c>
      <c r="B100" s="173">
        <v>688</v>
      </c>
      <c r="C100" s="174">
        <v>198</v>
      </c>
      <c r="D100" s="174">
        <v>274</v>
      </c>
      <c r="E100" s="176">
        <v>6</v>
      </c>
      <c r="F100" s="176">
        <v>210</v>
      </c>
      <c r="G100" s="175"/>
    </row>
    <row r="101" spans="1:7" s="178" customFormat="1" ht="16" customHeight="1">
      <c r="A101" s="141" t="s">
        <v>474</v>
      </c>
      <c r="B101" s="173">
        <v>659</v>
      </c>
      <c r="C101" s="174">
        <v>191</v>
      </c>
      <c r="D101" s="174">
        <v>275</v>
      </c>
      <c r="E101" s="176">
        <v>8</v>
      </c>
      <c r="F101" s="176">
        <v>185</v>
      </c>
      <c r="G101" s="175"/>
    </row>
    <row r="102" spans="1:7" s="178" customFormat="1" ht="16" customHeight="1">
      <c r="A102" s="141" t="s">
        <v>475</v>
      </c>
      <c r="B102" s="173">
        <v>650</v>
      </c>
      <c r="C102" s="174">
        <v>173</v>
      </c>
      <c r="D102" s="174">
        <v>297</v>
      </c>
      <c r="E102" s="176">
        <v>6</v>
      </c>
      <c r="F102" s="176">
        <v>174</v>
      </c>
      <c r="G102" s="175"/>
    </row>
    <row r="103" spans="1:7" s="178" customFormat="1" ht="16" customHeight="1">
      <c r="A103" s="141" t="s">
        <v>476</v>
      </c>
      <c r="B103" s="173">
        <v>676</v>
      </c>
      <c r="C103" s="174">
        <v>165</v>
      </c>
      <c r="D103" s="174">
        <v>320</v>
      </c>
      <c r="E103" s="176">
        <v>5</v>
      </c>
      <c r="F103" s="176">
        <v>186</v>
      </c>
      <c r="G103" s="175"/>
    </row>
    <row r="104" spans="1:7" ht="16" customHeight="1">
      <c r="A104" s="141" t="s">
        <v>477</v>
      </c>
      <c r="B104" s="173">
        <v>664</v>
      </c>
      <c r="C104" s="174">
        <v>154</v>
      </c>
      <c r="D104" s="174">
        <v>297</v>
      </c>
      <c r="E104" s="176">
        <v>7</v>
      </c>
      <c r="F104" s="176">
        <v>206</v>
      </c>
      <c r="G104" s="175"/>
    </row>
    <row r="105" spans="1:7" ht="16" customHeight="1">
      <c r="A105" s="141" t="s">
        <v>343</v>
      </c>
      <c r="B105" s="173">
        <v>713</v>
      </c>
      <c r="C105" s="174">
        <v>158</v>
      </c>
      <c r="D105" s="174">
        <v>266</v>
      </c>
      <c r="E105" s="176">
        <v>8</v>
      </c>
      <c r="F105" s="176">
        <v>281</v>
      </c>
      <c r="G105" s="175"/>
    </row>
    <row r="106" spans="1:7" ht="16" customHeight="1">
      <c r="A106" s="141" t="s">
        <v>478</v>
      </c>
      <c r="B106" s="173">
        <v>814</v>
      </c>
      <c r="C106" s="174">
        <v>151</v>
      </c>
      <c r="D106" s="174">
        <v>248</v>
      </c>
      <c r="E106" s="176">
        <v>9</v>
      </c>
      <c r="F106" s="176">
        <v>406</v>
      </c>
      <c r="G106" s="175"/>
    </row>
    <row r="107" spans="1:7" ht="16" customHeight="1">
      <c r="A107" s="141" t="s">
        <v>479</v>
      </c>
      <c r="B107" s="173">
        <v>920</v>
      </c>
      <c r="C107" s="174">
        <v>148</v>
      </c>
      <c r="D107" s="174">
        <v>213</v>
      </c>
      <c r="E107" s="176">
        <v>10</v>
      </c>
      <c r="F107" s="176">
        <v>549</v>
      </c>
      <c r="G107" s="175"/>
    </row>
    <row r="108" spans="1:7" ht="16" customHeight="1">
      <c r="A108" s="141" t="s">
        <v>449</v>
      </c>
      <c r="B108" s="173">
        <v>1024</v>
      </c>
      <c r="C108" s="174">
        <v>136</v>
      </c>
      <c r="D108" s="174">
        <v>218</v>
      </c>
      <c r="E108" s="176">
        <v>16</v>
      </c>
      <c r="F108" s="176">
        <v>654</v>
      </c>
      <c r="G108" s="175"/>
    </row>
    <row r="109" spans="1:7" s="155" customFormat="1" ht="16" customHeight="1">
      <c r="A109" s="179" t="s">
        <v>453</v>
      </c>
      <c r="B109" s="173">
        <v>1141</v>
      </c>
      <c r="C109" s="174">
        <v>139</v>
      </c>
      <c r="D109" s="174">
        <v>233</v>
      </c>
      <c r="E109" s="176">
        <v>18</v>
      </c>
      <c r="F109" s="176">
        <v>751</v>
      </c>
      <c r="G109" s="175"/>
    </row>
    <row r="110" spans="1:7" ht="16" customHeight="1" thickBot="1">
      <c r="A110" s="156" t="s">
        <v>405</v>
      </c>
      <c r="B110" s="180">
        <v>1029</v>
      </c>
      <c r="C110" s="181">
        <v>128</v>
      </c>
      <c r="D110" s="181">
        <v>184</v>
      </c>
      <c r="E110" s="182">
        <v>15</v>
      </c>
      <c r="F110" s="182">
        <v>702</v>
      </c>
      <c r="G110" s="175"/>
    </row>
    <row r="111" spans="1:7" ht="13" customHeight="1">
      <c r="A111" s="183" t="s">
        <v>480</v>
      </c>
      <c r="B111" s="184"/>
      <c r="C111" s="185"/>
      <c r="D111" s="185"/>
      <c r="E111" s="185"/>
      <c r="F111" s="185"/>
      <c r="G111" s="185"/>
    </row>
    <row r="112" spans="1:7" ht="13" customHeight="1">
      <c r="A112" s="186" t="s">
        <v>481</v>
      </c>
      <c r="B112" s="172"/>
      <c r="C112" s="172"/>
      <c r="D112" s="172"/>
      <c r="E112" s="172"/>
      <c r="F112" s="187"/>
      <c r="G112" s="172"/>
    </row>
    <row r="113" spans="1:7" ht="13" customHeight="1">
      <c r="A113" s="188"/>
      <c r="B113" s="189"/>
      <c r="C113" s="189"/>
      <c r="D113" s="189"/>
      <c r="E113" s="189"/>
      <c r="F113" s="190" t="s">
        <v>461</v>
      </c>
      <c r="G113" s="169"/>
    </row>
    <row r="114" spans="1:7">
      <c r="A114" s="188"/>
      <c r="B114" s="189"/>
      <c r="C114" s="189"/>
      <c r="D114" s="189"/>
      <c r="E114" s="189"/>
      <c r="F114" s="189"/>
      <c r="G114" s="189"/>
    </row>
    <row r="115" spans="1:7">
      <c r="A115" s="188"/>
      <c r="B115" s="189"/>
      <c r="C115" s="189"/>
      <c r="D115" s="189"/>
      <c r="E115" s="189"/>
      <c r="F115" s="189"/>
      <c r="G115" s="189"/>
    </row>
    <row r="116" spans="1:7">
      <c r="A116" s="188"/>
      <c r="B116" s="189"/>
      <c r="C116" s="189"/>
      <c r="D116" s="189"/>
      <c r="E116" s="189"/>
      <c r="F116" s="189"/>
      <c r="G116" s="189"/>
    </row>
    <row r="117" spans="1:7">
      <c r="A117" s="188"/>
      <c r="B117" s="189"/>
      <c r="C117" s="189"/>
      <c r="D117" s="189"/>
      <c r="E117" s="189"/>
      <c r="F117" s="189"/>
      <c r="G117" s="189"/>
    </row>
    <row r="118" spans="1:7">
      <c r="A118" s="188"/>
      <c r="B118" s="189"/>
      <c r="C118" s="189"/>
      <c r="D118" s="189"/>
      <c r="E118" s="189"/>
      <c r="F118" s="189"/>
      <c r="G118" s="189"/>
    </row>
    <row r="119" spans="1:7">
      <c r="A119" s="188"/>
      <c r="B119" s="189"/>
      <c r="C119" s="189"/>
      <c r="D119" s="189"/>
      <c r="E119" s="189"/>
      <c r="F119" s="189"/>
      <c r="G119" s="189"/>
    </row>
    <row r="120" spans="1:7">
      <c r="A120" s="188"/>
      <c r="B120" s="189"/>
      <c r="C120" s="189"/>
      <c r="D120" s="189"/>
      <c r="E120" s="189"/>
      <c r="F120" s="189"/>
      <c r="G120" s="189"/>
    </row>
    <row r="121" spans="1:7">
      <c r="A121" s="188"/>
      <c r="B121" s="189"/>
      <c r="C121" s="189"/>
      <c r="D121" s="189"/>
      <c r="E121" s="189"/>
      <c r="F121" s="189"/>
      <c r="G121" s="189"/>
    </row>
    <row r="122" spans="1:7">
      <c r="A122" s="188"/>
      <c r="B122" s="189"/>
      <c r="C122" s="189"/>
      <c r="D122" s="189"/>
      <c r="E122" s="189"/>
      <c r="F122" s="189"/>
      <c r="G122" s="189"/>
    </row>
    <row r="123" spans="1:7">
      <c r="A123" s="188"/>
      <c r="B123" s="189"/>
      <c r="C123" s="189"/>
      <c r="D123" s="189"/>
      <c r="E123" s="189"/>
      <c r="F123" s="189"/>
      <c r="G123" s="189"/>
    </row>
    <row r="124" spans="1:7">
      <c r="A124" s="188"/>
      <c r="B124" s="189"/>
      <c r="C124" s="189"/>
      <c r="D124" s="189"/>
      <c r="E124" s="189"/>
      <c r="F124" s="189"/>
      <c r="G124" s="189"/>
    </row>
    <row r="125" spans="1:7">
      <c r="A125" s="188"/>
      <c r="B125" s="189"/>
      <c r="C125" s="189"/>
      <c r="D125" s="189"/>
      <c r="E125" s="189"/>
      <c r="F125" s="189"/>
      <c r="G125" s="189"/>
    </row>
    <row r="126" spans="1:7">
      <c r="A126" s="188"/>
      <c r="B126" s="189"/>
      <c r="C126" s="189"/>
      <c r="D126" s="189"/>
      <c r="E126" s="189"/>
      <c r="F126" s="189"/>
      <c r="G126" s="189"/>
    </row>
    <row r="127" spans="1:7">
      <c r="A127" s="188"/>
      <c r="B127" s="189"/>
      <c r="C127" s="189"/>
      <c r="D127" s="189"/>
      <c r="E127" s="189"/>
      <c r="F127" s="189"/>
      <c r="G127" s="189"/>
    </row>
    <row r="128" spans="1:7">
      <c r="A128" s="188"/>
      <c r="B128" s="189"/>
      <c r="C128" s="189"/>
      <c r="D128" s="189"/>
      <c r="E128" s="189"/>
      <c r="F128" s="189"/>
      <c r="G128" s="189"/>
    </row>
    <row r="129" spans="1:7">
      <c r="A129" s="188"/>
      <c r="B129" s="189"/>
      <c r="C129" s="189"/>
      <c r="D129" s="189"/>
      <c r="E129" s="189"/>
      <c r="F129" s="189"/>
      <c r="G129" s="189"/>
    </row>
    <row r="130" spans="1:7">
      <c r="A130" s="188"/>
      <c r="B130" s="189"/>
      <c r="C130" s="189"/>
      <c r="D130" s="189"/>
      <c r="E130" s="189"/>
      <c r="F130" s="189"/>
      <c r="G130" s="189"/>
    </row>
    <row r="131" spans="1:7">
      <c r="A131" s="188"/>
      <c r="B131" s="189"/>
      <c r="C131" s="189"/>
      <c r="D131" s="189"/>
      <c r="E131" s="189"/>
      <c r="F131" s="189"/>
      <c r="G131" s="189"/>
    </row>
    <row r="132" spans="1:7">
      <c r="A132" s="188"/>
      <c r="B132" s="189"/>
      <c r="C132" s="189"/>
      <c r="D132" s="189"/>
      <c r="E132" s="189"/>
      <c r="F132" s="189"/>
      <c r="G132" s="189"/>
    </row>
    <row r="133" spans="1:7">
      <c r="A133" s="188"/>
      <c r="B133" s="189"/>
      <c r="C133" s="189"/>
      <c r="D133" s="189"/>
      <c r="E133" s="189"/>
      <c r="F133" s="189"/>
      <c r="G133" s="189"/>
    </row>
    <row r="134" spans="1:7">
      <c r="A134" s="188"/>
      <c r="B134" s="189"/>
      <c r="C134" s="189"/>
      <c r="D134" s="189"/>
      <c r="E134" s="189"/>
      <c r="F134" s="189"/>
      <c r="G134" s="189"/>
    </row>
    <row r="135" spans="1:7">
      <c r="A135" s="188"/>
      <c r="B135" s="189"/>
      <c r="C135" s="189"/>
      <c r="D135" s="189"/>
      <c r="E135" s="189"/>
      <c r="F135" s="189"/>
      <c r="G135" s="189"/>
    </row>
    <row r="136" spans="1:7">
      <c r="A136" s="188"/>
      <c r="B136" s="189"/>
      <c r="C136" s="189"/>
      <c r="D136" s="189"/>
      <c r="E136" s="189"/>
      <c r="F136" s="189"/>
      <c r="G136" s="189"/>
    </row>
    <row r="137" spans="1:7">
      <c r="A137" s="188"/>
      <c r="B137" s="189"/>
      <c r="C137" s="189"/>
      <c r="D137" s="189"/>
      <c r="E137" s="189"/>
      <c r="F137" s="189"/>
      <c r="G137" s="189"/>
    </row>
    <row r="138" spans="1:7">
      <c r="A138" s="188"/>
      <c r="B138" s="189"/>
      <c r="C138" s="189"/>
      <c r="D138" s="189"/>
      <c r="E138" s="189"/>
      <c r="F138" s="189"/>
      <c r="G138" s="189"/>
    </row>
    <row r="139" spans="1:7">
      <c r="A139" s="188"/>
      <c r="B139" s="189"/>
      <c r="C139" s="189"/>
      <c r="D139" s="189"/>
      <c r="E139" s="189"/>
      <c r="F139" s="189"/>
      <c r="G139" s="189"/>
    </row>
    <row r="140" spans="1:7">
      <c r="A140" s="188"/>
      <c r="B140" s="189"/>
      <c r="C140" s="189"/>
      <c r="D140" s="189"/>
      <c r="E140" s="189"/>
      <c r="F140" s="189"/>
      <c r="G140" s="189"/>
    </row>
    <row r="141" spans="1:7">
      <c r="A141" s="188"/>
      <c r="B141" s="189"/>
      <c r="C141" s="189"/>
      <c r="D141" s="189"/>
      <c r="E141" s="189"/>
      <c r="F141" s="189"/>
      <c r="G141" s="189"/>
    </row>
    <row r="142" spans="1:7">
      <c r="A142" s="188"/>
      <c r="B142" s="189"/>
      <c r="C142" s="189"/>
      <c r="D142" s="189"/>
      <c r="E142" s="189"/>
      <c r="F142" s="189"/>
      <c r="G142" s="189"/>
    </row>
    <row r="143" spans="1:7">
      <c r="A143" s="188"/>
      <c r="B143" s="189"/>
      <c r="C143" s="189"/>
      <c r="D143" s="189"/>
      <c r="E143" s="189"/>
      <c r="F143" s="189"/>
      <c r="G143" s="189"/>
    </row>
  </sheetData>
  <phoneticPr fontId="2"/>
  <printOptions horizontalCentered="1"/>
  <pageMargins left="0.39370078740157483" right="0.39370078740157483" top="0.59055118110236227" bottom="0.59055118110236227" header="0.11811023622047245" footer="0.11811023622047245"/>
  <pageSetup paperSize="9" scale="78" firstPageNumber="3" fitToHeight="0" orientation="portrait" useFirstPageNumber="1" r:id="rId1"/>
  <headerFooter alignWithMargins="0">
    <oddFooter>&amp;C&amp;"ＭＳ 明朝,標準"&amp;10&amp;P</oddFooter>
  </headerFooter>
  <rowBreaks count="1" manualBreakCount="1">
    <brk id="6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9C6E-5C3F-47BC-8175-2CC7059F50A6}">
  <sheetPr codeName="Sheet8"/>
  <dimension ref="A1:K341"/>
  <sheetViews>
    <sheetView view="pageBreakPreview" zoomScaleNormal="90" zoomScaleSheetLayoutView="100" workbookViewId="0">
      <pane ySplit="4" topLeftCell="A5" activePane="bottomLeft" state="frozen"/>
      <selection sqref="A1:B1"/>
      <selection pane="bottomLeft" sqref="A1:B1"/>
    </sheetView>
  </sheetViews>
  <sheetFormatPr defaultColWidth="9" defaultRowHeight="25.5" customHeight="1"/>
  <cols>
    <col min="1" max="1" width="19.90625" style="243" customWidth="1"/>
    <col min="2" max="5" width="8.6328125" style="240" customWidth="1"/>
    <col min="6" max="10" width="8.6328125" style="241" customWidth="1"/>
    <col min="11" max="11" width="8.6328125" style="244" customWidth="1"/>
    <col min="12" max="16384" width="9" style="196"/>
  </cols>
  <sheetData>
    <row r="1" spans="1:11" ht="30" customHeight="1">
      <c r="A1" s="193" t="s">
        <v>482</v>
      </c>
      <c r="B1" s="193"/>
      <c r="C1" s="193"/>
      <c r="D1" s="193"/>
      <c r="E1" s="193"/>
      <c r="F1" s="193"/>
      <c r="G1" s="193"/>
      <c r="H1" s="193"/>
      <c r="I1" s="193"/>
      <c r="J1" s="194"/>
      <c r="K1" s="195"/>
    </row>
    <row r="2" spans="1:11" s="201" customFormat="1" ht="15" customHeight="1" thickBot="1">
      <c r="A2" s="197"/>
      <c r="B2" s="198"/>
      <c r="C2" s="198"/>
      <c r="D2" s="198"/>
      <c r="E2" s="198"/>
      <c r="F2" s="199"/>
      <c r="G2" s="200"/>
      <c r="H2" s="199"/>
      <c r="I2" s="200"/>
      <c r="J2" s="199"/>
      <c r="K2" s="200" t="s">
        <v>362</v>
      </c>
    </row>
    <row r="3" spans="1:11" ht="21.75" customHeight="1">
      <c r="A3" s="4306" t="s">
        <v>483</v>
      </c>
      <c r="B3" s="4304" t="s">
        <v>484</v>
      </c>
      <c r="C3" s="4308"/>
      <c r="D3" s="4304">
        <v>30</v>
      </c>
      <c r="E3" s="4308"/>
      <c r="F3" s="4304">
        <v>31</v>
      </c>
      <c r="G3" s="4308"/>
      <c r="H3" s="4304" t="s">
        <v>453</v>
      </c>
      <c r="I3" s="4308"/>
      <c r="J3" s="4304" t="s">
        <v>485</v>
      </c>
      <c r="K3" s="4305"/>
    </row>
    <row r="4" spans="1:11" ht="22.5" customHeight="1">
      <c r="A4" s="4307"/>
      <c r="B4" s="202" t="s">
        <v>364</v>
      </c>
      <c r="C4" s="203" t="s">
        <v>486</v>
      </c>
      <c r="D4" s="204" t="s">
        <v>364</v>
      </c>
      <c r="E4" s="204" t="s">
        <v>486</v>
      </c>
      <c r="F4" s="204" t="s">
        <v>364</v>
      </c>
      <c r="G4" s="204" t="s">
        <v>486</v>
      </c>
      <c r="H4" s="204" t="s">
        <v>364</v>
      </c>
      <c r="I4" s="204" t="s">
        <v>486</v>
      </c>
      <c r="J4" s="204" t="s">
        <v>364</v>
      </c>
      <c r="K4" s="205" t="s">
        <v>486</v>
      </c>
    </row>
    <row r="5" spans="1:11" ht="15.9" customHeight="1">
      <c r="A5" s="206" t="s">
        <v>487</v>
      </c>
      <c r="B5" s="207">
        <f t="shared" ref="B5:K5" si="0">+B6+B89+B134+B140+B148+B158+B166+B176+B202+B211+B219+B236+B242+B255+B263+B272+B280+B285+B304+B320+B330</f>
        <v>28944</v>
      </c>
      <c r="C5" s="207">
        <f t="shared" si="0"/>
        <v>68678</v>
      </c>
      <c r="D5" s="207">
        <f t="shared" si="0"/>
        <v>29090</v>
      </c>
      <c r="E5" s="207">
        <f t="shared" si="0"/>
        <v>67985</v>
      </c>
      <c r="F5" s="207">
        <f t="shared" si="0"/>
        <v>29178</v>
      </c>
      <c r="G5" s="207">
        <f t="shared" si="0"/>
        <v>67207</v>
      </c>
      <c r="H5" s="207">
        <f t="shared" si="0"/>
        <v>29158</v>
      </c>
      <c r="I5" s="207">
        <f t="shared" si="0"/>
        <v>66330</v>
      </c>
      <c r="J5" s="207">
        <f t="shared" si="0"/>
        <v>29051</v>
      </c>
      <c r="K5" s="207">
        <f t="shared" si="0"/>
        <v>65295</v>
      </c>
    </row>
    <row r="6" spans="1:11" ht="15.9" customHeight="1">
      <c r="A6" s="208" t="s">
        <v>488</v>
      </c>
      <c r="B6" s="209">
        <f>SUM(B7:B62,B66:B67,B69:B88)</f>
        <v>4167</v>
      </c>
      <c r="C6" s="209">
        <f t="shared" ref="C6:E6" si="1">SUM(C7:C62,C66:C67,C69:C88)</f>
        <v>10336</v>
      </c>
      <c r="D6" s="209">
        <f t="shared" si="1"/>
        <v>4242</v>
      </c>
      <c r="E6" s="209">
        <f t="shared" si="1"/>
        <v>10311</v>
      </c>
      <c r="F6" s="209">
        <f>SUM(F7:F62,F66:F67,F69:F88)</f>
        <v>4274</v>
      </c>
      <c r="G6" s="209">
        <f t="shared" ref="G6" si="2">SUM(G7:G62,G66:G67,G69:G88)</f>
        <v>10192</v>
      </c>
      <c r="H6" s="209">
        <f>SUM(H7:H62,H66:H88)</f>
        <v>4311</v>
      </c>
      <c r="I6" s="209">
        <f t="shared" ref="I6" si="3">SUM(I7:I62,I66:I88)</f>
        <v>10126</v>
      </c>
      <c r="J6" s="209">
        <f>SUM(J7:J62,J66:J88)</f>
        <v>4327</v>
      </c>
      <c r="K6" s="209">
        <f>SUM(K7:K62,K66:K88)</f>
        <v>10002</v>
      </c>
    </row>
    <row r="7" spans="1:11" ht="15.9" customHeight="1">
      <c r="A7" s="210" t="s">
        <v>489</v>
      </c>
      <c r="B7" s="211">
        <v>63</v>
      </c>
      <c r="C7" s="211">
        <v>178</v>
      </c>
      <c r="D7" s="211">
        <v>63</v>
      </c>
      <c r="E7" s="211">
        <v>180</v>
      </c>
      <c r="F7" s="212">
        <v>61</v>
      </c>
      <c r="G7" s="211">
        <v>176</v>
      </c>
      <c r="H7" s="212">
        <v>62</v>
      </c>
      <c r="I7" s="211">
        <v>178</v>
      </c>
      <c r="J7" s="212">
        <v>64</v>
      </c>
      <c r="K7" s="211">
        <v>176</v>
      </c>
    </row>
    <row r="8" spans="1:11" ht="15.9" customHeight="1">
      <c r="A8" s="210" t="s">
        <v>490</v>
      </c>
      <c r="B8" s="211">
        <v>215</v>
      </c>
      <c r="C8" s="211">
        <v>543</v>
      </c>
      <c r="D8" s="211">
        <v>214</v>
      </c>
      <c r="E8" s="211">
        <v>536</v>
      </c>
      <c r="F8" s="212">
        <v>221</v>
      </c>
      <c r="G8" s="211">
        <v>532</v>
      </c>
      <c r="H8" s="212">
        <v>217</v>
      </c>
      <c r="I8" s="211">
        <v>520</v>
      </c>
      <c r="J8" s="212">
        <v>216</v>
      </c>
      <c r="K8" s="211">
        <v>503</v>
      </c>
    </row>
    <row r="9" spans="1:11" ht="15.9" customHeight="1">
      <c r="A9" s="210" t="s">
        <v>491</v>
      </c>
      <c r="B9" s="211">
        <v>26</v>
      </c>
      <c r="C9" s="211">
        <v>59</v>
      </c>
      <c r="D9" s="211">
        <v>26</v>
      </c>
      <c r="E9" s="211">
        <v>59</v>
      </c>
      <c r="F9" s="212">
        <v>26</v>
      </c>
      <c r="G9" s="211">
        <v>57</v>
      </c>
      <c r="H9" s="212">
        <v>26</v>
      </c>
      <c r="I9" s="211">
        <v>54</v>
      </c>
      <c r="J9" s="212">
        <v>23</v>
      </c>
      <c r="K9" s="211">
        <v>48</v>
      </c>
    </row>
    <row r="10" spans="1:11" ht="15.9" customHeight="1">
      <c r="A10" s="210" t="s">
        <v>492</v>
      </c>
      <c r="B10" s="211">
        <v>33</v>
      </c>
      <c r="C10" s="211">
        <v>76</v>
      </c>
      <c r="D10" s="211">
        <v>34</v>
      </c>
      <c r="E10" s="211">
        <v>73</v>
      </c>
      <c r="F10" s="212">
        <v>34</v>
      </c>
      <c r="G10" s="211">
        <v>69</v>
      </c>
      <c r="H10" s="212">
        <v>34</v>
      </c>
      <c r="I10" s="211">
        <v>71</v>
      </c>
      <c r="J10" s="212">
        <v>34</v>
      </c>
      <c r="K10" s="211">
        <v>68</v>
      </c>
    </row>
    <row r="11" spans="1:11" ht="15.9" customHeight="1">
      <c r="A11" s="210" t="s">
        <v>493</v>
      </c>
      <c r="B11" s="211">
        <v>28</v>
      </c>
      <c r="C11" s="211">
        <v>78</v>
      </c>
      <c r="D11" s="211">
        <v>28</v>
      </c>
      <c r="E11" s="211">
        <v>78</v>
      </c>
      <c r="F11" s="212">
        <v>26</v>
      </c>
      <c r="G11" s="211">
        <v>70</v>
      </c>
      <c r="H11" s="212">
        <v>27</v>
      </c>
      <c r="I11" s="211">
        <v>71</v>
      </c>
      <c r="J11" s="212">
        <v>29</v>
      </c>
      <c r="K11" s="211">
        <v>72</v>
      </c>
    </row>
    <row r="12" spans="1:11" ht="15.9" customHeight="1">
      <c r="A12" s="210" t="s">
        <v>494</v>
      </c>
      <c r="B12" s="211">
        <v>158</v>
      </c>
      <c r="C12" s="211">
        <v>441</v>
      </c>
      <c r="D12" s="211">
        <v>162</v>
      </c>
      <c r="E12" s="211">
        <v>444</v>
      </c>
      <c r="F12" s="212">
        <v>164</v>
      </c>
      <c r="G12" s="211">
        <v>437</v>
      </c>
      <c r="H12" s="212">
        <v>170</v>
      </c>
      <c r="I12" s="211">
        <v>444</v>
      </c>
      <c r="J12" s="212">
        <v>176</v>
      </c>
      <c r="K12" s="211">
        <v>446</v>
      </c>
    </row>
    <row r="13" spans="1:11" ht="15.9" customHeight="1">
      <c r="A13" s="210" t="s">
        <v>495</v>
      </c>
      <c r="B13" s="211">
        <v>43</v>
      </c>
      <c r="C13" s="211">
        <v>101</v>
      </c>
      <c r="D13" s="211">
        <v>40</v>
      </c>
      <c r="E13" s="211">
        <v>95</v>
      </c>
      <c r="F13" s="212">
        <v>40</v>
      </c>
      <c r="G13" s="211">
        <v>95</v>
      </c>
      <c r="H13" s="212">
        <v>41</v>
      </c>
      <c r="I13" s="211">
        <v>95</v>
      </c>
      <c r="J13" s="212">
        <v>40</v>
      </c>
      <c r="K13" s="211">
        <v>90</v>
      </c>
    </row>
    <row r="14" spans="1:11" ht="15.9" customHeight="1">
      <c r="A14" s="213" t="s">
        <v>496</v>
      </c>
      <c r="B14" s="211">
        <v>28</v>
      </c>
      <c r="C14" s="211">
        <v>62</v>
      </c>
      <c r="D14" s="211">
        <v>29</v>
      </c>
      <c r="E14" s="211">
        <v>62</v>
      </c>
      <c r="F14" s="212">
        <v>30</v>
      </c>
      <c r="G14" s="211">
        <v>63</v>
      </c>
      <c r="H14" s="212">
        <v>29</v>
      </c>
      <c r="I14" s="211">
        <v>62</v>
      </c>
      <c r="J14" s="212">
        <v>30</v>
      </c>
      <c r="K14" s="211">
        <v>60</v>
      </c>
    </row>
    <row r="15" spans="1:11" ht="15.9" customHeight="1">
      <c r="A15" s="210" t="s">
        <v>497</v>
      </c>
      <c r="B15" s="211">
        <v>50</v>
      </c>
      <c r="C15" s="211">
        <v>136</v>
      </c>
      <c r="D15" s="211">
        <v>50</v>
      </c>
      <c r="E15" s="211">
        <v>133</v>
      </c>
      <c r="F15" s="212">
        <v>51</v>
      </c>
      <c r="G15" s="211">
        <v>134</v>
      </c>
      <c r="H15" s="212">
        <v>52</v>
      </c>
      <c r="I15" s="211">
        <v>130</v>
      </c>
      <c r="J15" s="212">
        <v>52</v>
      </c>
      <c r="K15" s="211">
        <v>134</v>
      </c>
    </row>
    <row r="16" spans="1:11" ht="15.9" customHeight="1">
      <c r="A16" s="210" t="s">
        <v>498</v>
      </c>
      <c r="B16" s="211">
        <v>43</v>
      </c>
      <c r="C16" s="211">
        <v>113</v>
      </c>
      <c r="D16" s="211">
        <v>47</v>
      </c>
      <c r="E16" s="211">
        <v>117</v>
      </c>
      <c r="F16" s="212">
        <v>47</v>
      </c>
      <c r="G16" s="211">
        <v>116</v>
      </c>
      <c r="H16" s="212">
        <v>48</v>
      </c>
      <c r="I16" s="211">
        <v>116</v>
      </c>
      <c r="J16" s="212">
        <v>50</v>
      </c>
      <c r="K16" s="211">
        <v>118</v>
      </c>
    </row>
    <row r="17" spans="1:11" ht="15.9" customHeight="1">
      <c r="A17" s="210" t="s">
        <v>499</v>
      </c>
      <c r="B17" s="211">
        <v>73</v>
      </c>
      <c r="C17" s="211">
        <v>172</v>
      </c>
      <c r="D17" s="211">
        <v>71</v>
      </c>
      <c r="E17" s="211">
        <v>161</v>
      </c>
      <c r="F17" s="212">
        <v>69</v>
      </c>
      <c r="G17" s="211">
        <v>158</v>
      </c>
      <c r="H17" s="212">
        <v>71</v>
      </c>
      <c r="I17" s="211">
        <v>163</v>
      </c>
      <c r="J17" s="212">
        <v>72</v>
      </c>
      <c r="K17" s="211">
        <v>160</v>
      </c>
    </row>
    <row r="18" spans="1:11" ht="15.9" customHeight="1">
      <c r="A18" s="210" t="s">
        <v>500</v>
      </c>
      <c r="B18" s="211">
        <v>32</v>
      </c>
      <c r="C18" s="211">
        <v>60</v>
      </c>
      <c r="D18" s="211">
        <v>35</v>
      </c>
      <c r="E18" s="211">
        <v>62</v>
      </c>
      <c r="F18" s="212">
        <v>30</v>
      </c>
      <c r="G18" s="211">
        <v>57</v>
      </c>
      <c r="H18" s="212">
        <v>31</v>
      </c>
      <c r="I18" s="211">
        <v>57</v>
      </c>
      <c r="J18" s="212">
        <v>31</v>
      </c>
      <c r="K18" s="211">
        <v>55</v>
      </c>
    </row>
    <row r="19" spans="1:11" ht="15.9" customHeight="1">
      <c r="A19" s="210" t="s">
        <v>501</v>
      </c>
      <c r="B19" s="211">
        <v>15</v>
      </c>
      <c r="C19" s="211">
        <v>39</v>
      </c>
      <c r="D19" s="211">
        <v>16</v>
      </c>
      <c r="E19" s="211">
        <v>47</v>
      </c>
      <c r="F19" s="212">
        <v>16</v>
      </c>
      <c r="G19" s="211">
        <v>44</v>
      </c>
      <c r="H19" s="212">
        <v>16</v>
      </c>
      <c r="I19" s="211">
        <v>43</v>
      </c>
      <c r="J19" s="212">
        <v>16</v>
      </c>
      <c r="K19" s="211">
        <v>41</v>
      </c>
    </row>
    <row r="20" spans="1:11" ht="15.9" customHeight="1">
      <c r="A20" s="210" t="s">
        <v>502</v>
      </c>
      <c r="B20" s="211">
        <v>38</v>
      </c>
      <c r="C20" s="211">
        <v>69</v>
      </c>
      <c r="D20" s="211">
        <v>38</v>
      </c>
      <c r="E20" s="211">
        <v>69</v>
      </c>
      <c r="F20" s="212">
        <v>37</v>
      </c>
      <c r="G20" s="211">
        <v>67</v>
      </c>
      <c r="H20" s="212">
        <v>38</v>
      </c>
      <c r="I20" s="211">
        <v>63</v>
      </c>
      <c r="J20" s="212">
        <v>37</v>
      </c>
      <c r="K20" s="211">
        <v>60</v>
      </c>
    </row>
    <row r="21" spans="1:11" ht="15.9" customHeight="1">
      <c r="A21" s="210" t="s">
        <v>503</v>
      </c>
      <c r="B21" s="211">
        <v>73</v>
      </c>
      <c r="C21" s="211">
        <v>169</v>
      </c>
      <c r="D21" s="211">
        <v>69</v>
      </c>
      <c r="E21" s="211">
        <v>163</v>
      </c>
      <c r="F21" s="212">
        <v>72</v>
      </c>
      <c r="G21" s="211">
        <v>168</v>
      </c>
      <c r="H21" s="212">
        <v>76</v>
      </c>
      <c r="I21" s="211">
        <v>169</v>
      </c>
      <c r="J21" s="212">
        <v>77</v>
      </c>
      <c r="K21" s="211">
        <v>167</v>
      </c>
    </row>
    <row r="22" spans="1:11" ht="15.9" customHeight="1">
      <c r="A22" s="210" t="s">
        <v>504</v>
      </c>
      <c r="B22" s="211">
        <v>24</v>
      </c>
      <c r="C22" s="211">
        <v>54</v>
      </c>
      <c r="D22" s="211">
        <v>23</v>
      </c>
      <c r="E22" s="211">
        <v>55</v>
      </c>
      <c r="F22" s="211">
        <v>24</v>
      </c>
      <c r="G22" s="211">
        <v>54</v>
      </c>
      <c r="H22" s="211">
        <v>23</v>
      </c>
      <c r="I22" s="211">
        <v>50</v>
      </c>
      <c r="J22" s="211">
        <v>24</v>
      </c>
      <c r="K22" s="211">
        <v>48</v>
      </c>
    </row>
    <row r="23" spans="1:11" ht="15.9" customHeight="1">
      <c r="A23" s="210" t="s">
        <v>505</v>
      </c>
      <c r="B23" s="211">
        <v>21</v>
      </c>
      <c r="C23" s="211">
        <v>47</v>
      </c>
      <c r="D23" s="211">
        <v>22</v>
      </c>
      <c r="E23" s="211">
        <v>51</v>
      </c>
      <c r="F23" s="211">
        <v>22</v>
      </c>
      <c r="G23" s="211">
        <v>41</v>
      </c>
      <c r="H23" s="211">
        <v>21</v>
      </c>
      <c r="I23" s="211">
        <v>43</v>
      </c>
      <c r="J23" s="211">
        <v>21</v>
      </c>
      <c r="K23" s="211">
        <v>43</v>
      </c>
    </row>
    <row r="24" spans="1:11" ht="15.9" customHeight="1">
      <c r="A24" s="210" t="s">
        <v>506</v>
      </c>
      <c r="B24" s="211">
        <v>37</v>
      </c>
      <c r="C24" s="211">
        <v>113</v>
      </c>
      <c r="D24" s="211">
        <v>37</v>
      </c>
      <c r="E24" s="211">
        <v>111</v>
      </c>
      <c r="F24" s="211">
        <v>39</v>
      </c>
      <c r="G24" s="211">
        <v>111</v>
      </c>
      <c r="H24" s="211">
        <v>40</v>
      </c>
      <c r="I24" s="211">
        <v>113</v>
      </c>
      <c r="J24" s="211">
        <v>42</v>
      </c>
      <c r="K24" s="211">
        <v>114</v>
      </c>
    </row>
    <row r="25" spans="1:11" ht="15.9" customHeight="1">
      <c r="A25" s="210" t="s">
        <v>507</v>
      </c>
      <c r="B25" s="211">
        <v>69</v>
      </c>
      <c r="C25" s="211">
        <v>144</v>
      </c>
      <c r="D25" s="211">
        <v>109</v>
      </c>
      <c r="E25" s="211">
        <v>181</v>
      </c>
      <c r="F25" s="211">
        <v>106</v>
      </c>
      <c r="G25" s="211">
        <v>170</v>
      </c>
      <c r="H25" s="211">
        <v>102</v>
      </c>
      <c r="I25" s="211">
        <v>169</v>
      </c>
      <c r="J25" s="211">
        <v>104</v>
      </c>
      <c r="K25" s="211">
        <v>169</v>
      </c>
    </row>
    <row r="26" spans="1:11" ht="15.9" customHeight="1">
      <c r="A26" s="210" t="s">
        <v>508</v>
      </c>
      <c r="B26" s="211">
        <v>34</v>
      </c>
      <c r="C26" s="211">
        <v>75</v>
      </c>
      <c r="D26" s="211">
        <v>36</v>
      </c>
      <c r="E26" s="211">
        <v>78</v>
      </c>
      <c r="F26" s="211">
        <v>35</v>
      </c>
      <c r="G26" s="211">
        <v>78</v>
      </c>
      <c r="H26" s="211">
        <v>36</v>
      </c>
      <c r="I26" s="211">
        <v>79</v>
      </c>
      <c r="J26" s="211">
        <v>40</v>
      </c>
      <c r="K26" s="211">
        <v>86</v>
      </c>
    </row>
    <row r="27" spans="1:11" ht="15.9" customHeight="1">
      <c r="A27" s="210" t="s">
        <v>509</v>
      </c>
      <c r="B27" s="211">
        <v>7</v>
      </c>
      <c r="C27" s="211">
        <v>16</v>
      </c>
      <c r="D27" s="211">
        <v>7</v>
      </c>
      <c r="E27" s="211">
        <v>16</v>
      </c>
      <c r="F27" s="211">
        <v>7</v>
      </c>
      <c r="G27" s="211">
        <v>16</v>
      </c>
      <c r="H27" s="211">
        <v>7</v>
      </c>
      <c r="I27" s="211">
        <v>13</v>
      </c>
      <c r="J27" s="211">
        <v>7</v>
      </c>
      <c r="K27" s="211">
        <v>12</v>
      </c>
    </row>
    <row r="28" spans="1:11" ht="15.9" customHeight="1">
      <c r="A28" s="210" t="s">
        <v>510</v>
      </c>
      <c r="B28" s="211">
        <v>21</v>
      </c>
      <c r="C28" s="211">
        <v>53</v>
      </c>
      <c r="D28" s="211">
        <v>20</v>
      </c>
      <c r="E28" s="211">
        <v>52</v>
      </c>
      <c r="F28" s="211">
        <v>21</v>
      </c>
      <c r="G28" s="211">
        <v>54</v>
      </c>
      <c r="H28" s="211">
        <v>23</v>
      </c>
      <c r="I28" s="211">
        <v>58</v>
      </c>
      <c r="J28" s="211">
        <v>22</v>
      </c>
      <c r="K28" s="211">
        <v>51</v>
      </c>
    </row>
    <row r="29" spans="1:11" ht="15.9" customHeight="1">
      <c r="A29" s="210" t="s">
        <v>511</v>
      </c>
      <c r="B29" s="211">
        <v>44</v>
      </c>
      <c r="C29" s="211">
        <v>92</v>
      </c>
      <c r="D29" s="211">
        <v>46</v>
      </c>
      <c r="E29" s="211">
        <v>92</v>
      </c>
      <c r="F29" s="211">
        <v>47</v>
      </c>
      <c r="G29" s="211">
        <v>91</v>
      </c>
      <c r="H29" s="211">
        <v>43</v>
      </c>
      <c r="I29" s="211">
        <v>88</v>
      </c>
      <c r="J29" s="211">
        <v>43</v>
      </c>
      <c r="K29" s="211">
        <v>88</v>
      </c>
    </row>
    <row r="30" spans="1:11" ht="15.9" customHeight="1">
      <c r="A30" s="210" t="s">
        <v>512</v>
      </c>
      <c r="B30" s="211">
        <v>35</v>
      </c>
      <c r="C30" s="211">
        <v>90</v>
      </c>
      <c r="D30" s="211">
        <v>36</v>
      </c>
      <c r="E30" s="211">
        <v>96</v>
      </c>
      <c r="F30" s="211">
        <v>34</v>
      </c>
      <c r="G30" s="211">
        <v>92</v>
      </c>
      <c r="H30" s="211">
        <v>34</v>
      </c>
      <c r="I30" s="211">
        <v>93</v>
      </c>
      <c r="J30" s="211">
        <v>35</v>
      </c>
      <c r="K30" s="211">
        <v>97</v>
      </c>
    </row>
    <row r="31" spans="1:11" ht="15.9" customHeight="1">
      <c r="A31" s="210" t="s">
        <v>513</v>
      </c>
      <c r="B31" s="211">
        <v>35</v>
      </c>
      <c r="C31" s="211">
        <v>93</v>
      </c>
      <c r="D31" s="211">
        <v>34</v>
      </c>
      <c r="E31" s="211">
        <v>88</v>
      </c>
      <c r="F31" s="211">
        <v>31</v>
      </c>
      <c r="G31" s="211">
        <v>78</v>
      </c>
      <c r="H31" s="211">
        <v>35</v>
      </c>
      <c r="I31" s="211">
        <v>78</v>
      </c>
      <c r="J31" s="211">
        <v>41</v>
      </c>
      <c r="K31" s="211">
        <v>82</v>
      </c>
    </row>
    <row r="32" spans="1:11" ht="15.9" customHeight="1">
      <c r="A32" s="210" t="s">
        <v>514</v>
      </c>
      <c r="B32" s="211">
        <v>61</v>
      </c>
      <c r="C32" s="211">
        <v>139</v>
      </c>
      <c r="D32" s="211">
        <v>69</v>
      </c>
      <c r="E32" s="211">
        <v>143</v>
      </c>
      <c r="F32" s="211">
        <v>65</v>
      </c>
      <c r="G32" s="211">
        <v>138</v>
      </c>
      <c r="H32" s="211">
        <v>64</v>
      </c>
      <c r="I32" s="211">
        <v>134</v>
      </c>
      <c r="J32" s="211">
        <v>63</v>
      </c>
      <c r="K32" s="211">
        <v>132</v>
      </c>
    </row>
    <row r="33" spans="1:11" ht="15.9" customHeight="1">
      <c r="A33" s="210" t="s">
        <v>515</v>
      </c>
      <c r="B33" s="211">
        <v>35</v>
      </c>
      <c r="C33" s="211">
        <v>78</v>
      </c>
      <c r="D33" s="211">
        <v>34</v>
      </c>
      <c r="E33" s="211">
        <v>76</v>
      </c>
      <c r="F33" s="211">
        <v>34</v>
      </c>
      <c r="G33" s="211">
        <v>72</v>
      </c>
      <c r="H33" s="211">
        <v>34</v>
      </c>
      <c r="I33" s="211">
        <v>71</v>
      </c>
      <c r="J33" s="211">
        <v>34</v>
      </c>
      <c r="K33" s="211">
        <v>71</v>
      </c>
    </row>
    <row r="34" spans="1:11" ht="15.9" customHeight="1">
      <c r="A34" s="210" t="s">
        <v>516</v>
      </c>
      <c r="B34" s="211">
        <v>16</v>
      </c>
      <c r="C34" s="211">
        <v>31</v>
      </c>
      <c r="D34" s="211">
        <v>17</v>
      </c>
      <c r="E34" s="211">
        <v>30</v>
      </c>
      <c r="F34" s="211">
        <v>16</v>
      </c>
      <c r="G34" s="211">
        <v>29</v>
      </c>
      <c r="H34" s="211">
        <v>16</v>
      </c>
      <c r="I34" s="211">
        <v>28</v>
      </c>
      <c r="J34" s="211">
        <v>15</v>
      </c>
      <c r="K34" s="211">
        <v>26</v>
      </c>
    </row>
    <row r="35" spans="1:11" ht="15.9" customHeight="1">
      <c r="A35" s="210" t="s">
        <v>517</v>
      </c>
      <c r="B35" s="211">
        <v>21</v>
      </c>
      <c r="C35" s="211">
        <v>56</v>
      </c>
      <c r="D35" s="211">
        <v>19</v>
      </c>
      <c r="E35" s="211">
        <v>52</v>
      </c>
      <c r="F35" s="211">
        <v>31</v>
      </c>
      <c r="G35" s="211">
        <v>65</v>
      </c>
      <c r="H35" s="211">
        <v>32</v>
      </c>
      <c r="I35" s="211">
        <v>64</v>
      </c>
      <c r="J35" s="211">
        <v>30</v>
      </c>
      <c r="K35" s="211">
        <v>61</v>
      </c>
    </row>
    <row r="36" spans="1:11" ht="15.9" customHeight="1">
      <c r="A36" s="210" t="s">
        <v>518</v>
      </c>
      <c r="B36" s="211">
        <v>14</v>
      </c>
      <c r="C36" s="211">
        <v>45</v>
      </c>
      <c r="D36" s="211">
        <v>14</v>
      </c>
      <c r="E36" s="211">
        <v>44</v>
      </c>
      <c r="F36" s="211">
        <v>14</v>
      </c>
      <c r="G36" s="211">
        <v>44</v>
      </c>
      <c r="H36" s="211">
        <v>14</v>
      </c>
      <c r="I36" s="211">
        <v>42</v>
      </c>
      <c r="J36" s="211">
        <v>14</v>
      </c>
      <c r="K36" s="211">
        <v>40</v>
      </c>
    </row>
    <row r="37" spans="1:11" ht="15.9" customHeight="1">
      <c r="A37" s="210" t="s">
        <v>519</v>
      </c>
      <c r="B37" s="211">
        <v>8</v>
      </c>
      <c r="C37" s="211">
        <v>19</v>
      </c>
      <c r="D37" s="211">
        <v>7</v>
      </c>
      <c r="E37" s="211">
        <v>19</v>
      </c>
      <c r="F37" s="211">
        <v>7</v>
      </c>
      <c r="G37" s="211">
        <v>23</v>
      </c>
      <c r="H37" s="211">
        <v>7</v>
      </c>
      <c r="I37" s="211">
        <v>23</v>
      </c>
      <c r="J37" s="211">
        <v>6</v>
      </c>
      <c r="K37" s="211">
        <v>21</v>
      </c>
    </row>
    <row r="38" spans="1:11" ht="15.9" customHeight="1">
      <c r="A38" s="210" t="s">
        <v>520</v>
      </c>
      <c r="B38" s="211">
        <v>133</v>
      </c>
      <c r="C38" s="211">
        <v>266</v>
      </c>
      <c r="D38" s="211">
        <v>130</v>
      </c>
      <c r="E38" s="211">
        <v>258</v>
      </c>
      <c r="F38" s="211">
        <v>130</v>
      </c>
      <c r="G38" s="211">
        <v>255</v>
      </c>
      <c r="H38" s="211">
        <v>132</v>
      </c>
      <c r="I38" s="211">
        <v>256</v>
      </c>
      <c r="J38" s="211">
        <v>127</v>
      </c>
      <c r="K38" s="211">
        <v>245</v>
      </c>
    </row>
    <row r="39" spans="1:11" ht="15.9" customHeight="1">
      <c r="A39" s="210" t="s">
        <v>521</v>
      </c>
      <c r="B39" s="211">
        <v>46</v>
      </c>
      <c r="C39" s="211">
        <v>103</v>
      </c>
      <c r="D39" s="211">
        <v>44</v>
      </c>
      <c r="E39" s="211">
        <v>97</v>
      </c>
      <c r="F39" s="211">
        <v>45</v>
      </c>
      <c r="G39" s="211">
        <v>94</v>
      </c>
      <c r="H39" s="211">
        <v>45</v>
      </c>
      <c r="I39" s="211">
        <v>92</v>
      </c>
      <c r="J39" s="211">
        <v>44</v>
      </c>
      <c r="K39" s="211">
        <v>88</v>
      </c>
    </row>
    <row r="40" spans="1:11" ht="15.9" customHeight="1">
      <c r="A40" s="210" t="s">
        <v>522</v>
      </c>
      <c r="B40" s="211">
        <v>32</v>
      </c>
      <c r="C40" s="211">
        <v>75</v>
      </c>
      <c r="D40" s="211">
        <v>35</v>
      </c>
      <c r="E40" s="211">
        <v>77</v>
      </c>
      <c r="F40" s="211">
        <v>33</v>
      </c>
      <c r="G40" s="211">
        <v>68</v>
      </c>
      <c r="H40" s="211">
        <v>31</v>
      </c>
      <c r="I40" s="211">
        <v>66</v>
      </c>
      <c r="J40" s="211">
        <v>31</v>
      </c>
      <c r="K40" s="211">
        <v>63</v>
      </c>
    </row>
    <row r="41" spans="1:11" ht="15.9" customHeight="1">
      <c r="A41" s="210" t="s">
        <v>523</v>
      </c>
      <c r="B41" s="211">
        <v>95</v>
      </c>
      <c r="C41" s="211">
        <v>228</v>
      </c>
      <c r="D41" s="211">
        <v>97</v>
      </c>
      <c r="E41" s="211">
        <v>223</v>
      </c>
      <c r="F41" s="211">
        <v>97</v>
      </c>
      <c r="G41" s="211">
        <v>224</v>
      </c>
      <c r="H41" s="211">
        <v>103</v>
      </c>
      <c r="I41" s="211">
        <v>226</v>
      </c>
      <c r="J41" s="211">
        <v>97</v>
      </c>
      <c r="K41" s="211">
        <v>211</v>
      </c>
    </row>
    <row r="42" spans="1:11" ht="15.9" customHeight="1">
      <c r="A42" s="210" t="s">
        <v>524</v>
      </c>
      <c r="B42" s="211">
        <v>84</v>
      </c>
      <c r="C42" s="211">
        <v>176</v>
      </c>
      <c r="D42" s="211">
        <v>82</v>
      </c>
      <c r="E42" s="211">
        <v>177</v>
      </c>
      <c r="F42" s="211">
        <v>83</v>
      </c>
      <c r="G42" s="211">
        <v>177</v>
      </c>
      <c r="H42" s="211">
        <v>82</v>
      </c>
      <c r="I42" s="211">
        <v>176</v>
      </c>
      <c r="J42" s="211">
        <v>77</v>
      </c>
      <c r="K42" s="211">
        <v>166</v>
      </c>
    </row>
    <row r="43" spans="1:11" ht="15.9" customHeight="1">
      <c r="A43" s="210" t="s">
        <v>525</v>
      </c>
      <c r="B43" s="211">
        <v>19</v>
      </c>
      <c r="C43" s="211">
        <v>44</v>
      </c>
      <c r="D43" s="211">
        <v>23</v>
      </c>
      <c r="E43" s="211">
        <v>48</v>
      </c>
      <c r="F43" s="211">
        <v>22</v>
      </c>
      <c r="G43" s="211">
        <v>47</v>
      </c>
      <c r="H43" s="211">
        <v>22</v>
      </c>
      <c r="I43" s="211">
        <v>45</v>
      </c>
      <c r="J43" s="211">
        <v>23</v>
      </c>
      <c r="K43" s="211">
        <v>46</v>
      </c>
    </row>
    <row r="44" spans="1:11" ht="15.9" customHeight="1">
      <c r="A44" s="210" t="s">
        <v>526</v>
      </c>
      <c r="B44" s="211">
        <v>22</v>
      </c>
      <c r="C44" s="211">
        <v>52</v>
      </c>
      <c r="D44" s="211">
        <v>22</v>
      </c>
      <c r="E44" s="211">
        <v>51</v>
      </c>
      <c r="F44" s="211">
        <v>22</v>
      </c>
      <c r="G44" s="211">
        <v>54</v>
      </c>
      <c r="H44" s="211">
        <v>23</v>
      </c>
      <c r="I44" s="211">
        <v>52</v>
      </c>
      <c r="J44" s="211">
        <v>23</v>
      </c>
      <c r="K44" s="211">
        <v>55</v>
      </c>
    </row>
    <row r="45" spans="1:11" ht="15.9" customHeight="1">
      <c r="A45" s="210" t="s">
        <v>527</v>
      </c>
      <c r="B45" s="211">
        <v>32</v>
      </c>
      <c r="C45" s="211">
        <v>58</v>
      </c>
      <c r="D45" s="211">
        <v>31</v>
      </c>
      <c r="E45" s="211">
        <v>57</v>
      </c>
      <c r="F45" s="211">
        <v>31</v>
      </c>
      <c r="G45" s="211">
        <v>57</v>
      </c>
      <c r="H45" s="211">
        <v>33</v>
      </c>
      <c r="I45" s="211">
        <v>58</v>
      </c>
      <c r="J45" s="211">
        <v>34</v>
      </c>
      <c r="K45" s="211">
        <v>58</v>
      </c>
    </row>
    <row r="46" spans="1:11" ht="15.9" customHeight="1">
      <c r="A46" s="210" t="s">
        <v>528</v>
      </c>
      <c r="B46" s="211">
        <v>138</v>
      </c>
      <c r="C46" s="211">
        <v>385</v>
      </c>
      <c r="D46" s="211">
        <v>138</v>
      </c>
      <c r="E46" s="211">
        <v>377</v>
      </c>
      <c r="F46" s="211">
        <v>139</v>
      </c>
      <c r="G46" s="211">
        <v>367</v>
      </c>
      <c r="H46" s="211">
        <v>142</v>
      </c>
      <c r="I46" s="211">
        <v>374</v>
      </c>
      <c r="J46" s="211">
        <v>145</v>
      </c>
      <c r="K46" s="211">
        <v>370</v>
      </c>
    </row>
    <row r="47" spans="1:11" s="214" customFormat="1" ht="15.9" customHeight="1">
      <c r="A47" s="210" t="s">
        <v>529</v>
      </c>
      <c r="B47" s="211">
        <v>11</v>
      </c>
      <c r="C47" s="211">
        <v>35</v>
      </c>
      <c r="D47" s="211">
        <v>11</v>
      </c>
      <c r="E47" s="211">
        <v>34</v>
      </c>
      <c r="F47" s="211">
        <v>12</v>
      </c>
      <c r="G47" s="211">
        <v>33</v>
      </c>
      <c r="H47" s="211">
        <v>12</v>
      </c>
      <c r="I47" s="211">
        <v>32</v>
      </c>
      <c r="J47" s="211">
        <v>12</v>
      </c>
      <c r="K47" s="211">
        <v>32</v>
      </c>
    </row>
    <row r="48" spans="1:11" s="214" customFormat="1" ht="15.9" customHeight="1">
      <c r="A48" s="210" t="s">
        <v>530</v>
      </c>
      <c r="B48" s="211">
        <v>9</v>
      </c>
      <c r="C48" s="211">
        <v>21</v>
      </c>
      <c r="D48" s="211">
        <v>10</v>
      </c>
      <c r="E48" s="211">
        <v>21</v>
      </c>
      <c r="F48" s="211">
        <v>10</v>
      </c>
      <c r="G48" s="211">
        <v>21</v>
      </c>
      <c r="H48" s="211">
        <v>10</v>
      </c>
      <c r="I48" s="211">
        <v>21</v>
      </c>
      <c r="J48" s="211">
        <v>10</v>
      </c>
      <c r="K48" s="211">
        <v>20</v>
      </c>
    </row>
    <row r="49" spans="1:11" ht="15.9" customHeight="1">
      <c r="A49" s="210" t="s">
        <v>531</v>
      </c>
      <c r="B49" s="211">
        <v>26</v>
      </c>
      <c r="C49" s="211">
        <v>74</v>
      </c>
      <c r="D49" s="211">
        <v>26</v>
      </c>
      <c r="E49" s="211">
        <v>74</v>
      </c>
      <c r="F49" s="211">
        <v>29</v>
      </c>
      <c r="G49" s="211">
        <v>73</v>
      </c>
      <c r="H49" s="211">
        <v>29</v>
      </c>
      <c r="I49" s="211">
        <v>73</v>
      </c>
      <c r="J49" s="211">
        <v>29</v>
      </c>
      <c r="K49" s="211">
        <v>70</v>
      </c>
    </row>
    <row r="50" spans="1:11" ht="15.9" customHeight="1">
      <c r="A50" s="210" t="s">
        <v>532</v>
      </c>
      <c r="B50" s="211">
        <v>17</v>
      </c>
      <c r="C50" s="211">
        <v>53</v>
      </c>
      <c r="D50" s="211">
        <v>18</v>
      </c>
      <c r="E50" s="211">
        <v>51</v>
      </c>
      <c r="F50" s="211">
        <v>18</v>
      </c>
      <c r="G50" s="211">
        <v>50</v>
      </c>
      <c r="H50" s="211">
        <v>19</v>
      </c>
      <c r="I50" s="211">
        <v>53</v>
      </c>
      <c r="J50" s="211">
        <v>20</v>
      </c>
      <c r="K50" s="211">
        <v>58</v>
      </c>
    </row>
    <row r="51" spans="1:11" ht="15.9" customHeight="1">
      <c r="A51" s="210" t="s">
        <v>533</v>
      </c>
      <c r="B51" s="211">
        <v>27</v>
      </c>
      <c r="C51" s="211">
        <v>48</v>
      </c>
      <c r="D51" s="215">
        <v>28</v>
      </c>
      <c r="E51" s="215">
        <v>49</v>
      </c>
      <c r="F51" s="215">
        <v>29</v>
      </c>
      <c r="G51" s="215">
        <v>51</v>
      </c>
      <c r="H51" s="215">
        <v>30</v>
      </c>
      <c r="I51" s="215">
        <v>52</v>
      </c>
      <c r="J51" s="215">
        <v>28</v>
      </c>
      <c r="K51" s="216">
        <v>43</v>
      </c>
    </row>
    <row r="52" spans="1:11" ht="15.9" customHeight="1">
      <c r="A52" s="210" t="s">
        <v>534</v>
      </c>
      <c r="B52" s="211">
        <v>21</v>
      </c>
      <c r="C52" s="211">
        <v>61</v>
      </c>
      <c r="D52" s="215">
        <v>22</v>
      </c>
      <c r="E52" s="215">
        <v>62</v>
      </c>
      <c r="F52" s="215">
        <v>22</v>
      </c>
      <c r="G52" s="215">
        <v>62</v>
      </c>
      <c r="H52" s="215">
        <v>22</v>
      </c>
      <c r="I52" s="215">
        <v>57</v>
      </c>
      <c r="J52" s="215">
        <v>22</v>
      </c>
      <c r="K52" s="216">
        <v>57</v>
      </c>
    </row>
    <row r="53" spans="1:11" ht="15.9" customHeight="1">
      <c r="A53" s="210" t="s">
        <v>535</v>
      </c>
      <c r="B53" s="211">
        <v>173</v>
      </c>
      <c r="C53" s="211">
        <v>428</v>
      </c>
      <c r="D53" s="215">
        <v>169</v>
      </c>
      <c r="E53" s="215">
        <v>416</v>
      </c>
      <c r="F53" s="215">
        <v>168</v>
      </c>
      <c r="G53" s="215">
        <v>410</v>
      </c>
      <c r="H53" s="215">
        <v>159</v>
      </c>
      <c r="I53" s="215">
        <v>394</v>
      </c>
      <c r="J53" s="215">
        <v>162</v>
      </c>
      <c r="K53" s="216">
        <v>386</v>
      </c>
    </row>
    <row r="54" spans="1:11" ht="15.9" customHeight="1">
      <c r="A54" s="210" t="s">
        <v>536</v>
      </c>
      <c r="B54" s="211">
        <v>28</v>
      </c>
      <c r="C54" s="211">
        <v>82</v>
      </c>
      <c r="D54" s="215">
        <v>28</v>
      </c>
      <c r="E54" s="215">
        <v>81</v>
      </c>
      <c r="F54" s="215">
        <v>27</v>
      </c>
      <c r="G54" s="215">
        <v>79</v>
      </c>
      <c r="H54" s="215">
        <v>27</v>
      </c>
      <c r="I54" s="215">
        <v>78</v>
      </c>
      <c r="J54" s="215">
        <v>36</v>
      </c>
      <c r="K54" s="216">
        <v>85</v>
      </c>
    </row>
    <row r="55" spans="1:11" ht="15.9" customHeight="1">
      <c r="A55" s="210" t="s">
        <v>537</v>
      </c>
      <c r="B55" s="211">
        <v>10</v>
      </c>
      <c r="C55" s="211">
        <v>23</v>
      </c>
      <c r="D55" s="215">
        <v>11</v>
      </c>
      <c r="E55" s="215">
        <v>27</v>
      </c>
      <c r="F55" s="215">
        <v>11</v>
      </c>
      <c r="G55" s="215">
        <v>26</v>
      </c>
      <c r="H55" s="215">
        <v>14</v>
      </c>
      <c r="I55" s="215">
        <v>27</v>
      </c>
      <c r="J55" s="215">
        <v>13</v>
      </c>
      <c r="K55" s="216">
        <v>26</v>
      </c>
    </row>
    <row r="56" spans="1:11" ht="15.9" customHeight="1">
      <c r="A56" s="210" t="s">
        <v>538</v>
      </c>
      <c r="B56" s="211">
        <v>15</v>
      </c>
      <c r="C56" s="211">
        <v>36</v>
      </c>
      <c r="D56" s="215">
        <v>16</v>
      </c>
      <c r="E56" s="215">
        <v>38</v>
      </c>
      <c r="F56" s="215">
        <v>16</v>
      </c>
      <c r="G56" s="215">
        <v>37</v>
      </c>
      <c r="H56" s="215">
        <v>16</v>
      </c>
      <c r="I56" s="215">
        <v>37</v>
      </c>
      <c r="J56" s="215">
        <v>17</v>
      </c>
      <c r="K56" s="216">
        <v>36</v>
      </c>
    </row>
    <row r="57" spans="1:11" ht="15.9" customHeight="1">
      <c r="A57" s="210" t="s">
        <v>539</v>
      </c>
      <c r="B57" s="211">
        <v>23</v>
      </c>
      <c r="C57" s="211">
        <v>58</v>
      </c>
      <c r="D57" s="215">
        <v>25</v>
      </c>
      <c r="E57" s="215">
        <v>60</v>
      </c>
      <c r="F57" s="215">
        <v>25</v>
      </c>
      <c r="G57" s="215">
        <v>56</v>
      </c>
      <c r="H57" s="215">
        <v>22</v>
      </c>
      <c r="I57" s="215">
        <v>51</v>
      </c>
      <c r="J57" s="215">
        <v>22</v>
      </c>
      <c r="K57" s="216">
        <v>49</v>
      </c>
    </row>
    <row r="58" spans="1:11" ht="15.9" customHeight="1">
      <c r="A58" s="210" t="s">
        <v>540</v>
      </c>
      <c r="B58" s="211">
        <v>59</v>
      </c>
      <c r="C58" s="211">
        <v>136</v>
      </c>
      <c r="D58" s="215">
        <v>67</v>
      </c>
      <c r="E58" s="215">
        <v>138</v>
      </c>
      <c r="F58" s="215">
        <v>66</v>
      </c>
      <c r="G58" s="215">
        <v>131</v>
      </c>
      <c r="H58" s="215">
        <v>64</v>
      </c>
      <c r="I58" s="215">
        <v>128</v>
      </c>
      <c r="J58" s="215">
        <v>62</v>
      </c>
      <c r="K58" s="216">
        <v>124</v>
      </c>
    </row>
    <row r="59" spans="1:11" ht="15.9" customHeight="1">
      <c r="A59" s="210" t="s">
        <v>541</v>
      </c>
      <c r="B59" s="211">
        <v>38</v>
      </c>
      <c r="C59" s="211">
        <v>88</v>
      </c>
      <c r="D59" s="216">
        <v>36</v>
      </c>
      <c r="E59" s="216">
        <v>85</v>
      </c>
      <c r="F59" s="216">
        <v>36</v>
      </c>
      <c r="G59" s="216">
        <v>90</v>
      </c>
      <c r="H59" s="216">
        <v>37</v>
      </c>
      <c r="I59" s="216">
        <v>92</v>
      </c>
      <c r="J59" s="216">
        <v>40</v>
      </c>
      <c r="K59" s="216">
        <v>99</v>
      </c>
    </row>
    <row r="60" spans="1:11" ht="15.9" customHeight="1">
      <c r="A60" s="210" t="s">
        <v>542</v>
      </c>
      <c r="B60" s="211">
        <v>144</v>
      </c>
      <c r="C60" s="211">
        <v>420</v>
      </c>
      <c r="D60" s="216">
        <v>146</v>
      </c>
      <c r="E60" s="216">
        <v>404</v>
      </c>
      <c r="F60" s="216">
        <v>146</v>
      </c>
      <c r="G60" s="216">
        <v>403</v>
      </c>
      <c r="H60" s="216">
        <v>140</v>
      </c>
      <c r="I60" s="216">
        <v>380</v>
      </c>
      <c r="J60" s="216">
        <v>147</v>
      </c>
      <c r="K60" s="216">
        <v>394</v>
      </c>
    </row>
    <row r="61" spans="1:11" ht="15.9" customHeight="1">
      <c r="A61" s="210" t="s">
        <v>543</v>
      </c>
      <c r="B61" s="211">
        <v>18</v>
      </c>
      <c r="C61" s="211">
        <v>42</v>
      </c>
      <c r="D61" s="216">
        <v>19</v>
      </c>
      <c r="E61" s="216">
        <v>44</v>
      </c>
      <c r="F61" s="216">
        <v>18</v>
      </c>
      <c r="G61" s="216">
        <v>40</v>
      </c>
      <c r="H61" s="216">
        <v>18</v>
      </c>
      <c r="I61" s="216">
        <v>40</v>
      </c>
      <c r="J61" s="216">
        <v>18</v>
      </c>
      <c r="K61" s="216">
        <v>40</v>
      </c>
    </row>
    <row r="62" spans="1:11" ht="15.9" customHeight="1" thickBot="1">
      <c r="A62" s="217" t="s">
        <v>544</v>
      </c>
      <c r="B62" s="218">
        <v>11</v>
      </c>
      <c r="C62" s="218">
        <v>21</v>
      </c>
      <c r="D62" s="219">
        <v>10</v>
      </c>
      <c r="E62" s="219">
        <v>20</v>
      </c>
      <c r="F62" s="219">
        <v>7</v>
      </c>
      <c r="G62" s="219">
        <v>14</v>
      </c>
      <c r="H62" s="219">
        <v>8</v>
      </c>
      <c r="I62" s="219">
        <v>16</v>
      </c>
      <c r="J62" s="219">
        <v>7</v>
      </c>
      <c r="K62" s="219">
        <v>10</v>
      </c>
    </row>
    <row r="63" spans="1:11" ht="21.65" customHeight="1" thickBot="1">
      <c r="A63" s="197"/>
      <c r="B63" s="198"/>
      <c r="C63" s="198"/>
      <c r="D63" s="198"/>
      <c r="E63" s="198"/>
      <c r="F63" s="199"/>
      <c r="G63" s="200"/>
      <c r="H63" s="199"/>
      <c r="I63" s="200"/>
      <c r="J63" s="199"/>
      <c r="K63" s="200" t="s">
        <v>362</v>
      </c>
    </row>
    <row r="64" spans="1:11" ht="22.5" customHeight="1">
      <c r="A64" s="4306" t="s">
        <v>483</v>
      </c>
      <c r="B64" s="4304" t="s">
        <v>484</v>
      </c>
      <c r="C64" s="4308"/>
      <c r="D64" s="4304">
        <v>30</v>
      </c>
      <c r="E64" s="4308"/>
      <c r="F64" s="4304">
        <v>31</v>
      </c>
      <c r="G64" s="4308"/>
      <c r="H64" s="4304" t="s">
        <v>453</v>
      </c>
      <c r="I64" s="4308"/>
      <c r="J64" s="4304" t="s">
        <v>485</v>
      </c>
      <c r="K64" s="4305"/>
    </row>
    <row r="65" spans="1:11" ht="15.9" customHeight="1">
      <c r="A65" s="4307"/>
      <c r="B65" s="220" t="s">
        <v>364</v>
      </c>
      <c r="C65" s="221" t="s">
        <v>486</v>
      </c>
      <c r="D65" s="222" t="s">
        <v>364</v>
      </c>
      <c r="E65" s="222" t="s">
        <v>486</v>
      </c>
      <c r="F65" s="222" t="s">
        <v>364</v>
      </c>
      <c r="G65" s="222" t="s">
        <v>486</v>
      </c>
      <c r="H65" s="222" t="s">
        <v>364</v>
      </c>
      <c r="I65" s="222" t="s">
        <v>486</v>
      </c>
      <c r="J65" s="222" t="s">
        <v>364</v>
      </c>
      <c r="K65" s="223" t="s">
        <v>486</v>
      </c>
    </row>
    <row r="66" spans="1:11" ht="15.9" customHeight="1">
      <c r="A66" s="210" t="s">
        <v>545</v>
      </c>
      <c r="B66" s="211">
        <v>44</v>
      </c>
      <c r="C66" s="211">
        <v>121</v>
      </c>
      <c r="D66" s="224">
        <v>44</v>
      </c>
      <c r="E66" s="224">
        <v>120</v>
      </c>
      <c r="F66" s="224">
        <v>45</v>
      </c>
      <c r="G66" s="224">
        <v>120</v>
      </c>
      <c r="H66" s="224">
        <v>46</v>
      </c>
      <c r="I66" s="224">
        <v>117</v>
      </c>
      <c r="J66" s="224">
        <v>44</v>
      </c>
      <c r="K66" s="211">
        <v>109</v>
      </c>
    </row>
    <row r="67" spans="1:11" ht="15.9" customHeight="1">
      <c r="A67" s="210" t="s">
        <v>546</v>
      </c>
      <c r="B67" s="211">
        <v>155</v>
      </c>
      <c r="C67" s="211">
        <v>428</v>
      </c>
      <c r="D67" s="224">
        <v>176</v>
      </c>
      <c r="E67" s="224">
        <v>484</v>
      </c>
      <c r="F67" s="224">
        <v>188</v>
      </c>
      <c r="G67" s="224">
        <v>504</v>
      </c>
      <c r="H67" s="224">
        <v>151</v>
      </c>
      <c r="I67" s="224">
        <v>394</v>
      </c>
      <c r="J67" s="224">
        <v>153</v>
      </c>
      <c r="K67" s="211">
        <v>395</v>
      </c>
    </row>
    <row r="68" spans="1:11" ht="15.9" customHeight="1">
      <c r="A68" s="210" t="s">
        <v>547</v>
      </c>
      <c r="B68" s="225" t="s">
        <v>548</v>
      </c>
      <c r="C68" s="226"/>
      <c r="D68" s="226"/>
      <c r="E68" s="226"/>
      <c r="F68" s="226"/>
      <c r="G68" s="226"/>
      <c r="H68" s="224">
        <v>50</v>
      </c>
      <c r="I68" s="224">
        <v>154</v>
      </c>
      <c r="J68" s="224">
        <v>61</v>
      </c>
      <c r="K68" s="211">
        <v>190</v>
      </c>
    </row>
    <row r="69" spans="1:11" ht="15.9" customHeight="1">
      <c r="A69" s="210" t="s">
        <v>549</v>
      </c>
      <c r="B69" s="211">
        <v>53</v>
      </c>
      <c r="C69" s="211">
        <v>87</v>
      </c>
      <c r="D69" s="224">
        <v>54</v>
      </c>
      <c r="E69" s="224">
        <v>87</v>
      </c>
      <c r="F69" s="224">
        <v>52</v>
      </c>
      <c r="G69" s="224">
        <v>77</v>
      </c>
      <c r="H69" s="224">
        <v>55</v>
      </c>
      <c r="I69" s="224">
        <v>88</v>
      </c>
      <c r="J69" s="224">
        <v>50</v>
      </c>
      <c r="K69" s="211">
        <v>82</v>
      </c>
    </row>
    <row r="70" spans="1:11" ht="15.9" customHeight="1">
      <c r="A70" s="210" t="s">
        <v>550</v>
      </c>
      <c r="B70" s="211">
        <v>15</v>
      </c>
      <c r="C70" s="211">
        <v>47</v>
      </c>
      <c r="D70" s="224">
        <v>15</v>
      </c>
      <c r="E70" s="224">
        <v>44</v>
      </c>
      <c r="F70" s="224">
        <v>15</v>
      </c>
      <c r="G70" s="224">
        <v>45</v>
      </c>
      <c r="H70" s="224">
        <v>15</v>
      </c>
      <c r="I70" s="224">
        <v>42</v>
      </c>
      <c r="J70" s="224">
        <v>15</v>
      </c>
      <c r="K70" s="211">
        <v>41</v>
      </c>
    </row>
    <row r="71" spans="1:11" ht="15.9" customHeight="1">
      <c r="A71" s="210" t="s">
        <v>551</v>
      </c>
      <c r="B71" s="211">
        <v>29</v>
      </c>
      <c r="C71" s="211">
        <v>36</v>
      </c>
      <c r="D71" s="224">
        <v>28</v>
      </c>
      <c r="E71" s="224">
        <v>34</v>
      </c>
      <c r="F71" s="224">
        <v>28</v>
      </c>
      <c r="G71" s="224">
        <v>33</v>
      </c>
      <c r="H71" s="224">
        <v>26</v>
      </c>
      <c r="I71" s="224">
        <v>31</v>
      </c>
      <c r="J71" s="224">
        <v>24</v>
      </c>
      <c r="K71" s="211">
        <v>28</v>
      </c>
    </row>
    <row r="72" spans="1:11" ht="15.9" customHeight="1">
      <c r="A72" s="210" t="s">
        <v>552</v>
      </c>
      <c r="B72" s="211">
        <v>133</v>
      </c>
      <c r="C72" s="211">
        <v>240</v>
      </c>
      <c r="D72" s="224">
        <v>127</v>
      </c>
      <c r="E72" s="224">
        <v>230</v>
      </c>
      <c r="F72" s="224">
        <v>126</v>
      </c>
      <c r="G72" s="224">
        <v>221</v>
      </c>
      <c r="H72" s="224">
        <v>123</v>
      </c>
      <c r="I72" s="224">
        <v>210</v>
      </c>
      <c r="J72" s="224">
        <v>116</v>
      </c>
      <c r="K72" s="211">
        <v>206</v>
      </c>
    </row>
    <row r="73" spans="1:11" ht="15.9" customHeight="1">
      <c r="A73" s="210" t="s">
        <v>553</v>
      </c>
      <c r="B73" s="211">
        <v>84</v>
      </c>
      <c r="C73" s="211">
        <v>269</v>
      </c>
      <c r="D73" s="224">
        <v>85</v>
      </c>
      <c r="E73" s="224">
        <v>272</v>
      </c>
      <c r="F73" s="224">
        <v>87</v>
      </c>
      <c r="G73" s="224">
        <v>264</v>
      </c>
      <c r="H73" s="224">
        <v>89</v>
      </c>
      <c r="I73" s="224">
        <v>255</v>
      </c>
      <c r="J73" s="224">
        <v>89</v>
      </c>
      <c r="K73" s="211">
        <v>250</v>
      </c>
    </row>
    <row r="74" spans="1:11" ht="15.9" customHeight="1">
      <c r="A74" s="210" t="s">
        <v>554</v>
      </c>
      <c r="B74" s="211">
        <v>67</v>
      </c>
      <c r="C74" s="211">
        <v>168</v>
      </c>
      <c r="D74" s="224">
        <v>67</v>
      </c>
      <c r="E74" s="224">
        <v>166</v>
      </c>
      <c r="F74" s="224">
        <v>65</v>
      </c>
      <c r="G74" s="224">
        <v>161</v>
      </c>
      <c r="H74" s="224">
        <v>66</v>
      </c>
      <c r="I74" s="224">
        <v>158</v>
      </c>
      <c r="J74" s="224">
        <v>66</v>
      </c>
      <c r="K74" s="211">
        <v>158</v>
      </c>
    </row>
    <row r="75" spans="1:11" ht="15.9" customHeight="1">
      <c r="A75" s="210" t="s">
        <v>555</v>
      </c>
      <c r="B75" s="211">
        <v>95</v>
      </c>
      <c r="C75" s="211">
        <v>213</v>
      </c>
      <c r="D75" s="224">
        <v>96</v>
      </c>
      <c r="E75" s="224">
        <v>211</v>
      </c>
      <c r="F75" s="224">
        <v>98</v>
      </c>
      <c r="G75" s="224">
        <v>207</v>
      </c>
      <c r="H75" s="224">
        <v>100</v>
      </c>
      <c r="I75" s="224">
        <v>207</v>
      </c>
      <c r="J75" s="224">
        <v>97</v>
      </c>
      <c r="K75" s="211">
        <v>205</v>
      </c>
    </row>
    <row r="76" spans="1:11" ht="15.9" customHeight="1">
      <c r="A76" s="210" t="s">
        <v>556</v>
      </c>
      <c r="B76" s="211">
        <v>44</v>
      </c>
      <c r="C76" s="211">
        <v>60</v>
      </c>
      <c r="D76" s="224">
        <v>41</v>
      </c>
      <c r="E76" s="224">
        <v>55</v>
      </c>
      <c r="F76" s="224">
        <v>38</v>
      </c>
      <c r="G76" s="224">
        <v>52</v>
      </c>
      <c r="H76" s="224">
        <v>37</v>
      </c>
      <c r="I76" s="224">
        <v>49</v>
      </c>
      <c r="J76" s="224">
        <v>38</v>
      </c>
      <c r="K76" s="211">
        <v>52</v>
      </c>
    </row>
    <row r="77" spans="1:11" ht="15.9" customHeight="1">
      <c r="A77" s="210" t="s">
        <v>557</v>
      </c>
      <c r="B77" s="211">
        <v>57</v>
      </c>
      <c r="C77" s="211">
        <v>147</v>
      </c>
      <c r="D77" s="224">
        <v>56</v>
      </c>
      <c r="E77" s="224">
        <v>141</v>
      </c>
      <c r="F77" s="224">
        <v>57</v>
      </c>
      <c r="G77" s="224">
        <v>141</v>
      </c>
      <c r="H77" s="224">
        <v>57</v>
      </c>
      <c r="I77" s="224">
        <v>139</v>
      </c>
      <c r="J77" s="224">
        <v>59</v>
      </c>
      <c r="K77" s="211">
        <v>137</v>
      </c>
    </row>
    <row r="78" spans="1:11" ht="15.9" customHeight="1">
      <c r="A78" s="210" t="s">
        <v>558</v>
      </c>
      <c r="B78" s="211">
        <v>93</v>
      </c>
      <c r="C78" s="211">
        <v>251</v>
      </c>
      <c r="D78" s="224">
        <v>93</v>
      </c>
      <c r="E78" s="224">
        <v>240</v>
      </c>
      <c r="F78" s="224">
        <v>99</v>
      </c>
      <c r="G78" s="224">
        <v>244</v>
      </c>
      <c r="H78" s="224">
        <v>98</v>
      </c>
      <c r="I78" s="224">
        <v>243</v>
      </c>
      <c r="J78" s="224">
        <v>98</v>
      </c>
      <c r="K78" s="211">
        <v>234</v>
      </c>
    </row>
    <row r="79" spans="1:11" ht="15.9" customHeight="1">
      <c r="A79" s="210" t="s">
        <v>559</v>
      </c>
      <c r="B79" s="211">
        <v>27</v>
      </c>
      <c r="C79" s="211">
        <v>62</v>
      </c>
      <c r="D79" s="224">
        <v>27</v>
      </c>
      <c r="E79" s="224">
        <v>62</v>
      </c>
      <c r="F79" s="224">
        <v>26</v>
      </c>
      <c r="G79" s="224">
        <v>60</v>
      </c>
      <c r="H79" s="224">
        <v>26</v>
      </c>
      <c r="I79" s="224">
        <v>58</v>
      </c>
      <c r="J79" s="224">
        <v>27</v>
      </c>
      <c r="K79" s="211">
        <v>55</v>
      </c>
    </row>
    <row r="80" spans="1:11" ht="15.9" customHeight="1">
      <c r="A80" s="210" t="s">
        <v>560</v>
      </c>
      <c r="B80" s="211">
        <v>23</v>
      </c>
      <c r="C80" s="211">
        <v>77</v>
      </c>
      <c r="D80" s="224">
        <v>24</v>
      </c>
      <c r="E80" s="224">
        <v>81</v>
      </c>
      <c r="F80" s="224">
        <v>25</v>
      </c>
      <c r="G80" s="224">
        <v>84</v>
      </c>
      <c r="H80" s="224">
        <v>28</v>
      </c>
      <c r="I80" s="224">
        <v>81</v>
      </c>
      <c r="J80" s="224">
        <v>28</v>
      </c>
      <c r="K80" s="211">
        <v>76</v>
      </c>
    </row>
    <row r="81" spans="1:11" ht="15.9" customHeight="1">
      <c r="A81" s="210" t="s">
        <v>561</v>
      </c>
      <c r="B81" s="211">
        <v>90</v>
      </c>
      <c r="C81" s="211">
        <v>297</v>
      </c>
      <c r="D81" s="224">
        <v>89</v>
      </c>
      <c r="E81" s="224">
        <v>290</v>
      </c>
      <c r="F81" s="224">
        <v>90</v>
      </c>
      <c r="G81" s="224">
        <v>288</v>
      </c>
      <c r="H81" s="224">
        <v>91</v>
      </c>
      <c r="I81" s="224">
        <v>280</v>
      </c>
      <c r="J81" s="224">
        <v>88</v>
      </c>
      <c r="K81" s="211">
        <v>270</v>
      </c>
    </row>
    <row r="82" spans="1:11" ht="15.9" customHeight="1">
      <c r="A82" s="210" t="s">
        <v>562</v>
      </c>
      <c r="B82" s="211">
        <v>19</v>
      </c>
      <c r="C82" s="211">
        <v>57</v>
      </c>
      <c r="D82" s="224">
        <v>18</v>
      </c>
      <c r="E82" s="224">
        <v>58</v>
      </c>
      <c r="F82" s="224">
        <v>18</v>
      </c>
      <c r="G82" s="224">
        <v>62</v>
      </c>
      <c r="H82" s="224">
        <v>18</v>
      </c>
      <c r="I82" s="224">
        <v>61</v>
      </c>
      <c r="J82" s="224">
        <v>19</v>
      </c>
      <c r="K82" s="211">
        <v>61</v>
      </c>
    </row>
    <row r="83" spans="1:11" ht="15.9" customHeight="1">
      <c r="A83" s="210" t="s">
        <v>563</v>
      </c>
      <c r="B83" s="211">
        <v>47</v>
      </c>
      <c r="C83" s="211">
        <v>115</v>
      </c>
      <c r="D83" s="224">
        <v>45</v>
      </c>
      <c r="E83" s="224">
        <v>113</v>
      </c>
      <c r="F83" s="224">
        <v>46</v>
      </c>
      <c r="G83" s="224">
        <v>113</v>
      </c>
      <c r="H83" s="224">
        <v>44</v>
      </c>
      <c r="I83" s="224">
        <v>107</v>
      </c>
      <c r="J83" s="224">
        <v>42</v>
      </c>
      <c r="K83" s="211">
        <v>99</v>
      </c>
    </row>
    <row r="84" spans="1:11" ht="15.9" customHeight="1">
      <c r="A84" s="210" t="s">
        <v>564</v>
      </c>
      <c r="B84" s="211">
        <v>180</v>
      </c>
      <c r="C84" s="211">
        <v>456</v>
      </c>
      <c r="D84" s="224">
        <v>179</v>
      </c>
      <c r="E84" s="224">
        <v>446</v>
      </c>
      <c r="F84" s="224">
        <v>182</v>
      </c>
      <c r="G84" s="224">
        <v>453</v>
      </c>
      <c r="H84" s="224">
        <v>178</v>
      </c>
      <c r="I84" s="224">
        <v>438</v>
      </c>
      <c r="J84" s="224">
        <v>181</v>
      </c>
      <c r="K84" s="211">
        <v>434</v>
      </c>
    </row>
    <row r="85" spans="1:11" ht="15.9" customHeight="1">
      <c r="A85" s="210" t="s">
        <v>565</v>
      </c>
      <c r="B85" s="211">
        <v>9</v>
      </c>
      <c r="C85" s="211">
        <v>14</v>
      </c>
      <c r="D85" s="224">
        <v>8</v>
      </c>
      <c r="E85" s="224">
        <v>13</v>
      </c>
      <c r="F85" s="224">
        <v>14</v>
      </c>
      <c r="G85" s="224">
        <v>19</v>
      </c>
      <c r="H85" s="224">
        <v>26</v>
      </c>
      <c r="I85" s="224">
        <v>31</v>
      </c>
      <c r="J85" s="224">
        <v>19</v>
      </c>
      <c r="K85" s="211">
        <v>24</v>
      </c>
    </row>
    <row r="86" spans="1:11" ht="15.9" customHeight="1">
      <c r="A86" s="210" t="s">
        <v>566</v>
      </c>
      <c r="B86" s="211">
        <v>124</v>
      </c>
      <c r="C86" s="211">
        <v>344</v>
      </c>
      <c r="D86" s="224">
        <v>125</v>
      </c>
      <c r="E86" s="224">
        <v>346</v>
      </c>
      <c r="F86" s="224">
        <v>124</v>
      </c>
      <c r="G86" s="224">
        <v>344</v>
      </c>
      <c r="H86" s="224">
        <v>124</v>
      </c>
      <c r="I86" s="224">
        <v>343</v>
      </c>
      <c r="J86" s="224">
        <v>122</v>
      </c>
      <c r="K86" s="211">
        <v>343</v>
      </c>
    </row>
    <row r="87" spans="1:11" ht="15.9" customHeight="1">
      <c r="A87" s="210" t="s">
        <v>567</v>
      </c>
      <c r="B87" s="211">
        <v>63</v>
      </c>
      <c r="C87" s="211">
        <v>167</v>
      </c>
      <c r="D87" s="224">
        <v>65</v>
      </c>
      <c r="E87" s="224">
        <v>165</v>
      </c>
      <c r="F87" s="224">
        <v>67</v>
      </c>
      <c r="G87" s="224">
        <v>165</v>
      </c>
      <c r="H87" s="224">
        <v>68</v>
      </c>
      <c r="I87" s="224">
        <v>161</v>
      </c>
      <c r="J87" s="224">
        <v>67</v>
      </c>
      <c r="K87" s="211">
        <v>160</v>
      </c>
    </row>
    <row r="88" spans="1:11" ht="15.9" customHeight="1" thickBot="1">
      <c r="A88" s="210" t="s">
        <v>568</v>
      </c>
      <c r="B88" s="218">
        <v>85</v>
      </c>
      <c r="C88" s="218">
        <v>226</v>
      </c>
      <c r="D88" s="218">
        <v>84</v>
      </c>
      <c r="E88" s="218">
        <v>221</v>
      </c>
      <c r="F88" s="218">
        <v>85</v>
      </c>
      <c r="G88" s="218">
        <v>217</v>
      </c>
      <c r="H88" s="218">
        <v>86</v>
      </c>
      <c r="I88" s="218">
        <v>221</v>
      </c>
      <c r="J88" s="218">
        <v>90</v>
      </c>
      <c r="K88" s="218">
        <v>223</v>
      </c>
    </row>
    <row r="89" spans="1:11" ht="15.9" customHeight="1">
      <c r="A89" s="227" t="s">
        <v>569</v>
      </c>
      <c r="B89" s="228">
        <f>SUM(B90:B125,B129:B133)</f>
        <v>5195</v>
      </c>
      <c r="C89" s="228">
        <f t="shared" ref="C89:E89" si="4">SUM(C90:C125,C129:C133)</f>
        <v>10682</v>
      </c>
      <c r="D89" s="228">
        <f t="shared" si="4"/>
        <v>5221</v>
      </c>
      <c r="E89" s="228">
        <f t="shared" si="4"/>
        <v>10587</v>
      </c>
      <c r="F89" s="228">
        <f>SUM(F90:F125,F129:F133)</f>
        <v>5218</v>
      </c>
      <c r="G89" s="228">
        <f>SUM(G90:G125,G129:G133)</f>
        <v>10483</v>
      </c>
      <c r="H89" s="228">
        <f t="shared" ref="H89:J89" si="5">SUM(H90:H125,H129:H133)</f>
        <v>5195</v>
      </c>
      <c r="I89" s="228">
        <f t="shared" si="5"/>
        <v>10320</v>
      </c>
      <c r="J89" s="228">
        <f t="shared" si="5"/>
        <v>5125</v>
      </c>
      <c r="K89" s="229">
        <f>SUM(K90:K125,K129:K133)</f>
        <v>10090</v>
      </c>
    </row>
    <row r="90" spans="1:11" ht="15.9" customHeight="1">
      <c r="A90" s="210" t="s">
        <v>570</v>
      </c>
      <c r="B90" s="224">
        <v>239</v>
      </c>
      <c r="C90" s="224">
        <v>397</v>
      </c>
      <c r="D90" s="224">
        <v>274</v>
      </c>
      <c r="E90" s="224">
        <v>446</v>
      </c>
      <c r="F90" s="224">
        <v>262</v>
      </c>
      <c r="G90" s="224">
        <v>428</v>
      </c>
      <c r="H90" s="224">
        <v>264</v>
      </c>
      <c r="I90" s="224">
        <v>424</v>
      </c>
      <c r="J90" s="224">
        <v>277</v>
      </c>
      <c r="K90" s="211">
        <v>438</v>
      </c>
    </row>
    <row r="91" spans="1:11" ht="15.9" customHeight="1">
      <c r="A91" s="210" t="s">
        <v>571</v>
      </c>
      <c r="B91" s="224">
        <v>199</v>
      </c>
      <c r="C91" s="224">
        <v>370</v>
      </c>
      <c r="D91" s="224">
        <v>189</v>
      </c>
      <c r="E91" s="224">
        <v>357</v>
      </c>
      <c r="F91" s="224">
        <v>191</v>
      </c>
      <c r="G91" s="224">
        <v>362</v>
      </c>
      <c r="H91" s="224">
        <v>192</v>
      </c>
      <c r="I91" s="224">
        <v>351</v>
      </c>
      <c r="J91" s="224">
        <v>191</v>
      </c>
      <c r="K91" s="211">
        <v>350</v>
      </c>
    </row>
    <row r="92" spans="1:11" ht="15.9" customHeight="1">
      <c r="A92" s="210" t="s">
        <v>572</v>
      </c>
      <c r="B92" s="224">
        <v>180</v>
      </c>
      <c r="C92" s="224">
        <v>387</v>
      </c>
      <c r="D92" s="224">
        <v>182</v>
      </c>
      <c r="E92" s="224">
        <v>389</v>
      </c>
      <c r="F92" s="224">
        <v>181</v>
      </c>
      <c r="G92" s="224">
        <v>386</v>
      </c>
      <c r="H92" s="224">
        <v>176</v>
      </c>
      <c r="I92" s="224">
        <v>374</v>
      </c>
      <c r="J92" s="224">
        <v>180</v>
      </c>
      <c r="K92" s="211">
        <v>367</v>
      </c>
    </row>
    <row r="93" spans="1:11" ht="15.9" customHeight="1">
      <c r="A93" s="210" t="s">
        <v>573</v>
      </c>
      <c r="B93" s="224">
        <v>156</v>
      </c>
      <c r="C93" s="224">
        <v>391</v>
      </c>
      <c r="D93" s="224">
        <v>160</v>
      </c>
      <c r="E93" s="224">
        <v>374</v>
      </c>
      <c r="F93" s="224">
        <v>158</v>
      </c>
      <c r="G93" s="224">
        <v>369</v>
      </c>
      <c r="H93" s="224">
        <v>162</v>
      </c>
      <c r="I93" s="224">
        <v>371</v>
      </c>
      <c r="J93" s="224">
        <v>160</v>
      </c>
      <c r="K93" s="211">
        <v>372</v>
      </c>
    </row>
    <row r="94" spans="1:11" ht="15.9" customHeight="1">
      <c r="A94" s="210" t="s">
        <v>574</v>
      </c>
      <c r="B94" s="224">
        <v>127</v>
      </c>
      <c r="C94" s="224">
        <v>307</v>
      </c>
      <c r="D94" s="224">
        <v>133</v>
      </c>
      <c r="E94" s="224">
        <v>310</v>
      </c>
      <c r="F94" s="224">
        <v>126</v>
      </c>
      <c r="G94" s="224">
        <v>301</v>
      </c>
      <c r="H94" s="224">
        <v>130</v>
      </c>
      <c r="I94" s="224">
        <v>300</v>
      </c>
      <c r="J94" s="224">
        <v>127</v>
      </c>
      <c r="K94" s="211">
        <v>287</v>
      </c>
    </row>
    <row r="95" spans="1:11" ht="15.9" customHeight="1">
      <c r="A95" s="210" t="s">
        <v>575</v>
      </c>
      <c r="B95" s="224">
        <v>70</v>
      </c>
      <c r="C95" s="224">
        <v>117</v>
      </c>
      <c r="D95" s="224">
        <v>71</v>
      </c>
      <c r="E95" s="224">
        <v>108</v>
      </c>
      <c r="F95" s="224">
        <v>65</v>
      </c>
      <c r="G95" s="224">
        <v>99</v>
      </c>
      <c r="H95" s="224">
        <v>61</v>
      </c>
      <c r="I95" s="224">
        <v>94</v>
      </c>
      <c r="J95" s="224">
        <v>58</v>
      </c>
      <c r="K95" s="211">
        <v>89</v>
      </c>
    </row>
    <row r="96" spans="1:11" ht="15.9" customHeight="1">
      <c r="A96" s="210" t="s">
        <v>576</v>
      </c>
      <c r="B96" s="224">
        <v>174</v>
      </c>
      <c r="C96" s="224">
        <v>316</v>
      </c>
      <c r="D96" s="224">
        <v>170</v>
      </c>
      <c r="E96" s="224">
        <v>308</v>
      </c>
      <c r="F96" s="224">
        <v>169</v>
      </c>
      <c r="G96" s="224">
        <v>305</v>
      </c>
      <c r="H96" s="224">
        <v>167</v>
      </c>
      <c r="I96" s="224">
        <v>298</v>
      </c>
      <c r="J96" s="224">
        <v>165</v>
      </c>
      <c r="K96" s="211">
        <v>289</v>
      </c>
    </row>
    <row r="97" spans="1:11" ht="15.9" customHeight="1">
      <c r="A97" s="210" t="s">
        <v>577</v>
      </c>
      <c r="B97" s="224">
        <v>12</v>
      </c>
      <c r="C97" s="224">
        <v>30</v>
      </c>
      <c r="D97" s="224">
        <v>12</v>
      </c>
      <c r="E97" s="224">
        <v>29</v>
      </c>
      <c r="F97" s="224">
        <v>12</v>
      </c>
      <c r="G97" s="224">
        <v>28</v>
      </c>
      <c r="H97" s="224">
        <v>11</v>
      </c>
      <c r="I97" s="224">
        <v>27</v>
      </c>
      <c r="J97" s="224">
        <v>11</v>
      </c>
      <c r="K97" s="211">
        <v>27</v>
      </c>
    </row>
    <row r="98" spans="1:11" ht="15.9" customHeight="1">
      <c r="A98" s="210" t="s">
        <v>578</v>
      </c>
      <c r="B98" s="224">
        <v>11</v>
      </c>
      <c r="C98" s="224">
        <v>17</v>
      </c>
      <c r="D98" s="224">
        <v>9</v>
      </c>
      <c r="E98" s="224">
        <v>16</v>
      </c>
      <c r="F98" s="224">
        <v>9</v>
      </c>
      <c r="G98" s="224">
        <v>15</v>
      </c>
      <c r="H98" s="224">
        <v>12</v>
      </c>
      <c r="I98" s="224">
        <v>18</v>
      </c>
      <c r="J98" s="224">
        <v>6</v>
      </c>
      <c r="K98" s="211">
        <v>11</v>
      </c>
    </row>
    <row r="99" spans="1:11" ht="15.9" customHeight="1">
      <c r="A99" s="210" t="s">
        <v>579</v>
      </c>
      <c r="B99" s="224">
        <v>78</v>
      </c>
      <c r="C99" s="224">
        <v>133</v>
      </c>
      <c r="D99" s="224">
        <v>71</v>
      </c>
      <c r="E99" s="224">
        <v>121</v>
      </c>
      <c r="F99" s="224">
        <v>75</v>
      </c>
      <c r="G99" s="224">
        <v>120</v>
      </c>
      <c r="H99" s="224">
        <v>77</v>
      </c>
      <c r="I99" s="224">
        <v>117</v>
      </c>
      <c r="J99" s="224">
        <v>76</v>
      </c>
      <c r="K99" s="211">
        <v>116</v>
      </c>
    </row>
    <row r="100" spans="1:11" ht="15.9" customHeight="1">
      <c r="A100" s="210" t="s">
        <v>580</v>
      </c>
      <c r="B100" s="211">
        <v>22</v>
      </c>
      <c r="C100" s="211">
        <v>42</v>
      </c>
      <c r="D100" s="211">
        <v>24</v>
      </c>
      <c r="E100" s="211">
        <v>44</v>
      </c>
      <c r="F100" s="211">
        <v>24</v>
      </c>
      <c r="G100" s="211">
        <v>44</v>
      </c>
      <c r="H100" s="211">
        <v>22</v>
      </c>
      <c r="I100" s="211">
        <v>42</v>
      </c>
      <c r="J100" s="211">
        <v>22</v>
      </c>
      <c r="K100" s="211">
        <v>38</v>
      </c>
    </row>
    <row r="101" spans="1:11" ht="15.9" customHeight="1">
      <c r="A101" s="210" t="s">
        <v>581</v>
      </c>
      <c r="B101" s="224">
        <v>102</v>
      </c>
      <c r="C101" s="224">
        <v>210</v>
      </c>
      <c r="D101" s="224">
        <v>107</v>
      </c>
      <c r="E101" s="224">
        <v>202</v>
      </c>
      <c r="F101" s="224">
        <v>105</v>
      </c>
      <c r="G101" s="224">
        <v>196</v>
      </c>
      <c r="H101" s="224">
        <v>99</v>
      </c>
      <c r="I101" s="224">
        <v>188</v>
      </c>
      <c r="J101" s="224">
        <v>100</v>
      </c>
      <c r="K101" s="211">
        <v>183</v>
      </c>
    </row>
    <row r="102" spans="1:11" ht="15.9" customHeight="1">
      <c r="A102" s="210" t="s">
        <v>582</v>
      </c>
      <c r="B102" s="224">
        <v>113</v>
      </c>
      <c r="C102" s="224">
        <v>218</v>
      </c>
      <c r="D102" s="224">
        <v>113</v>
      </c>
      <c r="E102" s="224">
        <v>217</v>
      </c>
      <c r="F102" s="224">
        <v>112</v>
      </c>
      <c r="G102" s="224">
        <v>212</v>
      </c>
      <c r="H102" s="224">
        <v>108</v>
      </c>
      <c r="I102" s="224">
        <v>205</v>
      </c>
      <c r="J102" s="224">
        <v>106</v>
      </c>
      <c r="K102" s="211">
        <v>208</v>
      </c>
    </row>
    <row r="103" spans="1:11" ht="15.9" customHeight="1">
      <c r="A103" s="210" t="s">
        <v>583</v>
      </c>
      <c r="B103" s="224">
        <v>148</v>
      </c>
      <c r="C103" s="224">
        <v>290</v>
      </c>
      <c r="D103" s="224">
        <v>151</v>
      </c>
      <c r="E103" s="224">
        <v>304</v>
      </c>
      <c r="F103" s="224">
        <v>155</v>
      </c>
      <c r="G103" s="224">
        <v>298</v>
      </c>
      <c r="H103" s="224">
        <v>166</v>
      </c>
      <c r="I103" s="224">
        <v>314</v>
      </c>
      <c r="J103" s="224">
        <v>163</v>
      </c>
      <c r="K103" s="211">
        <v>313</v>
      </c>
    </row>
    <row r="104" spans="1:11" ht="15.9" customHeight="1">
      <c r="A104" s="210" t="s">
        <v>584</v>
      </c>
      <c r="B104" s="224">
        <v>47</v>
      </c>
      <c r="C104" s="224">
        <v>82</v>
      </c>
      <c r="D104" s="224">
        <v>44</v>
      </c>
      <c r="E104" s="224">
        <v>75</v>
      </c>
      <c r="F104" s="224">
        <v>39</v>
      </c>
      <c r="G104" s="224">
        <v>69</v>
      </c>
      <c r="H104" s="224">
        <v>38</v>
      </c>
      <c r="I104" s="224">
        <v>68</v>
      </c>
      <c r="J104" s="224">
        <v>36</v>
      </c>
      <c r="K104" s="211">
        <v>63</v>
      </c>
    </row>
    <row r="105" spans="1:11" ht="15.9" customHeight="1">
      <c r="A105" s="210" t="s">
        <v>585</v>
      </c>
      <c r="B105" s="224">
        <v>362</v>
      </c>
      <c r="C105" s="224">
        <v>691</v>
      </c>
      <c r="D105" s="224">
        <v>358</v>
      </c>
      <c r="E105" s="224">
        <v>679</v>
      </c>
      <c r="F105" s="224">
        <v>360</v>
      </c>
      <c r="G105" s="224">
        <v>668</v>
      </c>
      <c r="H105" s="224">
        <v>351</v>
      </c>
      <c r="I105" s="224">
        <v>617</v>
      </c>
      <c r="J105" s="224">
        <v>335</v>
      </c>
      <c r="K105" s="211">
        <v>595</v>
      </c>
    </row>
    <row r="106" spans="1:11" ht="15.9" customHeight="1">
      <c r="A106" s="213" t="s">
        <v>586</v>
      </c>
      <c r="B106" s="224">
        <v>114</v>
      </c>
      <c r="C106" s="224">
        <v>214</v>
      </c>
      <c r="D106" s="224">
        <v>111</v>
      </c>
      <c r="E106" s="224">
        <v>207</v>
      </c>
      <c r="F106" s="224">
        <v>109</v>
      </c>
      <c r="G106" s="224">
        <v>201</v>
      </c>
      <c r="H106" s="224">
        <v>112</v>
      </c>
      <c r="I106" s="224">
        <v>201</v>
      </c>
      <c r="J106" s="224">
        <v>109</v>
      </c>
      <c r="K106" s="211">
        <v>188</v>
      </c>
    </row>
    <row r="107" spans="1:11" ht="15.9" customHeight="1">
      <c r="A107" s="213" t="s">
        <v>587</v>
      </c>
      <c r="B107" s="224">
        <v>186</v>
      </c>
      <c r="C107" s="224">
        <v>403</v>
      </c>
      <c r="D107" s="224">
        <v>190</v>
      </c>
      <c r="E107" s="224">
        <v>398</v>
      </c>
      <c r="F107" s="224">
        <v>190</v>
      </c>
      <c r="G107" s="224">
        <v>391</v>
      </c>
      <c r="H107" s="224">
        <v>193</v>
      </c>
      <c r="I107" s="224">
        <v>387</v>
      </c>
      <c r="J107" s="224">
        <v>196</v>
      </c>
      <c r="K107" s="211">
        <v>392</v>
      </c>
    </row>
    <row r="108" spans="1:11" ht="15.9" customHeight="1">
      <c r="A108" s="210" t="s">
        <v>588</v>
      </c>
      <c r="B108" s="224">
        <v>53</v>
      </c>
      <c r="C108" s="224">
        <v>80</v>
      </c>
      <c r="D108" s="224">
        <v>54</v>
      </c>
      <c r="E108" s="224">
        <v>82</v>
      </c>
      <c r="F108" s="224">
        <v>53</v>
      </c>
      <c r="G108" s="224">
        <v>81</v>
      </c>
      <c r="H108" s="224">
        <v>52</v>
      </c>
      <c r="I108" s="224">
        <v>80</v>
      </c>
      <c r="J108" s="224">
        <v>53</v>
      </c>
      <c r="K108" s="211">
        <v>78</v>
      </c>
    </row>
    <row r="109" spans="1:11" ht="15.9" customHeight="1">
      <c r="A109" s="210" t="s">
        <v>589</v>
      </c>
      <c r="B109" s="224">
        <v>37</v>
      </c>
      <c r="C109" s="224">
        <v>87</v>
      </c>
      <c r="D109" s="224">
        <v>39</v>
      </c>
      <c r="E109" s="224">
        <v>85</v>
      </c>
      <c r="F109" s="224">
        <v>37</v>
      </c>
      <c r="G109" s="224">
        <v>82</v>
      </c>
      <c r="H109" s="224">
        <v>35</v>
      </c>
      <c r="I109" s="224">
        <v>77</v>
      </c>
      <c r="J109" s="224">
        <v>35</v>
      </c>
      <c r="K109" s="211">
        <v>74</v>
      </c>
    </row>
    <row r="110" spans="1:11" ht="15.9" customHeight="1">
      <c r="A110" s="213" t="s">
        <v>590</v>
      </c>
      <c r="B110" s="224">
        <v>113</v>
      </c>
      <c r="C110" s="224">
        <v>180</v>
      </c>
      <c r="D110" s="224">
        <v>116</v>
      </c>
      <c r="E110" s="224">
        <v>190</v>
      </c>
      <c r="F110" s="224">
        <v>120</v>
      </c>
      <c r="G110" s="224">
        <v>191</v>
      </c>
      <c r="H110" s="224">
        <v>120</v>
      </c>
      <c r="I110" s="224">
        <v>196</v>
      </c>
      <c r="J110" s="224">
        <v>115</v>
      </c>
      <c r="K110" s="211">
        <v>187</v>
      </c>
    </row>
    <row r="111" spans="1:11" ht="15.9" customHeight="1">
      <c r="A111" s="213" t="s">
        <v>591</v>
      </c>
      <c r="B111" s="224">
        <v>210</v>
      </c>
      <c r="C111" s="224">
        <v>383</v>
      </c>
      <c r="D111" s="224">
        <v>208</v>
      </c>
      <c r="E111" s="224">
        <v>368</v>
      </c>
      <c r="F111" s="224">
        <v>215</v>
      </c>
      <c r="G111" s="224">
        <v>382</v>
      </c>
      <c r="H111" s="224">
        <v>221</v>
      </c>
      <c r="I111" s="224">
        <v>407</v>
      </c>
      <c r="J111" s="224">
        <v>215</v>
      </c>
      <c r="K111" s="211">
        <v>390</v>
      </c>
    </row>
    <row r="112" spans="1:11" ht="15.9" customHeight="1">
      <c r="A112" s="213" t="s">
        <v>592</v>
      </c>
      <c r="B112" s="224">
        <v>160</v>
      </c>
      <c r="C112" s="224">
        <v>325</v>
      </c>
      <c r="D112" s="224">
        <v>168</v>
      </c>
      <c r="E112" s="224">
        <v>324</v>
      </c>
      <c r="F112" s="224">
        <v>177</v>
      </c>
      <c r="G112" s="224">
        <v>330</v>
      </c>
      <c r="H112" s="224">
        <v>180</v>
      </c>
      <c r="I112" s="224">
        <v>331</v>
      </c>
      <c r="J112" s="224">
        <v>166</v>
      </c>
      <c r="K112" s="211">
        <v>306</v>
      </c>
    </row>
    <row r="113" spans="1:11" ht="15.9" customHeight="1">
      <c r="A113" s="213" t="s">
        <v>593</v>
      </c>
      <c r="B113" s="224">
        <v>138</v>
      </c>
      <c r="C113" s="224">
        <v>300</v>
      </c>
      <c r="D113" s="224">
        <v>137</v>
      </c>
      <c r="E113" s="224">
        <v>305</v>
      </c>
      <c r="F113" s="224">
        <v>141</v>
      </c>
      <c r="G113" s="224">
        <v>302</v>
      </c>
      <c r="H113" s="224">
        <v>149</v>
      </c>
      <c r="I113" s="224">
        <v>325</v>
      </c>
      <c r="J113" s="224">
        <v>161</v>
      </c>
      <c r="K113" s="211">
        <v>338</v>
      </c>
    </row>
    <row r="114" spans="1:11" ht="15.9" customHeight="1">
      <c r="A114" s="213" t="s">
        <v>594</v>
      </c>
      <c r="B114" s="224">
        <v>92</v>
      </c>
      <c r="C114" s="224">
        <v>219</v>
      </c>
      <c r="D114" s="224">
        <v>99</v>
      </c>
      <c r="E114" s="224">
        <v>235</v>
      </c>
      <c r="F114" s="224">
        <v>104</v>
      </c>
      <c r="G114" s="224">
        <v>247</v>
      </c>
      <c r="H114" s="224">
        <v>98</v>
      </c>
      <c r="I114" s="224">
        <v>236</v>
      </c>
      <c r="J114" s="224">
        <v>103</v>
      </c>
      <c r="K114" s="211">
        <v>238</v>
      </c>
    </row>
    <row r="115" spans="1:11" ht="15.9" customHeight="1">
      <c r="A115" s="210" t="s">
        <v>595</v>
      </c>
      <c r="B115" s="224">
        <v>52</v>
      </c>
      <c r="C115" s="224">
        <v>97</v>
      </c>
      <c r="D115" s="224">
        <v>48</v>
      </c>
      <c r="E115" s="224">
        <v>89</v>
      </c>
      <c r="F115" s="224">
        <v>48</v>
      </c>
      <c r="G115" s="224">
        <v>87</v>
      </c>
      <c r="H115" s="224">
        <v>44</v>
      </c>
      <c r="I115" s="224">
        <v>81</v>
      </c>
      <c r="J115" s="224">
        <v>42</v>
      </c>
      <c r="K115" s="211">
        <v>80</v>
      </c>
    </row>
    <row r="116" spans="1:11" ht="15.9" customHeight="1">
      <c r="A116" s="210" t="s">
        <v>596</v>
      </c>
      <c r="B116" s="224">
        <v>197</v>
      </c>
      <c r="C116" s="224">
        <v>310</v>
      </c>
      <c r="D116" s="224">
        <v>205</v>
      </c>
      <c r="E116" s="224">
        <v>317</v>
      </c>
      <c r="F116" s="224">
        <v>195</v>
      </c>
      <c r="G116" s="224">
        <v>310</v>
      </c>
      <c r="H116" s="224">
        <v>196</v>
      </c>
      <c r="I116" s="224">
        <v>308</v>
      </c>
      <c r="J116" s="224">
        <v>180</v>
      </c>
      <c r="K116" s="211">
        <v>281</v>
      </c>
    </row>
    <row r="117" spans="1:11" ht="15.9" customHeight="1">
      <c r="A117" s="210" t="s">
        <v>597</v>
      </c>
      <c r="B117" s="224">
        <v>42</v>
      </c>
      <c r="C117" s="224">
        <v>102</v>
      </c>
      <c r="D117" s="224">
        <v>42</v>
      </c>
      <c r="E117" s="224">
        <v>93</v>
      </c>
      <c r="F117" s="224">
        <v>41</v>
      </c>
      <c r="G117" s="224">
        <v>88</v>
      </c>
      <c r="H117" s="224">
        <v>40</v>
      </c>
      <c r="I117" s="224">
        <v>86</v>
      </c>
      <c r="J117" s="224">
        <v>42</v>
      </c>
      <c r="K117" s="211">
        <v>88</v>
      </c>
    </row>
    <row r="118" spans="1:11" ht="15.9" customHeight="1">
      <c r="A118" s="210" t="s">
        <v>598</v>
      </c>
      <c r="B118" s="224">
        <v>25</v>
      </c>
      <c r="C118" s="224">
        <v>42</v>
      </c>
      <c r="D118" s="224">
        <v>26</v>
      </c>
      <c r="E118" s="224">
        <v>40</v>
      </c>
      <c r="F118" s="224">
        <v>22</v>
      </c>
      <c r="G118" s="224">
        <v>35</v>
      </c>
      <c r="H118" s="224">
        <v>20</v>
      </c>
      <c r="I118" s="224">
        <v>29</v>
      </c>
      <c r="J118" s="224">
        <v>22</v>
      </c>
      <c r="K118" s="211">
        <v>32</v>
      </c>
    </row>
    <row r="119" spans="1:11" ht="15.9" customHeight="1">
      <c r="A119" s="210" t="s">
        <v>599</v>
      </c>
      <c r="B119" s="224">
        <v>387</v>
      </c>
      <c r="C119" s="224">
        <v>729</v>
      </c>
      <c r="D119" s="224">
        <v>363</v>
      </c>
      <c r="E119" s="224">
        <v>700</v>
      </c>
      <c r="F119" s="224">
        <v>363</v>
      </c>
      <c r="G119" s="224">
        <v>691</v>
      </c>
      <c r="H119" s="224">
        <v>357</v>
      </c>
      <c r="I119" s="224">
        <v>689</v>
      </c>
      <c r="J119" s="224">
        <v>331</v>
      </c>
      <c r="K119" s="211">
        <v>648</v>
      </c>
    </row>
    <row r="120" spans="1:11" ht="15.9" customHeight="1">
      <c r="A120" s="210" t="s">
        <v>600</v>
      </c>
      <c r="B120" s="224">
        <v>264</v>
      </c>
      <c r="C120" s="224">
        <v>589</v>
      </c>
      <c r="D120" s="224">
        <v>267</v>
      </c>
      <c r="E120" s="224">
        <v>589</v>
      </c>
      <c r="F120" s="224">
        <v>273</v>
      </c>
      <c r="G120" s="224">
        <v>593</v>
      </c>
      <c r="H120" s="224">
        <v>265</v>
      </c>
      <c r="I120" s="224">
        <v>571</v>
      </c>
      <c r="J120" s="224">
        <v>269</v>
      </c>
      <c r="K120" s="211">
        <v>573</v>
      </c>
    </row>
    <row r="121" spans="1:11" ht="15.9" customHeight="1">
      <c r="A121" s="210" t="s">
        <v>601</v>
      </c>
      <c r="B121" s="224">
        <v>354</v>
      </c>
      <c r="C121" s="224">
        <v>768</v>
      </c>
      <c r="D121" s="224">
        <v>363</v>
      </c>
      <c r="E121" s="224">
        <v>774</v>
      </c>
      <c r="F121" s="224">
        <v>371</v>
      </c>
      <c r="G121" s="224">
        <v>781</v>
      </c>
      <c r="H121" s="224">
        <v>369</v>
      </c>
      <c r="I121" s="224">
        <v>762</v>
      </c>
      <c r="J121" s="224">
        <v>377</v>
      </c>
      <c r="K121" s="211">
        <v>761</v>
      </c>
    </row>
    <row r="122" spans="1:11" ht="15.9" customHeight="1">
      <c r="A122" s="210" t="s">
        <v>602</v>
      </c>
      <c r="B122" s="224">
        <v>260</v>
      </c>
      <c r="C122" s="224">
        <v>632</v>
      </c>
      <c r="D122" s="224">
        <v>252</v>
      </c>
      <c r="E122" s="224">
        <v>620</v>
      </c>
      <c r="F122" s="224">
        <v>245</v>
      </c>
      <c r="G122" s="224">
        <v>599</v>
      </c>
      <c r="H122" s="224">
        <v>249</v>
      </c>
      <c r="I122" s="224">
        <v>593</v>
      </c>
      <c r="J122" s="224">
        <v>249</v>
      </c>
      <c r="K122" s="211">
        <v>574</v>
      </c>
    </row>
    <row r="123" spans="1:11" ht="15.9" customHeight="1">
      <c r="A123" s="210" t="s">
        <v>603</v>
      </c>
      <c r="B123" s="224">
        <v>69</v>
      </c>
      <c r="C123" s="224">
        <v>109</v>
      </c>
      <c r="D123" s="224">
        <v>67</v>
      </c>
      <c r="E123" s="224">
        <v>107</v>
      </c>
      <c r="F123" s="224">
        <v>65</v>
      </c>
      <c r="G123" s="224">
        <v>106</v>
      </c>
      <c r="H123" s="224">
        <v>64</v>
      </c>
      <c r="I123" s="224">
        <v>102</v>
      </c>
      <c r="J123" s="224">
        <v>61</v>
      </c>
      <c r="K123" s="211">
        <v>96</v>
      </c>
    </row>
    <row r="124" spans="1:11" ht="15.9" customHeight="1">
      <c r="A124" s="210" t="s">
        <v>604</v>
      </c>
      <c r="B124" s="211">
        <v>4</v>
      </c>
      <c r="C124" s="211">
        <v>10</v>
      </c>
      <c r="D124" s="211">
        <v>4</v>
      </c>
      <c r="E124" s="211">
        <v>10</v>
      </c>
      <c r="F124" s="211">
        <v>4</v>
      </c>
      <c r="G124" s="211">
        <v>10</v>
      </c>
      <c r="H124" s="211">
        <v>4</v>
      </c>
      <c r="I124" s="211">
        <v>9</v>
      </c>
      <c r="J124" s="211">
        <v>3</v>
      </c>
      <c r="K124" s="211">
        <v>7</v>
      </c>
    </row>
    <row r="125" spans="1:11" s="201" customFormat="1" ht="15" customHeight="1" thickBot="1">
      <c r="A125" s="217" t="s">
        <v>605</v>
      </c>
      <c r="B125" s="218">
        <v>122</v>
      </c>
      <c r="C125" s="218">
        <v>345</v>
      </c>
      <c r="D125" s="218">
        <v>125</v>
      </c>
      <c r="E125" s="218">
        <v>341</v>
      </c>
      <c r="F125" s="218">
        <v>131</v>
      </c>
      <c r="G125" s="218">
        <v>344</v>
      </c>
      <c r="H125" s="218">
        <v>128</v>
      </c>
      <c r="I125" s="218">
        <v>341</v>
      </c>
      <c r="J125" s="218">
        <v>126</v>
      </c>
      <c r="K125" s="218">
        <v>333</v>
      </c>
    </row>
    <row r="126" spans="1:11" ht="21.75" customHeight="1" thickBot="1">
      <c r="A126" s="197"/>
      <c r="B126" s="198"/>
      <c r="C126" s="198"/>
      <c r="D126" s="198"/>
      <c r="E126" s="198"/>
      <c r="F126" s="199"/>
      <c r="G126" s="200"/>
      <c r="H126" s="199"/>
      <c r="I126" s="200"/>
      <c r="J126" s="199"/>
      <c r="K126" s="200" t="s">
        <v>362</v>
      </c>
    </row>
    <row r="127" spans="1:11" ht="22.5" customHeight="1">
      <c r="A127" s="4306" t="s">
        <v>483</v>
      </c>
      <c r="B127" s="4304" t="s">
        <v>484</v>
      </c>
      <c r="C127" s="4308"/>
      <c r="D127" s="4304">
        <v>30</v>
      </c>
      <c r="E127" s="4308"/>
      <c r="F127" s="4304">
        <v>31</v>
      </c>
      <c r="G127" s="4308"/>
      <c r="H127" s="4304" t="s">
        <v>453</v>
      </c>
      <c r="I127" s="4308"/>
      <c r="J127" s="4304" t="s">
        <v>485</v>
      </c>
      <c r="K127" s="4305"/>
    </row>
    <row r="128" spans="1:11" ht="15.9" customHeight="1">
      <c r="A128" s="4307"/>
      <c r="B128" s="220" t="s">
        <v>364</v>
      </c>
      <c r="C128" s="221" t="s">
        <v>486</v>
      </c>
      <c r="D128" s="222" t="s">
        <v>364</v>
      </c>
      <c r="E128" s="222" t="s">
        <v>486</v>
      </c>
      <c r="F128" s="222" t="s">
        <v>364</v>
      </c>
      <c r="G128" s="222" t="s">
        <v>486</v>
      </c>
      <c r="H128" s="222" t="s">
        <v>364</v>
      </c>
      <c r="I128" s="222" t="s">
        <v>486</v>
      </c>
      <c r="J128" s="222" t="s">
        <v>364</v>
      </c>
      <c r="K128" s="223" t="s">
        <v>486</v>
      </c>
    </row>
    <row r="129" spans="1:11" ht="15.9" customHeight="1">
      <c r="A129" s="210" t="s">
        <v>606</v>
      </c>
      <c r="B129" s="224">
        <v>32</v>
      </c>
      <c r="C129" s="224">
        <v>94</v>
      </c>
      <c r="D129" s="224">
        <v>31</v>
      </c>
      <c r="E129" s="224">
        <v>92</v>
      </c>
      <c r="F129" s="224">
        <v>33</v>
      </c>
      <c r="G129" s="224">
        <v>96</v>
      </c>
      <c r="H129" s="224">
        <v>33</v>
      </c>
      <c r="I129" s="224">
        <v>100</v>
      </c>
      <c r="J129" s="224">
        <v>32</v>
      </c>
      <c r="K129" s="211">
        <v>95</v>
      </c>
    </row>
    <row r="130" spans="1:11" ht="15.9" customHeight="1">
      <c r="A130" s="210" t="s">
        <v>607</v>
      </c>
      <c r="B130" s="224">
        <v>14</v>
      </c>
      <c r="C130" s="224">
        <v>34</v>
      </c>
      <c r="D130" s="224">
        <v>11</v>
      </c>
      <c r="E130" s="224">
        <v>31</v>
      </c>
      <c r="F130" s="224">
        <v>11</v>
      </c>
      <c r="G130" s="224">
        <v>31</v>
      </c>
      <c r="H130" s="224">
        <v>11</v>
      </c>
      <c r="I130" s="224">
        <v>30</v>
      </c>
      <c r="J130" s="224">
        <v>12</v>
      </c>
      <c r="K130" s="211">
        <v>29</v>
      </c>
    </row>
    <row r="131" spans="1:11" ht="15.9" customHeight="1">
      <c r="A131" s="210" t="s">
        <v>608</v>
      </c>
      <c r="B131" s="224">
        <v>173</v>
      </c>
      <c r="C131" s="224">
        <v>488</v>
      </c>
      <c r="D131" s="224">
        <v>170</v>
      </c>
      <c r="E131" s="224">
        <v>471</v>
      </c>
      <c r="F131" s="224">
        <v>172</v>
      </c>
      <c r="G131" s="224">
        <v>471</v>
      </c>
      <c r="H131" s="224">
        <v>165</v>
      </c>
      <c r="I131" s="224">
        <v>441</v>
      </c>
      <c r="J131" s="224">
        <v>158</v>
      </c>
      <c r="K131" s="211">
        <v>423</v>
      </c>
    </row>
    <row r="132" spans="1:11" ht="15.9" customHeight="1">
      <c r="A132" s="210" t="s">
        <v>609</v>
      </c>
      <c r="B132" s="224">
        <v>34</v>
      </c>
      <c r="C132" s="224">
        <v>88</v>
      </c>
      <c r="D132" s="224">
        <v>33</v>
      </c>
      <c r="E132" s="224">
        <v>85</v>
      </c>
      <c r="F132" s="224">
        <v>33</v>
      </c>
      <c r="G132" s="224">
        <v>81</v>
      </c>
      <c r="H132" s="224">
        <v>33</v>
      </c>
      <c r="I132" s="224">
        <v>79</v>
      </c>
      <c r="J132" s="224">
        <v>34</v>
      </c>
      <c r="K132" s="211">
        <v>83</v>
      </c>
    </row>
    <row r="133" spans="1:11" ht="15.9" customHeight="1" thickBot="1">
      <c r="A133" s="210" t="s">
        <v>610</v>
      </c>
      <c r="B133" s="224">
        <v>23</v>
      </c>
      <c r="C133" s="224">
        <v>56</v>
      </c>
      <c r="D133" s="224">
        <v>24</v>
      </c>
      <c r="E133" s="224">
        <v>55</v>
      </c>
      <c r="F133" s="224">
        <v>22</v>
      </c>
      <c r="G133" s="224">
        <v>53</v>
      </c>
      <c r="H133" s="224">
        <v>21</v>
      </c>
      <c r="I133" s="224">
        <v>51</v>
      </c>
      <c r="J133" s="224">
        <v>21</v>
      </c>
      <c r="K133" s="211">
        <v>50</v>
      </c>
    </row>
    <row r="134" spans="1:11" ht="15.9" customHeight="1">
      <c r="A134" s="227" t="s">
        <v>611</v>
      </c>
      <c r="B134" s="230">
        <f t="shared" ref="B134:J134" si="6">SUM(B135:B139)</f>
        <v>482</v>
      </c>
      <c r="C134" s="230">
        <f t="shared" si="6"/>
        <v>1286</v>
      </c>
      <c r="D134" s="230">
        <f t="shared" si="6"/>
        <v>497</v>
      </c>
      <c r="E134" s="230">
        <f t="shared" si="6"/>
        <v>1272</v>
      </c>
      <c r="F134" s="230">
        <f t="shared" si="6"/>
        <v>508</v>
      </c>
      <c r="G134" s="230">
        <f t="shared" si="6"/>
        <v>1259</v>
      </c>
      <c r="H134" s="230">
        <f t="shared" si="6"/>
        <v>505</v>
      </c>
      <c r="I134" s="230">
        <f t="shared" si="6"/>
        <v>1235</v>
      </c>
      <c r="J134" s="230">
        <f t="shared" si="6"/>
        <v>507</v>
      </c>
      <c r="K134" s="230">
        <f>SUM(K135:K139)</f>
        <v>1225</v>
      </c>
    </row>
    <row r="135" spans="1:11" ht="15.9" customHeight="1">
      <c r="A135" s="210" t="s">
        <v>612</v>
      </c>
      <c r="B135" s="224">
        <v>81</v>
      </c>
      <c r="C135" s="224">
        <v>233</v>
      </c>
      <c r="D135" s="224">
        <v>90</v>
      </c>
      <c r="E135" s="224">
        <v>236</v>
      </c>
      <c r="F135" s="224">
        <v>88</v>
      </c>
      <c r="G135" s="224">
        <v>220</v>
      </c>
      <c r="H135" s="224">
        <v>90</v>
      </c>
      <c r="I135" s="224">
        <v>219</v>
      </c>
      <c r="J135" s="224">
        <v>91</v>
      </c>
      <c r="K135" s="211">
        <v>220</v>
      </c>
    </row>
    <row r="136" spans="1:11" ht="15.9" customHeight="1">
      <c r="A136" s="210" t="s">
        <v>613</v>
      </c>
      <c r="B136" s="224">
        <v>72</v>
      </c>
      <c r="C136" s="224">
        <v>193</v>
      </c>
      <c r="D136" s="224">
        <v>69</v>
      </c>
      <c r="E136" s="224">
        <v>189</v>
      </c>
      <c r="F136" s="224">
        <v>70</v>
      </c>
      <c r="G136" s="224">
        <v>188</v>
      </c>
      <c r="H136" s="224">
        <v>67</v>
      </c>
      <c r="I136" s="224">
        <v>182</v>
      </c>
      <c r="J136" s="224">
        <v>68</v>
      </c>
      <c r="K136" s="211">
        <v>183</v>
      </c>
    </row>
    <row r="137" spans="1:11" ht="15.9" customHeight="1">
      <c r="A137" s="210" t="s">
        <v>614</v>
      </c>
      <c r="B137" s="224">
        <v>88</v>
      </c>
      <c r="C137" s="224">
        <v>243</v>
      </c>
      <c r="D137" s="224">
        <v>89</v>
      </c>
      <c r="E137" s="224">
        <v>239</v>
      </c>
      <c r="F137" s="224">
        <v>93</v>
      </c>
      <c r="G137" s="224">
        <v>240</v>
      </c>
      <c r="H137" s="224">
        <v>96</v>
      </c>
      <c r="I137" s="224">
        <v>241</v>
      </c>
      <c r="J137" s="224">
        <v>95</v>
      </c>
      <c r="K137" s="211">
        <v>234</v>
      </c>
    </row>
    <row r="138" spans="1:11" ht="15.9" customHeight="1">
      <c r="A138" s="210" t="s">
        <v>615</v>
      </c>
      <c r="B138" s="224">
        <v>96</v>
      </c>
      <c r="C138" s="224">
        <v>254</v>
      </c>
      <c r="D138" s="224">
        <v>96</v>
      </c>
      <c r="E138" s="224">
        <v>246</v>
      </c>
      <c r="F138" s="224">
        <v>99</v>
      </c>
      <c r="G138" s="224">
        <v>245</v>
      </c>
      <c r="H138" s="224">
        <v>97</v>
      </c>
      <c r="I138" s="224">
        <v>233</v>
      </c>
      <c r="J138" s="224">
        <v>95</v>
      </c>
      <c r="K138" s="211">
        <v>228</v>
      </c>
    </row>
    <row r="139" spans="1:11" ht="15.9" customHeight="1" thickBot="1">
      <c r="A139" s="210" t="s">
        <v>616</v>
      </c>
      <c r="B139" s="218">
        <v>145</v>
      </c>
      <c r="C139" s="218">
        <v>363</v>
      </c>
      <c r="D139" s="218">
        <v>153</v>
      </c>
      <c r="E139" s="218">
        <v>362</v>
      </c>
      <c r="F139" s="218">
        <v>158</v>
      </c>
      <c r="G139" s="218">
        <v>366</v>
      </c>
      <c r="H139" s="218">
        <v>155</v>
      </c>
      <c r="I139" s="218">
        <v>360</v>
      </c>
      <c r="J139" s="218">
        <v>158</v>
      </c>
      <c r="K139" s="218">
        <v>360</v>
      </c>
    </row>
    <row r="140" spans="1:11" ht="15.9" customHeight="1">
      <c r="A140" s="227" t="s">
        <v>617</v>
      </c>
      <c r="B140" s="228">
        <f t="shared" ref="B140:J140" si="7">SUM(B141:B147)</f>
        <v>883</v>
      </c>
      <c r="C140" s="228">
        <f t="shared" si="7"/>
        <v>2332</v>
      </c>
      <c r="D140" s="231">
        <f t="shared" si="7"/>
        <v>886</v>
      </c>
      <c r="E140" s="231">
        <f t="shared" si="7"/>
        <v>2314</v>
      </c>
      <c r="F140" s="231">
        <f t="shared" si="7"/>
        <v>893</v>
      </c>
      <c r="G140" s="231">
        <f t="shared" si="7"/>
        <v>2304</v>
      </c>
      <c r="H140" s="231">
        <f t="shared" si="7"/>
        <v>895</v>
      </c>
      <c r="I140" s="231">
        <f t="shared" si="7"/>
        <v>2265</v>
      </c>
      <c r="J140" s="231">
        <f t="shared" si="7"/>
        <v>896</v>
      </c>
      <c r="K140" s="209">
        <f>SUM(K141:K147)</f>
        <v>2241</v>
      </c>
    </row>
    <row r="141" spans="1:11" ht="15.9" customHeight="1">
      <c r="A141" s="210" t="s">
        <v>618</v>
      </c>
      <c r="B141" s="224">
        <v>168</v>
      </c>
      <c r="C141" s="224">
        <v>414</v>
      </c>
      <c r="D141" s="224">
        <v>167</v>
      </c>
      <c r="E141" s="224">
        <v>405</v>
      </c>
      <c r="F141" s="224">
        <v>165</v>
      </c>
      <c r="G141" s="224">
        <v>400</v>
      </c>
      <c r="H141" s="224">
        <v>167</v>
      </c>
      <c r="I141" s="224">
        <v>398</v>
      </c>
      <c r="J141" s="224">
        <v>177</v>
      </c>
      <c r="K141" s="211">
        <v>412</v>
      </c>
    </row>
    <row r="142" spans="1:11" ht="15.9" customHeight="1">
      <c r="A142" s="210" t="s">
        <v>619</v>
      </c>
      <c r="B142" s="224">
        <v>87</v>
      </c>
      <c r="C142" s="224">
        <v>254</v>
      </c>
      <c r="D142" s="224">
        <v>88</v>
      </c>
      <c r="E142" s="224">
        <v>258</v>
      </c>
      <c r="F142" s="224">
        <v>85</v>
      </c>
      <c r="G142" s="224">
        <v>251</v>
      </c>
      <c r="H142" s="224">
        <v>86</v>
      </c>
      <c r="I142" s="224">
        <v>243</v>
      </c>
      <c r="J142" s="224">
        <v>85</v>
      </c>
      <c r="K142" s="211">
        <v>240</v>
      </c>
    </row>
    <row r="143" spans="1:11" ht="15.9" customHeight="1">
      <c r="A143" s="210" t="s">
        <v>620</v>
      </c>
      <c r="B143" s="224">
        <v>54</v>
      </c>
      <c r="C143" s="224">
        <v>160</v>
      </c>
      <c r="D143" s="224">
        <v>56</v>
      </c>
      <c r="E143" s="224">
        <v>166</v>
      </c>
      <c r="F143" s="224">
        <v>58</v>
      </c>
      <c r="G143" s="224">
        <v>165</v>
      </c>
      <c r="H143" s="224">
        <v>59</v>
      </c>
      <c r="I143" s="224">
        <v>166</v>
      </c>
      <c r="J143" s="224">
        <v>60</v>
      </c>
      <c r="K143" s="211">
        <v>166</v>
      </c>
    </row>
    <row r="144" spans="1:11" ht="15.9" customHeight="1">
      <c r="A144" s="210" t="s">
        <v>621</v>
      </c>
      <c r="B144" s="224">
        <v>99</v>
      </c>
      <c r="C144" s="224">
        <v>229</v>
      </c>
      <c r="D144" s="224">
        <v>101</v>
      </c>
      <c r="E144" s="224">
        <v>221</v>
      </c>
      <c r="F144" s="224">
        <v>103</v>
      </c>
      <c r="G144" s="224">
        <v>221</v>
      </c>
      <c r="H144" s="224">
        <v>100</v>
      </c>
      <c r="I144" s="224">
        <v>201</v>
      </c>
      <c r="J144" s="224">
        <v>98</v>
      </c>
      <c r="K144" s="211">
        <v>200</v>
      </c>
    </row>
    <row r="145" spans="1:11" ht="15.9" customHeight="1">
      <c r="A145" s="210" t="s">
        <v>622</v>
      </c>
      <c r="B145" s="224">
        <v>96</v>
      </c>
      <c r="C145" s="224">
        <v>312</v>
      </c>
      <c r="D145" s="224">
        <v>94</v>
      </c>
      <c r="E145" s="224">
        <v>304</v>
      </c>
      <c r="F145" s="224">
        <v>93</v>
      </c>
      <c r="G145" s="224">
        <v>298</v>
      </c>
      <c r="H145" s="224">
        <v>92</v>
      </c>
      <c r="I145" s="224">
        <v>293</v>
      </c>
      <c r="J145" s="224">
        <v>92</v>
      </c>
      <c r="K145" s="211">
        <v>282</v>
      </c>
    </row>
    <row r="146" spans="1:11" ht="15.9" customHeight="1">
      <c r="A146" s="210" t="s">
        <v>623</v>
      </c>
      <c r="B146" s="224">
        <v>152</v>
      </c>
      <c r="C146" s="224">
        <v>409</v>
      </c>
      <c r="D146" s="224">
        <v>149</v>
      </c>
      <c r="E146" s="224">
        <v>398</v>
      </c>
      <c r="F146" s="224">
        <v>158</v>
      </c>
      <c r="G146" s="224">
        <v>409</v>
      </c>
      <c r="H146" s="224">
        <v>157</v>
      </c>
      <c r="I146" s="224">
        <v>405</v>
      </c>
      <c r="J146" s="224">
        <v>154</v>
      </c>
      <c r="K146" s="211">
        <v>388</v>
      </c>
    </row>
    <row r="147" spans="1:11" ht="15.9" customHeight="1" thickBot="1">
      <c r="A147" s="210" t="s">
        <v>624</v>
      </c>
      <c r="B147" s="218">
        <v>227</v>
      </c>
      <c r="C147" s="218">
        <v>554</v>
      </c>
      <c r="D147" s="218">
        <v>231</v>
      </c>
      <c r="E147" s="218">
        <v>562</v>
      </c>
      <c r="F147" s="218">
        <v>231</v>
      </c>
      <c r="G147" s="218">
        <v>560</v>
      </c>
      <c r="H147" s="218">
        <v>234</v>
      </c>
      <c r="I147" s="218">
        <v>559</v>
      </c>
      <c r="J147" s="218">
        <v>230</v>
      </c>
      <c r="K147" s="218">
        <v>553</v>
      </c>
    </row>
    <row r="148" spans="1:11" ht="15.9" customHeight="1">
      <c r="A148" s="227" t="s">
        <v>625</v>
      </c>
      <c r="B148" s="228">
        <f t="shared" ref="B148:J148" si="8">SUM(B149:B157)</f>
        <v>696</v>
      </c>
      <c r="C148" s="228">
        <f t="shared" si="8"/>
        <v>1693</v>
      </c>
      <c r="D148" s="231">
        <f t="shared" si="8"/>
        <v>677</v>
      </c>
      <c r="E148" s="231">
        <f t="shared" si="8"/>
        <v>1654</v>
      </c>
      <c r="F148" s="231">
        <f t="shared" si="8"/>
        <v>668</v>
      </c>
      <c r="G148" s="231">
        <f t="shared" si="8"/>
        <v>1625</v>
      </c>
      <c r="H148" s="231">
        <f t="shared" si="8"/>
        <v>649</v>
      </c>
      <c r="I148" s="231">
        <f t="shared" si="8"/>
        <v>1602</v>
      </c>
      <c r="J148" s="231">
        <f t="shared" si="8"/>
        <v>638</v>
      </c>
      <c r="K148" s="209">
        <f>SUM(K149:K157)</f>
        <v>1573</v>
      </c>
    </row>
    <row r="149" spans="1:11" ht="15.9" customHeight="1">
      <c r="A149" s="210" t="s">
        <v>626</v>
      </c>
      <c r="B149" s="211">
        <v>111</v>
      </c>
      <c r="C149" s="211">
        <v>289</v>
      </c>
      <c r="D149" s="211">
        <v>103</v>
      </c>
      <c r="E149" s="211">
        <v>272</v>
      </c>
      <c r="F149" s="211">
        <v>99</v>
      </c>
      <c r="G149" s="211">
        <v>267</v>
      </c>
      <c r="H149" s="211">
        <v>103</v>
      </c>
      <c r="I149" s="211">
        <v>268</v>
      </c>
      <c r="J149" s="211">
        <v>100</v>
      </c>
      <c r="K149" s="211">
        <v>260</v>
      </c>
    </row>
    <row r="150" spans="1:11" ht="15.9" customHeight="1">
      <c r="A150" s="210" t="s">
        <v>627</v>
      </c>
      <c r="B150" s="211">
        <v>165</v>
      </c>
      <c r="C150" s="211">
        <v>361</v>
      </c>
      <c r="D150" s="211">
        <v>170</v>
      </c>
      <c r="E150" s="211">
        <v>360</v>
      </c>
      <c r="F150" s="211">
        <v>173</v>
      </c>
      <c r="G150" s="211">
        <v>359</v>
      </c>
      <c r="H150" s="211">
        <v>156</v>
      </c>
      <c r="I150" s="211">
        <v>335</v>
      </c>
      <c r="J150" s="211">
        <v>136</v>
      </c>
      <c r="K150" s="211">
        <v>311</v>
      </c>
    </row>
    <row r="151" spans="1:11" ht="15.9" customHeight="1">
      <c r="A151" s="210" t="s">
        <v>628</v>
      </c>
      <c r="B151" s="224">
        <v>69</v>
      </c>
      <c r="C151" s="224">
        <v>205</v>
      </c>
      <c r="D151" s="224">
        <v>69</v>
      </c>
      <c r="E151" s="224">
        <v>206</v>
      </c>
      <c r="F151" s="224">
        <v>74</v>
      </c>
      <c r="G151" s="224">
        <v>212</v>
      </c>
      <c r="H151" s="224">
        <v>72</v>
      </c>
      <c r="I151" s="224">
        <v>209</v>
      </c>
      <c r="J151" s="224">
        <v>74</v>
      </c>
      <c r="K151" s="211">
        <v>207</v>
      </c>
    </row>
    <row r="152" spans="1:11" ht="15.9" customHeight="1">
      <c r="A152" s="210" t="s">
        <v>629</v>
      </c>
      <c r="B152" s="224">
        <v>43</v>
      </c>
      <c r="C152" s="224">
        <v>106</v>
      </c>
      <c r="D152" s="224">
        <v>42</v>
      </c>
      <c r="E152" s="224">
        <v>108</v>
      </c>
      <c r="F152" s="224">
        <v>42</v>
      </c>
      <c r="G152" s="224">
        <v>104</v>
      </c>
      <c r="H152" s="224">
        <v>41</v>
      </c>
      <c r="I152" s="224">
        <v>104</v>
      </c>
      <c r="J152" s="224">
        <v>41</v>
      </c>
      <c r="K152" s="211">
        <v>105</v>
      </c>
    </row>
    <row r="153" spans="1:11" ht="15.9" customHeight="1">
      <c r="A153" s="210" t="s">
        <v>630</v>
      </c>
      <c r="B153" s="224">
        <v>20</v>
      </c>
      <c r="C153" s="224">
        <v>53</v>
      </c>
      <c r="D153" s="224">
        <v>19</v>
      </c>
      <c r="E153" s="224">
        <v>53</v>
      </c>
      <c r="F153" s="224">
        <v>20</v>
      </c>
      <c r="G153" s="224">
        <v>53</v>
      </c>
      <c r="H153" s="224">
        <v>20</v>
      </c>
      <c r="I153" s="224">
        <v>56</v>
      </c>
      <c r="J153" s="224">
        <v>19</v>
      </c>
      <c r="K153" s="211">
        <v>54</v>
      </c>
    </row>
    <row r="154" spans="1:11" ht="15.9" customHeight="1">
      <c r="A154" s="210" t="s">
        <v>631</v>
      </c>
      <c r="B154" s="224">
        <v>73</v>
      </c>
      <c r="C154" s="224">
        <v>138</v>
      </c>
      <c r="D154" s="224">
        <v>60</v>
      </c>
      <c r="E154" s="224">
        <v>124</v>
      </c>
      <c r="F154" s="224">
        <v>44</v>
      </c>
      <c r="G154" s="224">
        <v>108</v>
      </c>
      <c r="H154" s="224">
        <v>46</v>
      </c>
      <c r="I154" s="224">
        <v>117</v>
      </c>
      <c r="J154" s="224">
        <v>50</v>
      </c>
      <c r="K154" s="211">
        <v>117</v>
      </c>
    </row>
    <row r="155" spans="1:11" ht="15.9" customHeight="1">
      <c r="A155" s="210" t="s">
        <v>632</v>
      </c>
      <c r="B155" s="224">
        <v>68</v>
      </c>
      <c r="C155" s="224">
        <v>182</v>
      </c>
      <c r="D155" s="224">
        <v>68</v>
      </c>
      <c r="E155" s="224">
        <v>176</v>
      </c>
      <c r="F155" s="224">
        <v>67</v>
      </c>
      <c r="G155" s="224">
        <v>177</v>
      </c>
      <c r="H155" s="224">
        <v>68</v>
      </c>
      <c r="I155" s="224">
        <v>180</v>
      </c>
      <c r="J155" s="224">
        <v>69</v>
      </c>
      <c r="K155" s="211">
        <v>180</v>
      </c>
    </row>
    <row r="156" spans="1:11" ht="15.9" customHeight="1">
      <c r="A156" s="210" t="s">
        <v>633</v>
      </c>
      <c r="B156" s="224">
        <v>114</v>
      </c>
      <c r="C156" s="224">
        <v>272</v>
      </c>
      <c r="D156" s="224">
        <v>111</v>
      </c>
      <c r="E156" s="224">
        <v>268</v>
      </c>
      <c r="F156" s="224">
        <v>114</v>
      </c>
      <c r="G156" s="224">
        <v>262</v>
      </c>
      <c r="H156" s="224">
        <v>110</v>
      </c>
      <c r="I156" s="224">
        <v>253</v>
      </c>
      <c r="J156" s="224">
        <v>115</v>
      </c>
      <c r="K156" s="211">
        <v>257</v>
      </c>
    </row>
    <row r="157" spans="1:11" ht="15.9" customHeight="1" thickBot="1">
      <c r="A157" s="210" t="s">
        <v>634</v>
      </c>
      <c r="B157" s="218">
        <v>33</v>
      </c>
      <c r="C157" s="218">
        <v>87</v>
      </c>
      <c r="D157" s="218">
        <v>35</v>
      </c>
      <c r="E157" s="218">
        <v>87</v>
      </c>
      <c r="F157" s="218">
        <v>35</v>
      </c>
      <c r="G157" s="218">
        <v>83</v>
      </c>
      <c r="H157" s="218">
        <v>33</v>
      </c>
      <c r="I157" s="218">
        <v>80</v>
      </c>
      <c r="J157" s="218">
        <v>34</v>
      </c>
      <c r="K157" s="218">
        <v>82</v>
      </c>
    </row>
    <row r="158" spans="1:11" ht="15.9" customHeight="1">
      <c r="A158" s="227" t="s">
        <v>635</v>
      </c>
      <c r="B158" s="228">
        <f t="shared" ref="B158:J158" si="9">SUM(B159:B165)</f>
        <v>377</v>
      </c>
      <c r="C158" s="228">
        <f t="shared" si="9"/>
        <v>940</v>
      </c>
      <c r="D158" s="231">
        <f t="shared" si="9"/>
        <v>387</v>
      </c>
      <c r="E158" s="231">
        <f t="shared" si="9"/>
        <v>941</v>
      </c>
      <c r="F158" s="231">
        <f t="shared" si="9"/>
        <v>384</v>
      </c>
      <c r="G158" s="231">
        <f t="shared" si="9"/>
        <v>916</v>
      </c>
      <c r="H158" s="231">
        <f t="shared" si="9"/>
        <v>382</v>
      </c>
      <c r="I158" s="231">
        <f t="shared" si="9"/>
        <v>902</v>
      </c>
      <c r="J158" s="231">
        <f t="shared" si="9"/>
        <v>380</v>
      </c>
      <c r="K158" s="209">
        <f>SUM(K159:K165)</f>
        <v>889</v>
      </c>
    </row>
    <row r="159" spans="1:11" ht="15.9" customHeight="1">
      <c r="A159" s="210" t="s">
        <v>636</v>
      </c>
      <c r="B159" s="224">
        <v>32</v>
      </c>
      <c r="C159" s="224">
        <v>95</v>
      </c>
      <c r="D159" s="224">
        <v>34</v>
      </c>
      <c r="E159" s="224">
        <v>92</v>
      </c>
      <c r="F159" s="224">
        <v>33</v>
      </c>
      <c r="G159" s="224">
        <v>88</v>
      </c>
      <c r="H159" s="224">
        <v>32</v>
      </c>
      <c r="I159" s="224">
        <v>86</v>
      </c>
      <c r="J159" s="224">
        <v>31</v>
      </c>
      <c r="K159" s="211">
        <v>80</v>
      </c>
    </row>
    <row r="160" spans="1:11" ht="15.9" customHeight="1">
      <c r="A160" s="210" t="s">
        <v>637</v>
      </c>
      <c r="B160" s="224">
        <v>40</v>
      </c>
      <c r="C160" s="224">
        <v>103</v>
      </c>
      <c r="D160" s="224">
        <v>43</v>
      </c>
      <c r="E160" s="224">
        <v>105</v>
      </c>
      <c r="F160" s="224">
        <v>41</v>
      </c>
      <c r="G160" s="224">
        <v>100</v>
      </c>
      <c r="H160" s="224">
        <v>38</v>
      </c>
      <c r="I160" s="224">
        <v>99</v>
      </c>
      <c r="J160" s="224">
        <v>39</v>
      </c>
      <c r="K160" s="211">
        <v>100</v>
      </c>
    </row>
    <row r="161" spans="1:11" ht="15.9" customHeight="1">
      <c r="A161" s="210" t="s">
        <v>638</v>
      </c>
      <c r="B161" s="224">
        <v>63</v>
      </c>
      <c r="C161" s="224">
        <v>190</v>
      </c>
      <c r="D161" s="224">
        <v>64</v>
      </c>
      <c r="E161" s="224">
        <v>191</v>
      </c>
      <c r="F161" s="224">
        <v>62</v>
      </c>
      <c r="G161" s="224">
        <v>180</v>
      </c>
      <c r="H161" s="224">
        <v>61</v>
      </c>
      <c r="I161" s="224">
        <v>176</v>
      </c>
      <c r="J161" s="224">
        <v>63</v>
      </c>
      <c r="K161" s="211">
        <v>174</v>
      </c>
    </row>
    <row r="162" spans="1:11" ht="15.9" customHeight="1">
      <c r="A162" s="210" t="s">
        <v>639</v>
      </c>
      <c r="B162" s="224">
        <v>133</v>
      </c>
      <c r="C162" s="224">
        <v>266</v>
      </c>
      <c r="D162" s="224">
        <v>135</v>
      </c>
      <c r="E162" s="224">
        <v>270</v>
      </c>
      <c r="F162" s="224">
        <v>134</v>
      </c>
      <c r="G162" s="224">
        <v>267</v>
      </c>
      <c r="H162" s="224">
        <v>136</v>
      </c>
      <c r="I162" s="224">
        <v>263</v>
      </c>
      <c r="J162" s="224">
        <v>131</v>
      </c>
      <c r="K162" s="211">
        <v>250</v>
      </c>
    </row>
    <row r="163" spans="1:11" ht="15.9" customHeight="1">
      <c r="A163" s="210" t="s">
        <v>640</v>
      </c>
      <c r="B163" s="224">
        <v>60</v>
      </c>
      <c r="C163" s="224">
        <v>154</v>
      </c>
      <c r="D163" s="224">
        <v>63</v>
      </c>
      <c r="E163" s="224">
        <v>152</v>
      </c>
      <c r="F163" s="224">
        <v>66</v>
      </c>
      <c r="G163" s="224">
        <v>152</v>
      </c>
      <c r="H163" s="224">
        <v>68</v>
      </c>
      <c r="I163" s="224">
        <v>154</v>
      </c>
      <c r="J163" s="224">
        <v>69</v>
      </c>
      <c r="K163" s="211">
        <v>160</v>
      </c>
    </row>
    <row r="164" spans="1:11" ht="15.9" customHeight="1">
      <c r="A164" s="210" t="s">
        <v>641</v>
      </c>
      <c r="B164" s="224">
        <v>21</v>
      </c>
      <c r="C164" s="224">
        <v>40</v>
      </c>
      <c r="D164" s="224">
        <v>20</v>
      </c>
      <c r="E164" s="224">
        <v>40</v>
      </c>
      <c r="F164" s="224">
        <v>20</v>
      </c>
      <c r="G164" s="224">
        <v>38</v>
      </c>
      <c r="H164" s="224">
        <v>19</v>
      </c>
      <c r="I164" s="224">
        <v>34</v>
      </c>
      <c r="J164" s="224">
        <v>20</v>
      </c>
      <c r="K164" s="211">
        <v>38</v>
      </c>
    </row>
    <row r="165" spans="1:11" ht="15.9" customHeight="1" thickBot="1">
      <c r="A165" s="210" t="s">
        <v>642</v>
      </c>
      <c r="B165" s="218">
        <v>28</v>
      </c>
      <c r="C165" s="218">
        <v>92</v>
      </c>
      <c r="D165" s="218">
        <v>28</v>
      </c>
      <c r="E165" s="218">
        <v>91</v>
      </c>
      <c r="F165" s="218">
        <v>28</v>
      </c>
      <c r="G165" s="218">
        <v>91</v>
      </c>
      <c r="H165" s="218">
        <v>28</v>
      </c>
      <c r="I165" s="218">
        <v>90</v>
      </c>
      <c r="J165" s="218">
        <v>27</v>
      </c>
      <c r="K165" s="218">
        <v>87</v>
      </c>
    </row>
    <row r="166" spans="1:11" ht="15.9" customHeight="1">
      <c r="A166" s="227" t="s">
        <v>643</v>
      </c>
      <c r="B166" s="228">
        <f t="shared" ref="B166:J166" si="10">SUM(B167:B175)</f>
        <v>2629</v>
      </c>
      <c r="C166" s="228">
        <f t="shared" si="10"/>
        <v>5214</v>
      </c>
      <c r="D166" s="231">
        <f t="shared" si="10"/>
        <v>2599</v>
      </c>
      <c r="E166" s="231">
        <f t="shared" si="10"/>
        <v>5099</v>
      </c>
      <c r="F166" s="231">
        <f t="shared" si="10"/>
        <v>2595</v>
      </c>
      <c r="G166" s="231">
        <f t="shared" si="10"/>
        <v>5048</v>
      </c>
      <c r="H166" s="231">
        <f t="shared" si="10"/>
        <v>2537</v>
      </c>
      <c r="I166" s="231">
        <f t="shared" si="10"/>
        <v>4921</v>
      </c>
      <c r="J166" s="231">
        <f t="shared" si="10"/>
        <v>2486</v>
      </c>
      <c r="K166" s="209">
        <f>SUM(K167:K175)</f>
        <v>4760</v>
      </c>
    </row>
    <row r="167" spans="1:11" ht="15.9" customHeight="1">
      <c r="A167" s="210" t="s">
        <v>644</v>
      </c>
      <c r="B167" s="224">
        <v>176</v>
      </c>
      <c r="C167" s="224">
        <v>290</v>
      </c>
      <c r="D167" s="224">
        <v>169</v>
      </c>
      <c r="E167" s="224">
        <v>278</v>
      </c>
      <c r="F167" s="224">
        <v>173</v>
      </c>
      <c r="G167" s="224">
        <v>274</v>
      </c>
      <c r="H167" s="224">
        <v>172</v>
      </c>
      <c r="I167" s="224">
        <v>272</v>
      </c>
      <c r="J167" s="224">
        <v>168</v>
      </c>
      <c r="K167" s="211">
        <v>265</v>
      </c>
    </row>
    <row r="168" spans="1:11" ht="15.9" customHeight="1">
      <c r="A168" s="210" t="s">
        <v>645</v>
      </c>
      <c r="B168" s="224">
        <v>49</v>
      </c>
      <c r="C168" s="224">
        <v>84</v>
      </c>
      <c r="D168" s="224">
        <v>53</v>
      </c>
      <c r="E168" s="224">
        <v>88</v>
      </c>
      <c r="F168" s="224">
        <v>53</v>
      </c>
      <c r="G168" s="224">
        <v>88</v>
      </c>
      <c r="H168" s="224">
        <v>49</v>
      </c>
      <c r="I168" s="224">
        <v>80</v>
      </c>
      <c r="J168" s="224">
        <v>44</v>
      </c>
      <c r="K168" s="211">
        <v>74</v>
      </c>
    </row>
    <row r="169" spans="1:11" ht="15.9" customHeight="1">
      <c r="A169" s="210" t="s">
        <v>646</v>
      </c>
      <c r="B169" s="224">
        <v>29</v>
      </c>
      <c r="C169" s="224">
        <v>56</v>
      </c>
      <c r="D169" s="224">
        <v>31</v>
      </c>
      <c r="E169" s="224">
        <v>57</v>
      </c>
      <c r="F169" s="224">
        <v>34</v>
      </c>
      <c r="G169" s="224">
        <v>61</v>
      </c>
      <c r="H169" s="224">
        <v>33</v>
      </c>
      <c r="I169" s="224">
        <v>56</v>
      </c>
      <c r="J169" s="224">
        <v>30</v>
      </c>
      <c r="K169" s="211">
        <v>48</v>
      </c>
    </row>
    <row r="170" spans="1:11" ht="15.9" customHeight="1">
      <c r="A170" s="210" t="s">
        <v>647</v>
      </c>
      <c r="B170" s="224">
        <v>86</v>
      </c>
      <c r="C170" s="224">
        <v>145</v>
      </c>
      <c r="D170" s="224">
        <v>85</v>
      </c>
      <c r="E170" s="224">
        <v>147</v>
      </c>
      <c r="F170" s="224">
        <v>81</v>
      </c>
      <c r="G170" s="224">
        <v>139</v>
      </c>
      <c r="H170" s="224">
        <v>82</v>
      </c>
      <c r="I170" s="224">
        <v>145</v>
      </c>
      <c r="J170" s="224">
        <v>80</v>
      </c>
      <c r="K170" s="211">
        <v>135</v>
      </c>
    </row>
    <row r="171" spans="1:11" ht="15.9" customHeight="1">
      <c r="A171" s="210" t="s">
        <v>648</v>
      </c>
      <c r="B171" s="224">
        <v>192</v>
      </c>
      <c r="C171" s="224">
        <v>374</v>
      </c>
      <c r="D171" s="224">
        <v>194</v>
      </c>
      <c r="E171" s="224">
        <v>378</v>
      </c>
      <c r="F171" s="224">
        <v>196</v>
      </c>
      <c r="G171" s="224">
        <v>377</v>
      </c>
      <c r="H171" s="224">
        <v>188</v>
      </c>
      <c r="I171" s="224">
        <v>369</v>
      </c>
      <c r="J171" s="224">
        <v>169</v>
      </c>
      <c r="K171" s="211">
        <v>342</v>
      </c>
    </row>
    <row r="172" spans="1:11" ht="15.9" customHeight="1">
      <c r="A172" s="210" t="s">
        <v>649</v>
      </c>
      <c r="B172" s="224">
        <v>252</v>
      </c>
      <c r="C172" s="224">
        <v>412</v>
      </c>
      <c r="D172" s="224">
        <v>243</v>
      </c>
      <c r="E172" s="224">
        <v>400</v>
      </c>
      <c r="F172" s="224">
        <v>237</v>
      </c>
      <c r="G172" s="224">
        <v>390</v>
      </c>
      <c r="H172" s="224">
        <v>232</v>
      </c>
      <c r="I172" s="224">
        <v>371</v>
      </c>
      <c r="J172" s="224">
        <v>230</v>
      </c>
      <c r="K172" s="211">
        <v>364</v>
      </c>
    </row>
    <row r="173" spans="1:11" ht="15.9" customHeight="1">
      <c r="A173" s="210" t="s">
        <v>650</v>
      </c>
      <c r="B173" s="224">
        <v>610</v>
      </c>
      <c r="C173" s="224">
        <v>1249</v>
      </c>
      <c r="D173" s="224">
        <v>599</v>
      </c>
      <c r="E173" s="224">
        <v>1202</v>
      </c>
      <c r="F173" s="224">
        <v>596</v>
      </c>
      <c r="G173" s="224">
        <v>1189</v>
      </c>
      <c r="H173" s="224">
        <v>573</v>
      </c>
      <c r="I173" s="224">
        <v>1152</v>
      </c>
      <c r="J173" s="224">
        <v>570</v>
      </c>
      <c r="K173" s="211">
        <v>1121</v>
      </c>
    </row>
    <row r="174" spans="1:11" ht="15.9" customHeight="1">
      <c r="A174" s="210" t="s">
        <v>651</v>
      </c>
      <c r="B174" s="224">
        <v>603</v>
      </c>
      <c r="C174" s="224">
        <v>1440</v>
      </c>
      <c r="D174" s="224">
        <v>600</v>
      </c>
      <c r="E174" s="224">
        <v>1421</v>
      </c>
      <c r="F174" s="224">
        <v>611</v>
      </c>
      <c r="G174" s="224">
        <v>1421</v>
      </c>
      <c r="H174" s="224">
        <v>621</v>
      </c>
      <c r="I174" s="224">
        <v>1412</v>
      </c>
      <c r="J174" s="224">
        <v>622</v>
      </c>
      <c r="K174" s="211">
        <v>1380</v>
      </c>
    </row>
    <row r="175" spans="1:11" ht="15.9" customHeight="1" thickBot="1">
      <c r="A175" s="210" t="s">
        <v>652</v>
      </c>
      <c r="B175" s="218">
        <v>632</v>
      </c>
      <c r="C175" s="218">
        <v>1164</v>
      </c>
      <c r="D175" s="218">
        <v>625</v>
      </c>
      <c r="E175" s="218">
        <v>1128</v>
      </c>
      <c r="F175" s="218">
        <v>614</v>
      </c>
      <c r="G175" s="218">
        <v>1109</v>
      </c>
      <c r="H175" s="218">
        <v>587</v>
      </c>
      <c r="I175" s="218">
        <v>1064</v>
      </c>
      <c r="J175" s="218">
        <v>573</v>
      </c>
      <c r="K175" s="218">
        <v>1031</v>
      </c>
    </row>
    <row r="176" spans="1:11" ht="15.9" customHeight="1">
      <c r="A176" s="227" t="s">
        <v>653</v>
      </c>
      <c r="B176" s="228">
        <f t="shared" ref="B176:I176" si="11">SUM(B177:B188,B192:B201)</f>
        <v>3314</v>
      </c>
      <c r="C176" s="228">
        <f t="shared" si="11"/>
        <v>7793</v>
      </c>
      <c r="D176" s="231">
        <f t="shared" si="11"/>
        <v>3338</v>
      </c>
      <c r="E176" s="231">
        <f t="shared" si="11"/>
        <v>7778</v>
      </c>
      <c r="F176" s="231">
        <f t="shared" si="11"/>
        <v>3358</v>
      </c>
      <c r="G176" s="231">
        <f t="shared" si="11"/>
        <v>7737</v>
      </c>
      <c r="H176" s="231">
        <f t="shared" si="11"/>
        <v>3394</v>
      </c>
      <c r="I176" s="231">
        <f t="shared" si="11"/>
        <v>7657</v>
      </c>
      <c r="J176" s="231">
        <f>SUM(J177:J188,J192:J201)</f>
        <v>3417</v>
      </c>
      <c r="K176" s="209">
        <f>SUM(K177:K188,K192:K201)</f>
        <v>7615</v>
      </c>
    </row>
    <row r="177" spans="1:11" ht="15.9" customHeight="1">
      <c r="A177" s="210" t="s">
        <v>654</v>
      </c>
      <c r="B177" s="224">
        <v>104</v>
      </c>
      <c r="C177" s="224">
        <v>304</v>
      </c>
      <c r="D177" s="224">
        <v>102</v>
      </c>
      <c r="E177" s="224">
        <v>298</v>
      </c>
      <c r="F177" s="224">
        <v>99</v>
      </c>
      <c r="G177" s="224">
        <v>294</v>
      </c>
      <c r="H177" s="224">
        <v>98</v>
      </c>
      <c r="I177" s="224">
        <v>287</v>
      </c>
      <c r="J177" s="224">
        <v>96</v>
      </c>
      <c r="K177" s="211">
        <v>284</v>
      </c>
    </row>
    <row r="178" spans="1:11" ht="15.9" customHeight="1">
      <c r="A178" s="210" t="s">
        <v>655</v>
      </c>
      <c r="B178" s="224">
        <v>174</v>
      </c>
      <c r="C178" s="224">
        <v>422</v>
      </c>
      <c r="D178" s="224">
        <v>176</v>
      </c>
      <c r="E178" s="224">
        <v>417</v>
      </c>
      <c r="F178" s="224">
        <v>182</v>
      </c>
      <c r="G178" s="224">
        <v>420</v>
      </c>
      <c r="H178" s="224">
        <v>180</v>
      </c>
      <c r="I178" s="224">
        <v>401</v>
      </c>
      <c r="J178" s="224">
        <v>180</v>
      </c>
      <c r="K178" s="211">
        <v>394</v>
      </c>
    </row>
    <row r="179" spans="1:11" ht="15.9" customHeight="1">
      <c r="A179" s="210" t="s">
        <v>656</v>
      </c>
      <c r="B179" s="224">
        <v>83</v>
      </c>
      <c r="C179" s="224">
        <v>237</v>
      </c>
      <c r="D179" s="224">
        <v>84</v>
      </c>
      <c r="E179" s="224">
        <v>236</v>
      </c>
      <c r="F179" s="224">
        <v>89</v>
      </c>
      <c r="G179" s="224">
        <v>248</v>
      </c>
      <c r="H179" s="224">
        <v>89</v>
      </c>
      <c r="I179" s="224">
        <v>245</v>
      </c>
      <c r="J179" s="224">
        <v>91</v>
      </c>
      <c r="K179" s="211">
        <v>248</v>
      </c>
    </row>
    <row r="180" spans="1:11" ht="15.9" customHeight="1">
      <c r="A180" s="210" t="s">
        <v>657</v>
      </c>
      <c r="B180" s="224">
        <v>378</v>
      </c>
      <c r="C180" s="224">
        <v>915</v>
      </c>
      <c r="D180" s="224">
        <v>391</v>
      </c>
      <c r="E180" s="224">
        <v>920</v>
      </c>
      <c r="F180" s="224">
        <v>402</v>
      </c>
      <c r="G180" s="224">
        <v>943</v>
      </c>
      <c r="H180" s="224">
        <v>398</v>
      </c>
      <c r="I180" s="224">
        <v>926</v>
      </c>
      <c r="J180" s="224">
        <v>412</v>
      </c>
      <c r="K180" s="211">
        <v>954</v>
      </c>
    </row>
    <row r="181" spans="1:11" ht="15.9" customHeight="1">
      <c r="A181" s="210" t="s">
        <v>658</v>
      </c>
      <c r="B181" s="224">
        <v>23</v>
      </c>
      <c r="C181" s="224">
        <v>29</v>
      </c>
      <c r="D181" s="224">
        <v>23</v>
      </c>
      <c r="E181" s="224">
        <v>29</v>
      </c>
      <c r="F181" s="224">
        <v>21</v>
      </c>
      <c r="G181" s="224">
        <v>27</v>
      </c>
      <c r="H181" s="224">
        <v>24</v>
      </c>
      <c r="I181" s="224">
        <v>29</v>
      </c>
      <c r="J181" s="224">
        <v>20</v>
      </c>
      <c r="K181" s="211">
        <v>24</v>
      </c>
    </row>
    <row r="182" spans="1:11" ht="15.9" customHeight="1">
      <c r="A182" s="210" t="s">
        <v>659</v>
      </c>
      <c r="B182" s="224">
        <v>255</v>
      </c>
      <c r="C182" s="224">
        <v>600</v>
      </c>
      <c r="D182" s="224">
        <v>254</v>
      </c>
      <c r="E182" s="224">
        <v>594</v>
      </c>
      <c r="F182" s="224">
        <v>248</v>
      </c>
      <c r="G182" s="224">
        <v>569</v>
      </c>
      <c r="H182" s="224">
        <v>260</v>
      </c>
      <c r="I182" s="224">
        <v>586</v>
      </c>
      <c r="J182" s="224">
        <v>268</v>
      </c>
      <c r="K182" s="211">
        <v>595</v>
      </c>
    </row>
    <row r="183" spans="1:11" ht="15.9" customHeight="1">
      <c r="A183" s="210" t="s">
        <v>660</v>
      </c>
      <c r="B183" s="224">
        <v>16</v>
      </c>
      <c r="C183" s="224">
        <v>45</v>
      </c>
      <c r="D183" s="224">
        <v>16</v>
      </c>
      <c r="E183" s="224">
        <v>44</v>
      </c>
      <c r="F183" s="224">
        <v>16</v>
      </c>
      <c r="G183" s="224">
        <v>43</v>
      </c>
      <c r="H183" s="224">
        <v>15</v>
      </c>
      <c r="I183" s="224">
        <v>41</v>
      </c>
      <c r="J183" s="224">
        <v>16</v>
      </c>
      <c r="K183" s="211">
        <v>40</v>
      </c>
    </row>
    <row r="184" spans="1:11" ht="15.9" customHeight="1">
      <c r="A184" s="210" t="s">
        <v>661</v>
      </c>
      <c r="B184" s="224">
        <v>109</v>
      </c>
      <c r="C184" s="224">
        <v>288</v>
      </c>
      <c r="D184" s="224">
        <v>104</v>
      </c>
      <c r="E184" s="224">
        <v>278</v>
      </c>
      <c r="F184" s="224">
        <v>110</v>
      </c>
      <c r="G184" s="224">
        <v>289</v>
      </c>
      <c r="H184" s="224">
        <v>111</v>
      </c>
      <c r="I184" s="224">
        <v>285</v>
      </c>
      <c r="J184" s="224">
        <v>109</v>
      </c>
      <c r="K184" s="211">
        <v>280</v>
      </c>
    </row>
    <row r="185" spans="1:11" ht="15.9" customHeight="1">
      <c r="A185" s="210" t="s">
        <v>662</v>
      </c>
      <c r="B185" s="224">
        <v>173</v>
      </c>
      <c r="C185" s="224">
        <v>274</v>
      </c>
      <c r="D185" s="224">
        <v>165</v>
      </c>
      <c r="E185" s="224">
        <v>265</v>
      </c>
      <c r="F185" s="224">
        <v>156</v>
      </c>
      <c r="G185" s="224">
        <v>257</v>
      </c>
      <c r="H185" s="224">
        <v>151</v>
      </c>
      <c r="I185" s="224">
        <v>249</v>
      </c>
      <c r="J185" s="224">
        <v>150</v>
      </c>
      <c r="K185" s="211">
        <v>241</v>
      </c>
    </row>
    <row r="186" spans="1:11" ht="15.9" customHeight="1">
      <c r="A186" s="210" t="s">
        <v>663</v>
      </c>
      <c r="B186" s="224">
        <v>46</v>
      </c>
      <c r="C186" s="224">
        <v>132</v>
      </c>
      <c r="D186" s="224">
        <v>44</v>
      </c>
      <c r="E186" s="224">
        <v>123</v>
      </c>
      <c r="F186" s="224">
        <v>44</v>
      </c>
      <c r="G186" s="224">
        <v>123</v>
      </c>
      <c r="H186" s="224">
        <v>45</v>
      </c>
      <c r="I186" s="224">
        <v>127</v>
      </c>
      <c r="J186" s="224">
        <v>49</v>
      </c>
      <c r="K186" s="211">
        <v>135</v>
      </c>
    </row>
    <row r="187" spans="1:11" ht="15.9" customHeight="1">
      <c r="A187" s="210" t="s">
        <v>664</v>
      </c>
      <c r="B187" s="224">
        <v>4</v>
      </c>
      <c r="C187" s="224">
        <v>7</v>
      </c>
      <c r="D187" s="224">
        <v>4</v>
      </c>
      <c r="E187" s="224">
        <v>7</v>
      </c>
      <c r="F187" s="224">
        <v>4</v>
      </c>
      <c r="G187" s="224">
        <v>7</v>
      </c>
      <c r="H187" s="224">
        <v>4</v>
      </c>
      <c r="I187" s="224">
        <v>8</v>
      </c>
      <c r="J187" s="224">
        <v>3</v>
      </c>
      <c r="K187" s="211">
        <v>8</v>
      </c>
    </row>
    <row r="188" spans="1:11" s="214" customFormat="1" ht="15" customHeight="1" thickBot="1">
      <c r="A188" s="217" t="s">
        <v>665</v>
      </c>
      <c r="B188" s="218">
        <v>48</v>
      </c>
      <c r="C188" s="218">
        <v>120</v>
      </c>
      <c r="D188" s="218">
        <v>48</v>
      </c>
      <c r="E188" s="218">
        <v>122</v>
      </c>
      <c r="F188" s="218">
        <v>47</v>
      </c>
      <c r="G188" s="218">
        <v>118</v>
      </c>
      <c r="H188" s="218">
        <v>49</v>
      </c>
      <c r="I188" s="218">
        <v>124</v>
      </c>
      <c r="J188" s="218">
        <v>47</v>
      </c>
      <c r="K188" s="218">
        <v>112</v>
      </c>
    </row>
    <row r="189" spans="1:11" ht="21.75" customHeight="1" thickBot="1">
      <c r="A189" s="197"/>
      <c r="B189" s="198"/>
      <c r="C189" s="198"/>
      <c r="D189" s="198"/>
      <c r="E189" s="198"/>
      <c r="F189" s="199"/>
      <c r="G189" s="200"/>
      <c r="H189" s="199"/>
      <c r="I189" s="200"/>
      <c r="J189" s="199"/>
      <c r="K189" s="200" t="s">
        <v>362</v>
      </c>
    </row>
    <row r="190" spans="1:11" ht="22.5" customHeight="1">
      <c r="A190" s="4306" t="s">
        <v>483</v>
      </c>
      <c r="B190" s="4304" t="s">
        <v>484</v>
      </c>
      <c r="C190" s="4308"/>
      <c r="D190" s="4304">
        <v>30</v>
      </c>
      <c r="E190" s="4308"/>
      <c r="F190" s="4304">
        <v>31</v>
      </c>
      <c r="G190" s="4308"/>
      <c r="H190" s="4304" t="s">
        <v>453</v>
      </c>
      <c r="I190" s="4308"/>
      <c r="J190" s="4304" t="s">
        <v>485</v>
      </c>
      <c r="K190" s="4305"/>
    </row>
    <row r="191" spans="1:11" ht="15.9" customHeight="1">
      <c r="A191" s="4307"/>
      <c r="B191" s="220" t="s">
        <v>364</v>
      </c>
      <c r="C191" s="221" t="s">
        <v>486</v>
      </c>
      <c r="D191" s="222" t="s">
        <v>364</v>
      </c>
      <c r="E191" s="222" t="s">
        <v>486</v>
      </c>
      <c r="F191" s="222" t="s">
        <v>364</v>
      </c>
      <c r="G191" s="222" t="s">
        <v>486</v>
      </c>
      <c r="H191" s="222" t="s">
        <v>364</v>
      </c>
      <c r="I191" s="222" t="s">
        <v>486</v>
      </c>
      <c r="J191" s="222" t="s">
        <v>364</v>
      </c>
      <c r="K191" s="223" t="s">
        <v>486</v>
      </c>
    </row>
    <row r="192" spans="1:11" ht="15.9" customHeight="1">
      <c r="A192" s="210" t="s">
        <v>666</v>
      </c>
      <c r="B192" s="215">
        <v>17</v>
      </c>
      <c r="C192" s="215">
        <v>53</v>
      </c>
      <c r="D192" s="215">
        <v>18</v>
      </c>
      <c r="E192" s="215">
        <v>59</v>
      </c>
      <c r="F192" s="215">
        <v>20</v>
      </c>
      <c r="G192" s="215">
        <v>61</v>
      </c>
      <c r="H192" s="215">
        <v>20</v>
      </c>
      <c r="I192" s="215">
        <v>61</v>
      </c>
      <c r="J192" s="215">
        <v>20</v>
      </c>
      <c r="K192" s="216">
        <v>61</v>
      </c>
    </row>
    <row r="193" spans="1:11" ht="15.9" customHeight="1">
      <c r="A193" s="210" t="s">
        <v>667</v>
      </c>
      <c r="B193" s="215">
        <v>339</v>
      </c>
      <c r="C193" s="215">
        <v>813</v>
      </c>
      <c r="D193" s="215">
        <v>348</v>
      </c>
      <c r="E193" s="215">
        <v>838</v>
      </c>
      <c r="F193" s="215">
        <v>347</v>
      </c>
      <c r="G193" s="215">
        <v>817</v>
      </c>
      <c r="H193" s="215">
        <v>354</v>
      </c>
      <c r="I193" s="215">
        <v>820</v>
      </c>
      <c r="J193" s="215">
        <v>357</v>
      </c>
      <c r="K193" s="216">
        <v>815</v>
      </c>
    </row>
    <row r="194" spans="1:11" ht="15.9" customHeight="1">
      <c r="A194" s="210" t="s">
        <v>668</v>
      </c>
      <c r="B194" s="215">
        <v>198</v>
      </c>
      <c r="C194" s="215">
        <v>432</v>
      </c>
      <c r="D194" s="215">
        <v>201</v>
      </c>
      <c r="E194" s="215">
        <v>439</v>
      </c>
      <c r="F194" s="215">
        <v>194</v>
      </c>
      <c r="G194" s="215">
        <v>429</v>
      </c>
      <c r="H194" s="215">
        <v>186</v>
      </c>
      <c r="I194" s="215">
        <v>413</v>
      </c>
      <c r="J194" s="215">
        <v>181</v>
      </c>
      <c r="K194" s="216">
        <v>397</v>
      </c>
    </row>
    <row r="195" spans="1:11" ht="15.9" customHeight="1">
      <c r="A195" s="210" t="s">
        <v>669</v>
      </c>
      <c r="B195" s="215">
        <v>114</v>
      </c>
      <c r="C195" s="215">
        <v>270</v>
      </c>
      <c r="D195" s="215">
        <v>113</v>
      </c>
      <c r="E195" s="215">
        <v>271</v>
      </c>
      <c r="F195" s="215">
        <v>116</v>
      </c>
      <c r="G195" s="215">
        <v>270</v>
      </c>
      <c r="H195" s="215">
        <v>114</v>
      </c>
      <c r="I195" s="215">
        <v>270</v>
      </c>
      <c r="J195" s="215">
        <v>119</v>
      </c>
      <c r="K195" s="216">
        <v>276</v>
      </c>
    </row>
    <row r="196" spans="1:11" ht="15.9" customHeight="1">
      <c r="A196" s="210" t="s">
        <v>670</v>
      </c>
      <c r="B196" s="215">
        <v>153</v>
      </c>
      <c r="C196" s="215">
        <v>398</v>
      </c>
      <c r="D196" s="215">
        <v>156</v>
      </c>
      <c r="E196" s="215">
        <v>398</v>
      </c>
      <c r="F196" s="215">
        <v>156</v>
      </c>
      <c r="G196" s="215">
        <v>400</v>
      </c>
      <c r="H196" s="215">
        <v>160</v>
      </c>
      <c r="I196" s="215">
        <v>397</v>
      </c>
      <c r="J196" s="215">
        <v>165</v>
      </c>
      <c r="K196" s="216">
        <v>404</v>
      </c>
    </row>
    <row r="197" spans="1:11" ht="15.9" customHeight="1">
      <c r="A197" s="210" t="s">
        <v>671</v>
      </c>
      <c r="B197" s="215">
        <v>219</v>
      </c>
      <c r="C197" s="215">
        <v>491</v>
      </c>
      <c r="D197" s="215">
        <v>214</v>
      </c>
      <c r="E197" s="215">
        <v>487</v>
      </c>
      <c r="F197" s="215">
        <v>212</v>
      </c>
      <c r="G197" s="215">
        <v>469</v>
      </c>
      <c r="H197" s="215">
        <v>230</v>
      </c>
      <c r="I197" s="215">
        <v>473</v>
      </c>
      <c r="J197" s="215">
        <v>228</v>
      </c>
      <c r="K197" s="216">
        <v>462</v>
      </c>
    </row>
    <row r="198" spans="1:11" ht="15.9" customHeight="1">
      <c r="A198" s="210" t="s">
        <v>672</v>
      </c>
      <c r="B198" s="215">
        <v>313</v>
      </c>
      <c r="C198" s="215">
        <v>694</v>
      </c>
      <c r="D198" s="215">
        <v>321</v>
      </c>
      <c r="E198" s="215">
        <v>698</v>
      </c>
      <c r="F198" s="215">
        <v>341</v>
      </c>
      <c r="G198" s="215">
        <v>707</v>
      </c>
      <c r="H198" s="215">
        <v>349</v>
      </c>
      <c r="I198" s="215">
        <v>697</v>
      </c>
      <c r="J198" s="215">
        <v>345</v>
      </c>
      <c r="K198" s="216">
        <v>690</v>
      </c>
    </row>
    <row r="199" spans="1:11" ht="15" customHeight="1">
      <c r="A199" s="210" t="s">
        <v>673</v>
      </c>
      <c r="B199" s="211">
        <v>257</v>
      </c>
      <c r="C199" s="211">
        <v>567</v>
      </c>
      <c r="D199" s="211">
        <v>262</v>
      </c>
      <c r="E199" s="211">
        <v>553</v>
      </c>
      <c r="F199" s="211">
        <v>260</v>
      </c>
      <c r="G199" s="211">
        <v>546</v>
      </c>
      <c r="H199" s="211">
        <v>261</v>
      </c>
      <c r="I199" s="211">
        <v>535</v>
      </c>
      <c r="J199" s="211">
        <v>268</v>
      </c>
      <c r="K199" s="211">
        <v>538</v>
      </c>
    </row>
    <row r="200" spans="1:11" ht="15" customHeight="1">
      <c r="A200" s="210" t="s">
        <v>674</v>
      </c>
      <c r="B200" s="216">
        <v>148</v>
      </c>
      <c r="C200" s="216">
        <v>356</v>
      </c>
      <c r="D200" s="216">
        <v>146</v>
      </c>
      <c r="E200" s="216">
        <v>353</v>
      </c>
      <c r="F200" s="216">
        <v>143</v>
      </c>
      <c r="G200" s="216">
        <v>346</v>
      </c>
      <c r="H200" s="216">
        <v>146</v>
      </c>
      <c r="I200" s="216">
        <v>341</v>
      </c>
      <c r="J200" s="216">
        <v>146</v>
      </c>
      <c r="K200" s="216">
        <v>329</v>
      </c>
    </row>
    <row r="201" spans="1:11" ht="15.9" customHeight="1" thickBot="1">
      <c r="A201" s="217" t="s">
        <v>675</v>
      </c>
      <c r="B201" s="218">
        <v>143</v>
      </c>
      <c r="C201" s="218">
        <v>346</v>
      </c>
      <c r="D201" s="218">
        <v>148</v>
      </c>
      <c r="E201" s="218">
        <v>349</v>
      </c>
      <c r="F201" s="218">
        <v>151</v>
      </c>
      <c r="G201" s="218">
        <v>354</v>
      </c>
      <c r="H201" s="218">
        <v>150</v>
      </c>
      <c r="I201" s="218">
        <v>342</v>
      </c>
      <c r="J201" s="218">
        <v>147</v>
      </c>
      <c r="K201" s="218">
        <v>328</v>
      </c>
    </row>
    <row r="202" spans="1:11" ht="15.9" customHeight="1">
      <c r="A202" s="227" t="s">
        <v>676</v>
      </c>
      <c r="B202" s="232">
        <f t="shared" ref="B202:J202" si="12">SUM(B203:B210)</f>
        <v>756</v>
      </c>
      <c r="C202" s="232">
        <f t="shared" si="12"/>
        <v>2102</v>
      </c>
      <c r="D202" s="233">
        <f t="shared" si="12"/>
        <v>770</v>
      </c>
      <c r="E202" s="233">
        <f t="shared" si="12"/>
        <v>2079</v>
      </c>
      <c r="F202" s="233">
        <f t="shared" si="12"/>
        <v>760</v>
      </c>
      <c r="G202" s="233">
        <f t="shared" si="12"/>
        <v>2045</v>
      </c>
      <c r="H202" s="233">
        <f t="shared" si="12"/>
        <v>737</v>
      </c>
      <c r="I202" s="233">
        <f t="shared" si="12"/>
        <v>2004</v>
      </c>
      <c r="J202" s="233">
        <f t="shared" si="12"/>
        <v>763</v>
      </c>
      <c r="K202" s="234">
        <f>SUM(K203:K210)</f>
        <v>2010</v>
      </c>
    </row>
    <row r="203" spans="1:11" ht="15.9" customHeight="1">
      <c r="A203" s="210" t="s">
        <v>677</v>
      </c>
      <c r="B203" s="215">
        <v>100</v>
      </c>
      <c r="C203" s="215">
        <v>295</v>
      </c>
      <c r="D203" s="215">
        <v>98</v>
      </c>
      <c r="E203" s="215">
        <v>290</v>
      </c>
      <c r="F203" s="215">
        <v>98</v>
      </c>
      <c r="G203" s="215">
        <v>285</v>
      </c>
      <c r="H203" s="215">
        <v>97</v>
      </c>
      <c r="I203" s="215">
        <v>274</v>
      </c>
      <c r="J203" s="215">
        <v>104</v>
      </c>
      <c r="K203" s="216">
        <v>283</v>
      </c>
    </row>
    <row r="204" spans="1:11" ht="15.9" customHeight="1">
      <c r="A204" s="210" t="s">
        <v>678</v>
      </c>
      <c r="B204" s="215">
        <v>64</v>
      </c>
      <c r="C204" s="215">
        <v>111</v>
      </c>
      <c r="D204" s="215">
        <v>71</v>
      </c>
      <c r="E204" s="215">
        <v>117</v>
      </c>
      <c r="F204" s="215">
        <v>33</v>
      </c>
      <c r="G204" s="215">
        <v>78</v>
      </c>
      <c r="H204" s="215">
        <v>32</v>
      </c>
      <c r="I204" s="215">
        <v>74</v>
      </c>
      <c r="J204" s="215">
        <v>34</v>
      </c>
      <c r="K204" s="216">
        <v>77</v>
      </c>
    </row>
    <row r="205" spans="1:11" ht="15.9" customHeight="1">
      <c r="A205" s="210" t="s">
        <v>679</v>
      </c>
      <c r="B205" s="215">
        <v>122</v>
      </c>
      <c r="C205" s="215">
        <v>358</v>
      </c>
      <c r="D205" s="215">
        <v>131</v>
      </c>
      <c r="E205" s="215">
        <v>355</v>
      </c>
      <c r="F205" s="215">
        <v>158</v>
      </c>
      <c r="G205" s="215">
        <v>377</v>
      </c>
      <c r="H205" s="215">
        <v>144</v>
      </c>
      <c r="I205" s="215">
        <v>363</v>
      </c>
      <c r="J205" s="215">
        <v>159</v>
      </c>
      <c r="K205" s="216">
        <v>378</v>
      </c>
    </row>
    <row r="206" spans="1:11" ht="15.9" customHeight="1">
      <c r="A206" s="210" t="s">
        <v>680</v>
      </c>
      <c r="B206" s="215">
        <v>51</v>
      </c>
      <c r="C206" s="215">
        <v>170</v>
      </c>
      <c r="D206" s="215">
        <v>48</v>
      </c>
      <c r="E206" s="215">
        <v>163</v>
      </c>
      <c r="F206" s="215">
        <v>52</v>
      </c>
      <c r="G206" s="215">
        <v>165</v>
      </c>
      <c r="H206" s="215">
        <v>53</v>
      </c>
      <c r="I206" s="215">
        <v>167</v>
      </c>
      <c r="J206" s="215">
        <v>53</v>
      </c>
      <c r="K206" s="216">
        <v>162</v>
      </c>
    </row>
    <row r="207" spans="1:11" ht="15.9" customHeight="1">
      <c r="A207" s="210" t="s">
        <v>681</v>
      </c>
      <c r="B207" s="215">
        <v>147</v>
      </c>
      <c r="C207" s="215">
        <v>360</v>
      </c>
      <c r="D207" s="215">
        <v>150</v>
      </c>
      <c r="E207" s="215">
        <v>361</v>
      </c>
      <c r="F207" s="215">
        <v>149</v>
      </c>
      <c r="G207" s="215">
        <v>360</v>
      </c>
      <c r="H207" s="215">
        <v>144</v>
      </c>
      <c r="I207" s="215">
        <v>351</v>
      </c>
      <c r="J207" s="215">
        <v>146</v>
      </c>
      <c r="K207" s="216">
        <v>349</v>
      </c>
    </row>
    <row r="208" spans="1:11" ht="15.9" customHeight="1">
      <c r="A208" s="210" t="s">
        <v>682</v>
      </c>
      <c r="B208" s="215">
        <v>173</v>
      </c>
      <c r="C208" s="215">
        <v>489</v>
      </c>
      <c r="D208" s="215">
        <v>174</v>
      </c>
      <c r="E208" s="215">
        <v>481</v>
      </c>
      <c r="F208" s="215">
        <v>172</v>
      </c>
      <c r="G208" s="215">
        <v>476</v>
      </c>
      <c r="H208" s="215">
        <v>169</v>
      </c>
      <c r="I208" s="215">
        <v>471</v>
      </c>
      <c r="J208" s="215">
        <v>169</v>
      </c>
      <c r="K208" s="216">
        <v>465</v>
      </c>
    </row>
    <row r="209" spans="1:11" ht="15.9" customHeight="1">
      <c r="A209" s="210" t="s">
        <v>683</v>
      </c>
      <c r="B209" s="215">
        <v>67</v>
      </c>
      <c r="C209" s="215">
        <v>218</v>
      </c>
      <c r="D209" s="215">
        <v>68</v>
      </c>
      <c r="E209" s="215">
        <v>215</v>
      </c>
      <c r="F209" s="215">
        <v>68</v>
      </c>
      <c r="G209" s="215">
        <v>209</v>
      </c>
      <c r="H209" s="215">
        <v>67</v>
      </c>
      <c r="I209" s="215">
        <v>207</v>
      </c>
      <c r="J209" s="215">
        <v>67</v>
      </c>
      <c r="K209" s="216">
        <v>203</v>
      </c>
    </row>
    <row r="210" spans="1:11" ht="15.9" customHeight="1" thickBot="1">
      <c r="A210" s="210" t="s">
        <v>684</v>
      </c>
      <c r="B210" s="218">
        <v>32</v>
      </c>
      <c r="C210" s="218">
        <v>101</v>
      </c>
      <c r="D210" s="218">
        <v>30</v>
      </c>
      <c r="E210" s="218">
        <v>97</v>
      </c>
      <c r="F210" s="218">
        <v>30</v>
      </c>
      <c r="G210" s="218">
        <v>95</v>
      </c>
      <c r="H210" s="218">
        <v>31</v>
      </c>
      <c r="I210" s="218">
        <v>97</v>
      </c>
      <c r="J210" s="218">
        <v>31</v>
      </c>
      <c r="K210" s="218">
        <v>93</v>
      </c>
    </row>
    <row r="211" spans="1:11" ht="15.9" customHeight="1">
      <c r="A211" s="227" t="s">
        <v>685</v>
      </c>
      <c r="B211" s="232">
        <f t="shared" ref="B211:K211" si="13">SUM(B212:B218)</f>
        <v>735</v>
      </c>
      <c r="C211" s="232">
        <f t="shared" si="13"/>
        <v>2007</v>
      </c>
      <c r="D211" s="233">
        <f t="shared" si="13"/>
        <v>740</v>
      </c>
      <c r="E211" s="233">
        <f t="shared" si="13"/>
        <v>2001</v>
      </c>
      <c r="F211" s="233">
        <f t="shared" si="13"/>
        <v>749</v>
      </c>
      <c r="G211" s="233">
        <f t="shared" si="13"/>
        <v>1993</v>
      </c>
      <c r="H211" s="233">
        <f t="shared" si="13"/>
        <v>774</v>
      </c>
      <c r="I211" s="233">
        <f t="shared" si="13"/>
        <v>1996</v>
      </c>
      <c r="J211" s="233">
        <f t="shared" si="13"/>
        <v>772</v>
      </c>
      <c r="K211" s="234">
        <f t="shared" si="13"/>
        <v>1962</v>
      </c>
    </row>
    <row r="212" spans="1:11" ht="15.9" customHeight="1">
      <c r="A212" s="210" t="s">
        <v>686</v>
      </c>
      <c r="B212" s="215">
        <v>188</v>
      </c>
      <c r="C212" s="215">
        <v>502</v>
      </c>
      <c r="D212" s="215">
        <v>191</v>
      </c>
      <c r="E212" s="215">
        <v>501</v>
      </c>
      <c r="F212" s="215">
        <v>193</v>
      </c>
      <c r="G212" s="215">
        <v>492</v>
      </c>
      <c r="H212" s="215">
        <v>194</v>
      </c>
      <c r="I212" s="215">
        <v>482</v>
      </c>
      <c r="J212" s="215">
        <v>198</v>
      </c>
      <c r="K212" s="216">
        <v>482</v>
      </c>
    </row>
    <row r="213" spans="1:11" ht="15.9" customHeight="1">
      <c r="A213" s="210" t="s">
        <v>687</v>
      </c>
      <c r="B213" s="215">
        <v>67</v>
      </c>
      <c r="C213" s="215">
        <v>124</v>
      </c>
      <c r="D213" s="215">
        <v>67</v>
      </c>
      <c r="E213" s="215">
        <v>124</v>
      </c>
      <c r="F213" s="215">
        <v>65</v>
      </c>
      <c r="G213" s="215">
        <v>125</v>
      </c>
      <c r="H213" s="215">
        <v>67</v>
      </c>
      <c r="I213" s="215">
        <v>130</v>
      </c>
      <c r="J213" s="215">
        <v>70</v>
      </c>
      <c r="K213" s="216">
        <v>133</v>
      </c>
    </row>
    <row r="214" spans="1:11" ht="15.9" customHeight="1">
      <c r="A214" s="210" t="s">
        <v>688</v>
      </c>
      <c r="B214" s="215">
        <v>28</v>
      </c>
      <c r="C214" s="215">
        <v>36</v>
      </c>
      <c r="D214" s="215">
        <v>27</v>
      </c>
      <c r="E214" s="215">
        <v>35</v>
      </c>
      <c r="F214" s="215">
        <v>28</v>
      </c>
      <c r="G214" s="215">
        <v>36</v>
      </c>
      <c r="H214" s="215">
        <v>27</v>
      </c>
      <c r="I214" s="215">
        <v>35</v>
      </c>
      <c r="J214" s="215">
        <v>26</v>
      </c>
      <c r="K214" s="216">
        <v>35</v>
      </c>
    </row>
    <row r="215" spans="1:11" ht="15.9" customHeight="1">
      <c r="A215" s="210" t="s">
        <v>689</v>
      </c>
      <c r="B215" s="215">
        <v>202</v>
      </c>
      <c r="C215" s="215">
        <v>575</v>
      </c>
      <c r="D215" s="215">
        <v>204</v>
      </c>
      <c r="E215" s="215">
        <v>572</v>
      </c>
      <c r="F215" s="215">
        <v>207</v>
      </c>
      <c r="G215" s="215">
        <v>575</v>
      </c>
      <c r="H215" s="215">
        <v>226</v>
      </c>
      <c r="I215" s="215">
        <v>587</v>
      </c>
      <c r="J215" s="215">
        <v>215</v>
      </c>
      <c r="K215" s="216">
        <v>571</v>
      </c>
    </row>
    <row r="216" spans="1:11" ht="15.9" customHeight="1">
      <c r="A216" s="210" t="s">
        <v>690</v>
      </c>
      <c r="B216" s="215">
        <v>167</v>
      </c>
      <c r="C216" s="215">
        <v>509</v>
      </c>
      <c r="D216" s="215">
        <v>165</v>
      </c>
      <c r="E216" s="215">
        <v>502</v>
      </c>
      <c r="F216" s="215">
        <v>170</v>
      </c>
      <c r="G216" s="215">
        <v>499</v>
      </c>
      <c r="H216" s="215">
        <v>175</v>
      </c>
      <c r="I216" s="215">
        <v>497</v>
      </c>
      <c r="J216" s="215">
        <v>177</v>
      </c>
      <c r="K216" s="216">
        <v>483</v>
      </c>
    </row>
    <row r="217" spans="1:11" ht="15.9" customHeight="1">
      <c r="A217" s="210" t="s">
        <v>691</v>
      </c>
      <c r="B217" s="215">
        <v>83</v>
      </c>
      <c r="C217" s="215">
        <v>261</v>
      </c>
      <c r="D217" s="215">
        <v>86</v>
      </c>
      <c r="E217" s="215">
        <v>267</v>
      </c>
      <c r="F217" s="215">
        <v>86</v>
      </c>
      <c r="G217" s="215">
        <v>266</v>
      </c>
      <c r="H217" s="215">
        <v>85</v>
      </c>
      <c r="I217" s="215">
        <v>265</v>
      </c>
      <c r="J217" s="215">
        <v>86</v>
      </c>
      <c r="K217" s="216">
        <v>258</v>
      </c>
    </row>
    <row r="218" spans="1:11" ht="15.9" customHeight="1" thickBot="1">
      <c r="A218" s="210" t="s">
        <v>692</v>
      </c>
      <c r="B218" s="235" t="s">
        <v>693</v>
      </c>
      <c r="C218" s="235" t="s">
        <v>693</v>
      </c>
      <c r="D218" s="235" t="s">
        <v>693</v>
      </c>
      <c r="E218" s="235" t="s">
        <v>693</v>
      </c>
      <c r="F218" s="235" t="s">
        <v>693</v>
      </c>
      <c r="G218" s="235" t="s">
        <v>693</v>
      </c>
      <c r="H218" s="235" t="s">
        <v>693</v>
      </c>
      <c r="I218" s="235" t="s">
        <v>693</v>
      </c>
      <c r="J218" s="235" t="s">
        <v>693</v>
      </c>
      <c r="K218" s="235" t="s">
        <v>693</v>
      </c>
    </row>
    <row r="219" spans="1:11" ht="15.9" customHeight="1">
      <c r="A219" s="227" t="s">
        <v>694</v>
      </c>
      <c r="B219" s="232">
        <f t="shared" ref="B219:K219" si="14">SUM(B220:B235)</f>
        <v>1496</v>
      </c>
      <c r="C219" s="232">
        <f t="shared" si="14"/>
        <v>3913</v>
      </c>
      <c r="D219" s="233">
        <f t="shared" si="14"/>
        <v>1548</v>
      </c>
      <c r="E219" s="233">
        <f t="shared" si="14"/>
        <v>3938</v>
      </c>
      <c r="F219" s="233">
        <f t="shared" si="14"/>
        <v>1582</v>
      </c>
      <c r="G219" s="233">
        <f t="shared" si="14"/>
        <v>3904</v>
      </c>
      <c r="H219" s="233">
        <f t="shared" si="14"/>
        <v>1607</v>
      </c>
      <c r="I219" s="233">
        <f t="shared" si="14"/>
        <v>3915</v>
      </c>
      <c r="J219" s="233">
        <f t="shared" si="14"/>
        <v>1620</v>
      </c>
      <c r="K219" s="234">
        <f t="shared" si="14"/>
        <v>3901</v>
      </c>
    </row>
    <row r="220" spans="1:11" ht="15.9" customHeight="1">
      <c r="A220" s="210" t="s">
        <v>695</v>
      </c>
      <c r="B220" s="215">
        <v>136</v>
      </c>
      <c r="C220" s="215">
        <v>334</v>
      </c>
      <c r="D220" s="215">
        <v>132</v>
      </c>
      <c r="E220" s="215">
        <v>322</v>
      </c>
      <c r="F220" s="215">
        <v>136</v>
      </c>
      <c r="G220" s="215">
        <v>319</v>
      </c>
      <c r="H220" s="215">
        <v>135</v>
      </c>
      <c r="I220" s="215">
        <v>315</v>
      </c>
      <c r="J220" s="215">
        <v>138</v>
      </c>
      <c r="K220" s="216">
        <v>314</v>
      </c>
    </row>
    <row r="221" spans="1:11" ht="15.9" customHeight="1">
      <c r="A221" s="210" t="s">
        <v>696</v>
      </c>
      <c r="B221" s="215">
        <v>125</v>
      </c>
      <c r="C221" s="215">
        <v>361</v>
      </c>
      <c r="D221" s="215">
        <v>126</v>
      </c>
      <c r="E221" s="215">
        <v>357</v>
      </c>
      <c r="F221" s="215">
        <v>123</v>
      </c>
      <c r="G221" s="215">
        <v>343</v>
      </c>
      <c r="H221" s="215">
        <v>122</v>
      </c>
      <c r="I221" s="215">
        <v>333</v>
      </c>
      <c r="J221" s="215">
        <v>122</v>
      </c>
      <c r="K221" s="216">
        <v>325</v>
      </c>
    </row>
    <row r="222" spans="1:11" ht="15.9" customHeight="1">
      <c r="A222" s="210" t="s">
        <v>697</v>
      </c>
      <c r="B222" s="215">
        <v>140</v>
      </c>
      <c r="C222" s="215">
        <v>361</v>
      </c>
      <c r="D222" s="215">
        <v>134</v>
      </c>
      <c r="E222" s="215">
        <v>323</v>
      </c>
      <c r="F222" s="215">
        <v>138</v>
      </c>
      <c r="G222" s="215">
        <v>312</v>
      </c>
      <c r="H222" s="215">
        <v>142</v>
      </c>
      <c r="I222" s="215">
        <v>312</v>
      </c>
      <c r="J222" s="215">
        <v>136</v>
      </c>
      <c r="K222" s="216">
        <v>309</v>
      </c>
    </row>
    <row r="223" spans="1:11" ht="15.9" customHeight="1">
      <c r="A223" s="210" t="s">
        <v>698</v>
      </c>
      <c r="B223" s="215">
        <v>98</v>
      </c>
      <c r="C223" s="215">
        <v>242</v>
      </c>
      <c r="D223" s="215">
        <v>96</v>
      </c>
      <c r="E223" s="215">
        <v>235</v>
      </c>
      <c r="F223" s="215">
        <v>94</v>
      </c>
      <c r="G223" s="215">
        <v>228</v>
      </c>
      <c r="H223" s="215">
        <v>93</v>
      </c>
      <c r="I223" s="215">
        <v>229</v>
      </c>
      <c r="J223" s="215">
        <v>93</v>
      </c>
      <c r="K223" s="216">
        <v>222</v>
      </c>
    </row>
    <row r="224" spans="1:11" ht="15.9" customHeight="1">
      <c r="A224" s="210" t="s">
        <v>699</v>
      </c>
      <c r="B224" s="215">
        <v>74</v>
      </c>
      <c r="C224" s="215">
        <v>203</v>
      </c>
      <c r="D224" s="215">
        <v>71</v>
      </c>
      <c r="E224" s="215">
        <v>195</v>
      </c>
      <c r="F224" s="215">
        <v>73</v>
      </c>
      <c r="G224" s="215">
        <v>190</v>
      </c>
      <c r="H224" s="215">
        <v>72</v>
      </c>
      <c r="I224" s="215">
        <v>193</v>
      </c>
      <c r="J224" s="215">
        <v>72</v>
      </c>
      <c r="K224" s="216">
        <v>193</v>
      </c>
    </row>
    <row r="225" spans="1:11" ht="15.9" customHeight="1">
      <c r="A225" s="210" t="s">
        <v>700</v>
      </c>
      <c r="B225" s="215">
        <v>128</v>
      </c>
      <c r="C225" s="215">
        <v>383</v>
      </c>
      <c r="D225" s="215">
        <v>138</v>
      </c>
      <c r="E225" s="215">
        <v>397</v>
      </c>
      <c r="F225" s="215">
        <v>140</v>
      </c>
      <c r="G225" s="215">
        <v>397</v>
      </c>
      <c r="H225" s="215">
        <v>141</v>
      </c>
      <c r="I225" s="215">
        <v>395</v>
      </c>
      <c r="J225" s="215">
        <v>140</v>
      </c>
      <c r="K225" s="216">
        <v>396</v>
      </c>
    </row>
    <row r="226" spans="1:11" ht="15.9" customHeight="1">
      <c r="A226" s="210" t="s">
        <v>701</v>
      </c>
      <c r="B226" s="236" t="s">
        <v>693</v>
      </c>
      <c r="C226" s="236" t="s">
        <v>693</v>
      </c>
      <c r="D226" s="236" t="s">
        <v>693</v>
      </c>
      <c r="E226" s="236" t="s">
        <v>693</v>
      </c>
      <c r="F226" s="236" t="s">
        <v>693</v>
      </c>
      <c r="G226" s="236" t="s">
        <v>693</v>
      </c>
      <c r="H226" s="236" t="s">
        <v>693</v>
      </c>
      <c r="I226" s="236" t="s">
        <v>693</v>
      </c>
      <c r="J226" s="236" t="s">
        <v>693</v>
      </c>
      <c r="K226" s="237" t="s">
        <v>693</v>
      </c>
    </row>
    <row r="227" spans="1:11" ht="15.9" customHeight="1">
      <c r="A227" s="210" t="s">
        <v>702</v>
      </c>
      <c r="B227" s="236" t="s">
        <v>693</v>
      </c>
      <c r="C227" s="236" t="s">
        <v>693</v>
      </c>
      <c r="D227" s="236" t="s">
        <v>693</v>
      </c>
      <c r="E227" s="236" t="s">
        <v>693</v>
      </c>
      <c r="F227" s="236" t="s">
        <v>693</v>
      </c>
      <c r="G227" s="236" t="s">
        <v>693</v>
      </c>
      <c r="H227" s="236" t="s">
        <v>693</v>
      </c>
      <c r="I227" s="236" t="s">
        <v>693</v>
      </c>
      <c r="J227" s="236" t="s">
        <v>693</v>
      </c>
      <c r="K227" s="237" t="s">
        <v>693</v>
      </c>
    </row>
    <row r="228" spans="1:11" ht="15.9" customHeight="1">
      <c r="A228" s="210" t="s">
        <v>703</v>
      </c>
      <c r="B228" s="215">
        <v>182</v>
      </c>
      <c r="C228" s="215">
        <v>468</v>
      </c>
      <c r="D228" s="215">
        <v>189</v>
      </c>
      <c r="E228" s="215">
        <v>485</v>
      </c>
      <c r="F228" s="215">
        <v>188</v>
      </c>
      <c r="G228" s="215">
        <v>483</v>
      </c>
      <c r="H228" s="215">
        <v>196</v>
      </c>
      <c r="I228" s="215">
        <v>507</v>
      </c>
      <c r="J228" s="215">
        <v>204</v>
      </c>
      <c r="K228" s="216">
        <v>518</v>
      </c>
    </row>
    <row r="229" spans="1:11" ht="15.9" customHeight="1">
      <c r="A229" s="210" t="s">
        <v>704</v>
      </c>
      <c r="B229" s="215">
        <v>144</v>
      </c>
      <c r="C229" s="215">
        <v>353</v>
      </c>
      <c r="D229" s="215">
        <v>155</v>
      </c>
      <c r="E229" s="215">
        <v>378</v>
      </c>
      <c r="F229" s="215">
        <v>155</v>
      </c>
      <c r="G229" s="215">
        <v>373</v>
      </c>
      <c r="H229" s="215">
        <v>158</v>
      </c>
      <c r="I229" s="215">
        <v>371</v>
      </c>
      <c r="J229" s="215">
        <v>160</v>
      </c>
      <c r="K229" s="216">
        <v>369</v>
      </c>
    </row>
    <row r="230" spans="1:11" ht="15.9" customHeight="1">
      <c r="A230" s="210" t="s">
        <v>705</v>
      </c>
      <c r="B230" s="215">
        <v>26</v>
      </c>
      <c r="C230" s="215">
        <v>40</v>
      </c>
      <c r="D230" s="215">
        <v>27</v>
      </c>
      <c r="E230" s="215">
        <v>41</v>
      </c>
      <c r="F230" s="215">
        <v>28</v>
      </c>
      <c r="G230" s="215">
        <v>43</v>
      </c>
      <c r="H230" s="215">
        <v>32</v>
      </c>
      <c r="I230" s="215">
        <v>50</v>
      </c>
      <c r="J230" s="215">
        <v>38</v>
      </c>
      <c r="K230" s="216">
        <v>62</v>
      </c>
    </row>
    <row r="231" spans="1:11" ht="15.9" customHeight="1">
      <c r="A231" s="210" t="s">
        <v>706</v>
      </c>
      <c r="B231" s="215">
        <v>116</v>
      </c>
      <c r="C231" s="215">
        <v>299</v>
      </c>
      <c r="D231" s="215">
        <v>119</v>
      </c>
      <c r="E231" s="215">
        <v>299</v>
      </c>
      <c r="F231" s="215">
        <v>118</v>
      </c>
      <c r="G231" s="215">
        <v>293</v>
      </c>
      <c r="H231" s="215">
        <v>128</v>
      </c>
      <c r="I231" s="215">
        <v>308</v>
      </c>
      <c r="J231" s="215">
        <v>130</v>
      </c>
      <c r="K231" s="216">
        <v>302</v>
      </c>
    </row>
    <row r="232" spans="1:11" ht="15.9" customHeight="1">
      <c r="A232" s="210" t="s">
        <v>707</v>
      </c>
      <c r="B232" s="215">
        <v>228</v>
      </c>
      <c r="C232" s="215">
        <v>642</v>
      </c>
      <c r="D232" s="215">
        <v>229</v>
      </c>
      <c r="E232" s="215">
        <v>645</v>
      </c>
      <c r="F232" s="215">
        <v>231</v>
      </c>
      <c r="G232" s="215">
        <v>639</v>
      </c>
      <c r="H232" s="215">
        <v>232</v>
      </c>
      <c r="I232" s="215">
        <v>622</v>
      </c>
      <c r="J232" s="215">
        <v>234</v>
      </c>
      <c r="K232" s="216">
        <v>610</v>
      </c>
    </row>
    <row r="233" spans="1:11" ht="15.9" customHeight="1">
      <c r="A233" s="210" t="s">
        <v>708</v>
      </c>
      <c r="B233" s="215">
        <v>47</v>
      </c>
      <c r="C233" s="215">
        <v>133</v>
      </c>
      <c r="D233" s="215">
        <v>49</v>
      </c>
      <c r="E233" s="215">
        <v>138</v>
      </c>
      <c r="F233" s="215">
        <v>49</v>
      </c>
      <c r="G233" s="215">
        <v>134</v>
      </c>
      <c r="H233" s="215">
        <v>52</v>
      </c>
      <c r="I233" s="215">
        <v>136</v>
      </c>
      <c r="J233" s="215">
        <v>52</v>
      </c>
      <c r="K233" s="216">
        <v>139</v>
      </c>
    </row>
    <row r="234" spans="1:11" ht="15.9" customHeight="1">
      <c r="A234" s="210" t="s">
        <v>709</v>
      </c>
      <c r="B234" s="215">
        <v>26</v>
      </c>
      <c r="C234" s="215">
        <v>34</v>
      </c>
      <c r="D234" s="215">
        <v>57</v>
      </c>
      <c r="E234" s="215">
        <v>64</v>
      </c>
      <c r="F234" s="215">
        <v>83</v>
      </c>
      <c r="G234" s="215">
        <v>90</v>
      </c>
      <c r="H234" s="215">
        <v>77</v>
      </c>
      <c r="I234" s="215">
        <v>84</v>
      </c>
      <c r="J234" s="215">
        <v>75</v>
      </c>
      <c r="K234" s="216">
        <v>82</v>
      </c>
    </row>
    <row r="235" spans="1:11" ht="15.9" customHeight="1" thickBot="1">
      <c r="A235" s="210" t="s">
        <v>710</v>
      </c>
      <c r="B235" s="218">
        <v>26</v>
      </c>
      <c r="C235" s="218">
        <v>60</v>
      </c>
      <c r="D235" s="218">
        <v>26</v>
      </c>
      <c r="E235" s="218">
        <v>59</v>
      </c>
      <c r="F235" s="218">
        <v>26</v>
      </c>
      <c r="G235" s="218">
        <v>60</v>
      </c>
      <c r="H235" s="218">
        <v>27</v>
      </c>
      <c r="I235" s="218">
        <v>60</v>
      </c>
      <c r="J235" s="218">
        <v>26</v>
      </c>
      <c r="K235" s="218">
        <v>60</v>
      </c>
    </row>
    <row r="236" spans="1:11" ht="15.9" customHeight="1">
      <c r="A236" s="227" t="s">
        <v>711</v>
      </c>
      <c r="B236" s="232">
        <f t="shared" ref="B236:K236" si="15">SUM(B237:B241)</f>
        <v>785</v>
      </c>
      <c r="C236" s="232">
        <f t="shared" si="15"/>
        <v>2248</v>
      </c>
      <c r="D236" s="233">
        <f t="shared" si="15"/>
        <v>780</v>
      </c>
      <c r="E236" s="233">
        <f t="shared" si="15"/>
        <v>2202</v>
      </c>
      <c r="F236" s="233">
        <f t="shared" si="15"/>
        <v>783</v>
      </c>
      <c r="G236" s="233">
        <f t="shared" si="15"/>
        <v>2175</v>
      </c>
      <c r="H236" s="233">
        <f t="shared" si="15"/>
        <v>792</v>
      </c>
      <c r="I236" s="233">
        <f t="shared" si="15"/>
        <v>2170</v>
      </c>
      <c r="J236" s="233">
        <f t="shared" si="15"/>
        <v>814</v>
      </c>
      <c r="K236" s="234">
        <f t="shared" si="15"/>
        <v>2183</v>
      </c>
    </row>
    <row r="237" spans="1:11" ht="15.9" customHeight="1">
      <c r="A237" s="210" t="s">
        <v>712</v>
      </c>
      <c r="B237" s="215">
        <v>102</v>
      </c>
      <c r="C237" s="215">
        <v>287</v>
      </c>
      <c r="D237" s="215">
        <v>99</v>
      </c>
      <c r="E237" s="215">
        <v>278</v>
      </c>
      <c r="F237" s="215">
        <v>98</v>
      </c>
      <c r="G237" s="215">
        <v>267</v>
      </c>
      <c r="H237" s="215">
        <v>97</v>
      </c>
      <c r="I237" s="215">
        <v>263</v>
      </c>
      <c r="J237" s="215">
        <v>96</v>
      </c>
      <c r="K237" s="216">
        <v>261</v>
      </c>
    </row>
    <row r="238" spans="1:11" ht="15.9" customHeight="1">
      <c r="A238" s="210" t="s">
        <v>713</v>
      </c>
      <c r="B238" s="215">
        <v>124</v>
      </c>
      <c r="C238" s="215">
        <v>374</v>
      </c>
      <c r="D238" s="215">
        <v>127</v>
      </c>
      <c r="E238" s="215">
        <v>374</v>
      </c>
      <c r="F238" s="215">
        <v>127</v>
      </c>
      <c r="G238" s="215">
        <v>370</v>
      </c>
      <c r="H238" s="215">
        <v>129</v>
      </c>
      <c r="I238" s="215">
        <v>367</v>
      </c>
      <c r="J238" s="215">
        <v>130</v>
      </c>
      <c r="K238" s="216">
        <v>363</v>
      </c>
    </row>
    <row r="239" spans="1:11" ht="15.9" customHeight="1">
      <c r="A239" s="210" t="s">
        <v>714</v>
      </c>
      <c r="B239" s="215">
        <v>243</v>
      </c>
      <c r="C239" s="215">
        <v>678</v>
      </c>
      <c r="D239" s="215">
        <v>241</v>
      </c>
      <c r="E239" s="215">
        <v>660</v>
      </c>
      <c r="F239" s="215">
        <v>242</v>
      </c>
      <c r="G239" s="215">
        <v>658</v>
      </c>
      <c r="H239" s="215">
        <v>240</v>
      </c>
      <c r="I239" s="215">
        <v>662</v>
      </c>
      <c r="J239" s="215">
        <v>256</v>
      </c>
      <c r="K239" s="216">
        <v>673</v>
      </c>
    </row>
    <row r="240" spans="1:11" ht="15.9" customHeight="1">
      <c r="A240" s="210" t="s">
        <v>715</v>
      </c>
      <c r="B240" s="236" t="s">
        <v>693</v>
      </c>
      <c r="C240" s="236" t="s">
        <v>693</v>
      </c>
      <c r="D240" s="236" t="s">
        <v>693</v>
      </c>
      <c r="E240" s="236" t="s">
        <v>693</v>
      </c>
      <c r="F240" s="236" t="s">
        <v>693</v>
      </c>
      <c r="G240" s="236" t="s">
        <v>693</v>
      </c>
      <c r="H240" s="236" t="s">
        <v>693</v>
      </c>
      <c r="I240" s="236" t="s">
        <v>693</v>
      </c>
      <c r="J240" s="236" t="s">
        <v>693</v>
      </c>
      <c r="K240" s="237" t="s">
        <v>693</v>
      </c>
    </row>
    <row r="241" spans="1:11" ht="15.9" customHeight="1" thickBot="1">
      <c r="A241" s="210" t="s">
        <v>716</v>
      </c>
      <c r="B241" s="218">
        <v>316</v>
      </c>
      <c r="C241" s="218">
        <v>909</v>
      </c>
      <c r="D241" s="218">
        <v>313</v>
      </c>
      <c r="E241" s="218">
        <v>890</v>
      </c>
      <c r="F241" s="218">
        <v>316</v>
      </c>
      <c r="G241" s="218">
        <v>880</v>
      </c>
      <c r="H241" s="218">
        <v>326</v>
      </c>
      <c r="I241" s="218">
        <v>878</v>
      </c>
      <c r="J241" s="218">
        <v>332</v>
      </c>
      <c r="K241" s="218">
        <v>886</v>
      </c>
    </row>
    <row r="242" spans="1:11" ht="15.9" customHeight="1">
      <c r="A242" s="227" t="s">
        <v>717</v>
      </c>
      <c r="B242" s="232">
        <f>SUM(B243:B251)</f>
        <v>1131</v>
      </c>
      <c r="C242" s="232">
        <f t="shared" ref="C242:J242" si="16">SUM(C243:C251)</f>
        <v>2902</v>
      </c>
      <c r="D242" s="233">
        <f t="shared" si="16"/>
        <v>1131</v>
      </c>
      <c r="E242" s="233">
        <f t="shared" si="16"/>
        <v>2851</v>
      </c>
      <c r="F242" s="233">
        <f t="shared" si="16"/>
        <v>1125</v>
      </c>
      <c r="G242" s="233">
        <f t="shared" si="16"/>
        <v>2808</v>
      </c>
      <c r="H242" s="233">
        <f t="shared" si="16"/>
        <v>1115</v>
      </c>
      <c r="I242" s="233">
        <f t="shared" si="16"/>
        <v>2739</v>
      </c>
      <c r="J242" s="233">
        <f t="shared" si="16"/>
        <v>1117</v>
      </c>
      <c r="K242" s="234">
        <f>SUM(K243:K251)</f>
        <v>2697</v>
      </c>
    </row>
    <row r="243" spans="1:11" ht="15.9" customHeight="1">
      <c r="A243" s="210" t="s">
        <v>718</v>
      </c>
      <c r="B243" s="215">
        <v>304</v>
      </c>
      <c r="C243" s="215">
        <v>840</v>
      </c>
      <c r="D243" s="215">
        <v>303</v>
      </c>
      <c r="E243" s="215">
        <v>822</v>
      </c>
      <c r="F243" s="215">
        <v>303</v>
      </c>
      <c r="G243" s="215">
        <v>805</v>
      </c>
      <c r="H243" s="215">
        <v>301</v>
      </c>
      <c r="I243" s="215">
        <v>795</v>
      </c>
      <c r="J243" s="215">
        <v>304</v>
      </c>
      <c r="K243" s="216">
        <v>773</v>
      </c>
    </row>
    <row r="244" spans="1:11" ht="15.9" customHeight="1">
      <c r="A244" s="210" t="s">
        <v>719</v>
      </c>
      <c r="B244" s="215">
        <v>215</v>
      </c>
      <c r="C244" s="215">
        <v>556</v>
      </c>
      <c r="D244" s="215">
        <v>211</v>
      </c>
      <c r="E244" s="215">
        <v>541</v>
      </c>
      <c r="F244" s="215">
        <v>209</v>
      </c>
      <c r="G244" s="215">
        <v>530</v>
      </c>
      <c r="H244" s="215">
        <v>206</v>
      </c>
      <c r="I244" s="215">
        <v>514</v>
      </c>
      <c r="J244" s="215">
        <v>202</v>
      </c>
      <c r="K244" s="216">
        <v>502</v>
      </c>
    </row>
    <row r="245" spans="1:11" ht="15.9" customHeight="1">
      <c r="A245" s="210" t="s">
        <v>720</v>
      </c>
      <c r="B245" s="211">
        <v>151</v>
      </c>
      <c r="C245" s="211">
        <v>353</v>
      </c>
      <c r="D245" s="211">
        <v>154</v>
      </c>
      <c r="E245" s="211">
        <v>354</v>
      </c>
      <c r="F245" s="211">
        <v>154</v>
      </c>
      <c r="G245" s="211">
        <v>357</v>
      </c>
      <c r="H245" s="211">
        <v>155</v>
      </c>
      <c r="I245" s="211">
        <v>360</v>
      </c>
      <c r="J245" s="211">
        <v>153</v>
      </c>
      <c r="K245" s="211">
        <v>359</v>
      </c>
    </row>
    <row r="246" spans="1:11" ht="15.9" customHeight="1">
      <c r="A246" s="210" t="s">
        <v>721</v>
      </c>
      <c r="B246" s="215">
        <v>75</v>
      </c>
      <c r="C246" s="215">
        <v>201</v>
      </c>
      <c r="D246" s="215">
        <v>76</v>
      </c>
      <c r="E246" s="215">
        <v>197</v>
      </c>
      <c r="F246" s="215">
        <v>76</v>
      </c>
      <c r="G246" s="215">
        <v>192</v>
      </c>
      <c r="H246" s="215">
        <v>74</v>
      </c>
      <c r="I246" s="215">
        <v>189</v>
      </c>
      <c r="J246" s="215">
        <v>79</v>
      </c>
      <c r="K246" s="216">
        <v>191</v>
      </c>
    </row>
    <row r="247" spans="1:11" ht="15.9" customHeight="1">
      <c r="A247" s="210" t="s">
        <v>722</v>
      </c>
      <c r="B247" s="215">
        <v>20</v>
      </c>
      <c r="C247" s="215">
        <v>62</v>
      </c>
      <c r="D247" s="215">
        <v>21</v>
      </c>
      <c r="E247" s="215">
        <v>61</v>
      </c>
      <c r="F247" s="215">
        <v>21</v>
      </c>
      <c r="G247" s="215">
        <v>60</v>
      </c>
      <c r="H247" s="215">
        <v>21</v>
      </c>
      <c r="I247" s="215">
        <v>59</v>
      </c>
      <c r="J247" s="215">
        <v>22</v>
      </c>
      <c r="K247" s="216">
        <v>57</v>
      </c>
    </row>
    <row r="248" spans="1:11" ht="15.9" customHeight="1">
      <c r="A248" s="210" t="s">
        <v>723</v>
      </c>
      <c r="B248" s="215">
        <v>131</v>
      </c>
      <c r="C248" s="215">
        <v>392</v>
      </c>
      <c r="D248" s="215">
        <v>131</v>
      </c>
      <c r="E248" s="215">
        <v>388</v>
      </c>
      <c r="F248" s="215">
        <v>135</v>
      </c>
      <c r="G248" s="215">
        <v>395</v>
      </c>
      <c r="H248" s="215">
        <v>131</v>
      </c>
      <c r="I248" s="215">
        <v>366</v>
      </c>
      <c r="J248" s="215">
        <v>136</v>
      </c>
      <c r="K248" s="216">
        <v>363</v>
      </c>
    </row>
    <row r="249" spans="1:11" ht="15.9" customHeight="1">
      <c r="A249" s="210" t="s">
        <v>724</v>
      </c>
      <c r="B249" s="215">
        <v>9</v>
      </c>
      <c r="C249" s="215">
        <v>28</v>
      </c>
      <c r="D249" s="215">
        <v>9</v>
      </c>
      <c r="E249" s="215">
        <v>27</v>
      </c>
      <c r="F249" s="215">
        <v>9</v>
      </c>
      <c r="G249" s="215">
        <v>26</v>
      </c>
      <c r="H249" s="215">
        <v>8</v>
      </c>
      <c r="I249" s="215">
        <v>25</v>
      </c>
      <c r="J249" s="215">
        <v>159</v>
      </c>
      <c r="K249" s="216">
        <v>282</v>
      </c>
    </row>
    <row r="250" spans="1:11" ht="15.9" customHeight="1">
      <c r="A250" s="210" t="s">
        <v>725</v>
      </c>
      <c r="B250" s="215">
        <v>163</v>
      </c>
      <c r="C250" s="215">
        <v>300</v>
      </c>
      <c r="D250" s="215">
        <v>161</v>
      </c>
      <c r="E250" s="215">
        <v>296</v>
      </c>
      <c r="F250" s="215">
        <v>160</v>
      </c>
      <c r="G250" s="215">
        <v>291</v>
      </c>
      <c r="H250" s="215">
        <v>165</v>
      </c>
      <c r="I250" s="215">
        <v>288</v>
      </c>
      <c r="J250" s="215">
        <v>54</v>
      </c>
      <c r="K250" s="216">
        <v>145</v>
      </c>
    </row>
    <row r="251" spans="1:11" s="201" customFormat="1" ht="15" customHeight="1" thickBot="1">
      <c r="A251" s="217" t="s">
        <v>726</v>
      </c>
      <c r="B251" s="218">
        <v>63</v>
      </c>
      <c r="C251" s="218">
        <v>170</v>
      </c>
      <c r="D251" s="218">
        <v>65</v>
      </c>
      <c r="E251" s="218">
        <v>165</v>
      </c>
      <c r="F251" s="218">
        <v>58</v>
      </c>
      <c r="G251" s="218">
        <v>152</v>
      </c>
      <c r="H251" s="218">
        <v>54</v>
      </c>
      <c r="I251" s="218">
        <v>143</v>
      </c>
      <c r="J251" s="218">
        <v>8</v>
      </c>
      <c r="K251" s="218">
        <v>25</v>
      </c>
    </row>
    <row r="252" spans="1:11" ht="21.75" customHeight="1" thickBot="1">
      <c r="A252" s="197"/>
      <c r="B252" s="198"/>
      <c r="C252" s="198"/>
      <c r="D252" s="198"/>
      <c r="E252" s="198"/>
      <c r="F252" s="199"/>
      <c r="G252" s="200"/>
      <c r="H252" s="199"/>
      <c r="I252" s="200"/>
      <c r="J252" s="199"/>
      <c r="K252" s="200" t="s">
        <v>362</v>
      </c>
    </row>
    <row r="253" spans="1:11" ht="22.5" customHeight="1">
      <c r="A253" s="4306" t="s">
        <v>483</v>
      </c>
      <c r="B253" s="4304" t="s">
        <v>484</v>
      </c>
      <c r="C253" s="4308"/>
      <c r="D253" s="4304">
        <v>30</v>
      </c>
      <c r="E253" s="4308"/>
      <c r="F253" s="4304">
        <v>31</v>
      </c>
      <c r="G253" s="4308"/>
      <c r="H253" s="4304" t="s">
        <v>453</v>
      </c>
      <c r="I253" s="4308"/>
      <c r="J253" s="4304" t="s">
        <v>485</v>
      </c>
      <c r="K253" s="4305"/>
    </row>
    <row r="254" spans="1:11" ht="15.9" customHeight="1">
      <c r="A254" s="4307"/>
      <c r="B254" s="220" t="s">
        <v>364</v>
      </c>
      <c r="C254" s="221" t="s">
        <v>486</v>
      </c>
      <c r="D254" s="222" t="s">
        <v>364</v>
      </c>
      <c r="E254" s="222" t="s">
        <v>486</v>
      </c>
      <c r="F254" s="222" t="s">
        <v>364</v>
      </c>
      <c r="G254" s="222" t="s">
        <v>486</v>
      </c>
      <c r="H254" s="222" t="s">
        <v>364</v>
      </c>
      <c r="I254" s="222" t="s">
        <v>486</v>
      </c>
      <c r="J254" s="222" t="s">
        <v>364</v>
      </c>
      <c r="K254" s="223" t="s">
        <v>486</v>
      </c>
    </row>
    <row r="255" spans="1:11" ht="15.9" customHeight="1">
      <c r="A255" s="208" t="s">
        <v>727</v>
      </c>
      <c r="B255" s="228">
        <f t="shared" ref="B255:K255" si="17">SUM(B256:B262)</f>
        <v>643</v>
      </c>
      <c r="C255" s="228">
        <f t="shared" si="17"/>
        <v>1611</v>
      </c>
      <c r="D255" s="231">
        <f t="shared" si="17"/>
        <v>643</v>
      </c>
      <c r="E255" s="231">
        <f t="shared" si="17"/>
        <v>1599</v>
      </c>
      <c r="F255" s="231">
        <f t="shared" si="17"/>
        <v>641</v>
      </c>
      <c r="G255" s="231">
        <f t="shared" si="17"/>
        <v>1561</v>
      </c>
      <c r="H255" s="231">
        <f t="shared" si="17"/>
        <v>658</v>
      </c>
      <c r="I255" s="231">
        <f t="shared" si="17"/>
        <v>1557</v>
      </c>
      <c r="J255" s="231">
        <f t="shared" si="17"/>
        <v>640</v>
      </c>
      <c r="K255" s="209">
        <f t="shared" si="17"/>
        <v>1508</v>
      </c>
    </row>
    <row r="256" spans="1:11" ht="15.9" customHeight="1">
      <c r="A256" s="210" t="s">
        <v>728</v>
      </c>
      <c r="B256" s="224">
        <v>165</v>
      </c>
      <c r="C256" s="224">
        <v>464</v>
      </c>
      <c r="D256" s="224">
        <v>166</v>
      </c>
      <c r="E256" s="224">
        <v>460</v>
      </c>
      <c r="F256" s="224">
        <v>168</v>
      </c>
      <c r="G256" s="224">
        <v>458</v>
      </c>
      <c r="H256" s="224">
        <v>178</v>
      </c>
      <c r="I256" s="224">
        <v>463</v>
      </c>
      <c r="J256" s="224">
        <v>170</v>
      </c>
      <c r="K256" s="211">
        <v>440</v>
      </c>
    </row>
    <row r="257" spans="1:11" ht="15.9" customHeight="1">
      <c r="A257" s="210" t="s">
        <v>729</v>
      </c>
      <c r="B257" s="224">
        <v>181</v>
      </c>
      <c r="C257" s="224">
        <v>358</v>
      </c>
      <c r="D257" s="224">
        <v>182</v>
      </c>
      <c r="E257" s="224">
        <v>360</v>
      </c>
      <c r="F257" s="224">
        <v>185</v>
      </c>
      <c r="G257" s="224">
        <v>358</v>
      </c>
      <c r="H257" s="224">
        <v>195</v>
      </c>
      <c r="I257" s="224">
        <v>365</v>
      </c>
      <c r="J257" s="224">
        <v>188</v>
      </c>
      <c r="K257" s="211">
        <v>361</v>
      </c>
    </row>
    <row r="258" spans="1:11" ht="15.9" customHeight="1">
      <c r="A258" s="210" t="s">
        <v>730</v>
      </c>
      <c r="B258" s="224">
        <v>138</v>
      </c>
      <c r="C258" s="224">
        <v>371</v>
      </c>
      <c r="D258" s="224">
        <v>136</v>
      </c>
      <c r="E258" s="224">
        <v>365</v>
      </c>
      <c r="F258" s="224">
        <v>136</v>
      </c>
      <c r="G258" s="224">
        <v>358</v>
      </c>
      <c r="H258" s="224">
        <v>135</v>
      </c>
      <c r="I258" s="224">
        <v>355</v>
      </c>
      <c r="J258" s="224">
        <v>132</v>
      </c>
      <c r="K258" s="211">
        <v>341</v>
      </c>
    </row>
    <row r="259" spans="1:11" ht="15.9" customHeight="1">
      <c r="A259" s="210" t="s">
        <v>731</v>
      </c>
      <c r="B259" s="224">
        <v>32</v>
      </c>
      <c r="C259" s="224">
        <v>83</v>
      </c>
      <c r="D259" s="224">
        <v>33</v>
      </c>
      <c r="E259" s="224">
        <v>85</v>
      </c>
      <c r="F259" s="224">
        <v>33</v>
      </c>
      <c r="G259" s="224">
        <v>79</v>
      </c>
      <c r="H259" s="224">
        <v>33</v>
      </c>
      <c r="I259" s="224">
        <v>75</v>
      </c>
      <c r="J259" s="224">
        <v>31</v>
      </c>
      <c r="K259" s="211">
        <v>72</v>
      </c>
    </row>
    <row r="260" spans="1:11" ht="15.9" customHeight="1">
      <c r="A260" s="210" t="s">
        <v>732</v>
      </c>
      <c r="B260" s="224">
        <v>15</v>
      </c>
      <c r="C260" s="224">
        <v>54</v>
      </c>
      <c r="D260" s="224">
        <v>15</v>
      </c>
      <c r="E260" s="224">
        <v>55</v>
      </c>
      <c r="F260" s="224">
        <v>15</v>
      </c>
      <c r="G260" s="224">
        <v>50</v>
      </c>
      <c r="H260" s="224">
        <v>15</v>
      </c>
      <c r="I260" s="224">
        <v>47</v>
      </c>
      <c r="J260" s="224">
        <v>15</v>
      </c>
      <c r="K260" s="211">
        <v>47</v>
      </c>
    </row>
    <row r="261" spans="1:11" ht="15.9" customHeight="1">
      <c r="A261" s="210" t="s">
        <v>733</v>
      </c>
      <c r="B261" s="224">
        <v>58</v>
      </c>
      <c r="C261" s="224">
        <v>132</v>
      </c>
      <c r="D261" s="224">
        <v>55</v>
      </c>
      <c r="E261" s="224">
        <v>127</v>
      </c>
      <c r="F261" s="224">
        <v>51</v>
      </c>
      <c r="G261" s="224">
        <v>120</v>
      </c>
      <c r="H261" s="224">
        <v>50</v>
      </c>
      <c r="I261" s="224">
        <v>119</v>
      </c>
      <c r="J261" s="224">
        <v>50</v>
      </c>
      <c r="K261" s="211">
        <v>113</v>
      </c>
    </row>
    <row r="262" spans="1:11" ht="15.9" customHeight="1" thickBot="1">
      <c r="A262" s="210" t="s">
        <v>734</v>
      </c>
      <c r="B262" s="218">
        <v>54</v>
      </c>
      <c r="C262" s="218">
        <v>149</v>
      </c>
      <c r="D262" s="218">
        <v>56</v>
      </c>
      <c r="E262" s="218">
        <v>147</v>
      </c>
      <c r="F262" s="218">
        <v>53</v>
      </c>
      <c r="G262" s="218">
        <v>138</v>
      </c>
      <c r="H262" s="218">
        <v>52</v>
      </c>
      <c r="I262" s="218">
        <v>133</v>
      </c>
      <c r="J262" s="218">
        <v>54</v>
      </c>
      <c r="K262" s="218">
        <v>134</v>
      </c>
    </row>
    <row r="263" spans="1:11" ht="15.9" customHeight="1">
      <c r="A263" s="227" t="s">
        <v>735</v>
      </c>
      <c r="B263" s="228">
        <f t="shared" ref="B263:K263" si="18">SUM(B264:B271)</f>
        <v>657</v>
      </c>
      <c r="C263" s="228">
        <f t="shared" si="18"/>
        <v>1653</v>
      </c>
      <c r="D263" s="231">
        <f t="shared" si="18"/>
        <v>653</v>
      </c>
      <c r="E263" s="231">
        <f t="shared" si="18"/>
        <v>1619</v>
      </c>
      <c r="F263" s="231">
        <f t="shared" si="18"/>
        <v>647</v>
      </c>
      <c r="G263" s="231">
        <f t="shared" si="18"/>
        <v>1581</v>
      </c>
      <c r="H263" s="231">
        <f t="shared" si="18"/>
        <v>635</v>
      </c>
      <c r="I263" s="231">
        <f t="shared" si="18"/>
        <v>1548</v>
      </c>
      <c r="J263" s="231">
        <f t="shared" si="18"/>
        <v>649</v>
      </c>
      <c r="K263" s="209">
        <f t="shared" si="18"/>
        <v>1537</v>
      </c>
    </row>
    <row r="264" spans="1:11" ht="15.9" customHeight="1">
      <c r="A264" s="210" t="s">
        <v>736</v>
      </c>
      <c r="B264" s="224">
        <v>92</v>
      </c>
      <c r="C264" s="224">
        <v>259</v>
      </c>
      <c r="D264" s="224">
        <v>91</v>
      </c>
      <c r="E264" s="224">
        <v>255</v>
      </c>
      <c r="F264" s="224">
        <v>92</v>
      </c>
      <c r="G264" s="224">
        <v>251</v>
      </c>
      <c r="H264" s="224">
        <v>94</v>
      </c>
      <c r="I264" s="224">
        <v>242</v>
      </c>
      <c r="J264" s="224">
        <v>93</v>
      </c>
      <c r="K264" s="211">
        <v>233</v>
      </c>
    </row>
    <row r="265" spans="1:11" ht="15.9" customHeight="1">
      <c r="A265" s="210" t="s">
        <v>737</v>
      </c>
      <c r="B265" s="224">
        <v>101</v>
      </c>
      <c r="C265" s="224">
        <v>240</v>
      </c>
      <c r="D265" s="224">
        <v>96</v>
      </c>
      <c r="E265" s="224">
        <v>238</v>
      </c>
      <c r="F265" s="224">
        <v>90</v>
      </c>
      <c r="G265" s="224">
        <v>224</v>
      </c>
      <c r="H265" s="224">
        <v>84</v>
      </c>
      <c r="I265" s="224">
        <v>219</v>
      </c>
      <c r="J265" s="224">
        <v>88</v>
      </c>
      <c r="K265" s="211">
        <v>227</v>
      </c>
    </row>
    <row r="266" spans="1:11" ht="15.9" customHeight="1">
      <c r="A266" s="210" t="s">
        <v>738</v>
      </c>
      <c r="B266" s="224">
        <v>108</v>
      </c>
      <c r="C266" s="224">
        <v>300</v>
      </c>
      <c r="D266" s="224">
        <v>106</v>
      </c>
      <c r="E266" s="224">
        <v>292</v>
      </c>
      <c r="F266" s="224">
        <v>108</v>
      </c>
      <c r="G266" s="224">
        <v>289</v>
      </c>
      <c r="H266" s="224">
        <v>106</v>
      </c>
      <c r="I266" s="224">
        <v>288</v>
      </c>
      <c r="J266" s="224">
        <v>110</v>
      </c>
      <c r="K266" s="211">
        <v>288</v>
      </c>
    </row>
    <row r="267" spans="1:11" ht="15.9" customHeight="1">
      <c r="A267" s="210" t="s">
        <v>739</v>
      </c>
      <c r="B267" s="224">
        <v>32</v>
      </c>
      <c r="C267" s="224">
        <v>57</v>
      </c>
      <c r="D267" s="224">
        <v>33</v>
      </c>
      <c r="E267" s="224">
        <v>58</v>
      </c>
      <c r="F267" s="224">
        <v>33</v>
      </c>
      <c r="G267" s="224">
        <v>58</v>
      </c>
      <c r="H267" s="224">
        <v>32</v>
      </c>
      <c r="I267" s="224">
        <v>56</v>
      </c>
      <c r="J267" s="224">
        <v>28</v>
      </c>
      <c r="K267" s="211">
        <v>53</v>
      </c>
    </row>
    <row r="268" spans="1:11" ht="15.9" customHeight="1">
      <c r="A268" s="210" t="s">
        <v>740</v>
      </c>
      <c r="B268" s="224">
        <v>22</v>
      </c>
      <c r="C268" s="224">
        <v>66</v>
      </c>
      <c r="D268" s="224">
        <v>23</v>
      </c>
      <c r="E268" s="224">
        <v>65</v>
      </c>
      <c r="F268" s="224">
        <v>21</v>
      </c>
      <c r="G268" s="224">
        <v>60</v>
      </c>
      <c r="H268" s="224">
        <v>20</v>
      </c>
      <c r="I268" s="224">
        <v>57</v>
      </c>
      <c r="J268" s="224">
        <v>20</v>
      </c>
      <c r="K268" s="211">
        <v>55</v>
      </c>
    </row>
    <row r="269" spans="1:11" ht="15.9" customHeight="1">
      <c r="A269" s="210" t="s">
        <v>741</v>
      </c>
      <c r="B269" s="224">
        <v>100</v>
      </c>
      <c r="C269" s="224">
        <v>270</v>
      </c>
      <c r="D269" s="224">
        <v>99</v>
      </c>
      <c r="E269" s="224">
        <v>261</v>
      </c>
      <c r="F269" s="224">
        <v>100</v>
      </c>
      <c r="G269" s="224">
        <v>255</v>
      </c>
      <c r="H269" s="224">
        <v>98</v>
      </c>
      <c r="I269" s="224">
        <v>252</v>
      </c>
      <c r="J269" s="224">
        <v>98</v>
      </c>
      <c r="K269" s="211">
        <v>230</v>
      </c>
    </row>
    <row r="270" spans="1:11" ht="15.9" customHeight="1">
      <c r="A270" s="210" t="s">
        <v>742</v>
      </c>
      <c r="B270" s="224">
        <v>86</v>
      </c>
      <c r="C270" s="224">
        <v>159</v>
      </c>
      <c r="D270" s="224">
        <v>87</v>
      </c>
      <c r="E270" s="224">
        <v>154</v>
      </c>
      <c r="F270" s="224">
        <v>84</v>
      </c>
      <c r="G270" s="224">
        <v>150</v>
      </c>
      <c r="H270" s="224">
        <v>84</v>
      </c>
      <c r="I270" s="224">
        <v>149</v>
      </c>
      <c r="J270" s="224">
        <v>92</v>
      </c>
      <c r="K270" s="211">
        <v>162</v>
      </c>
    </row>
    <row r="271" spans="1:11" ht="15.9" customHeight="1" thickBot="1">
      <c r="A271" s="210" t="s">
        <v>743</v>
      </c>
      <c r="B271" s="218">
        <v>116</v>
      </c>
      <c r="C271" s="218">
        <v>302</v>
      </c>
      <c r="D271" s="218">
        <v>118</v>
      </c>
      <c r="E271" s="218">
        <v>296</v>
      </c>
      <c r="F271" s="218">
        <v>119</v>
      </c>
      <c r="G271" s="218">
        <v>294</v>
      </c>
      <c r="H271" s="218">
        <v>117</v>
      </c>
      <c r="I271" s="218">
        <v>285</v>
      </c>
      <c r="J271" s="218">
        <v>120</v>
      </c>
      <c r="K271" s="218">
        <v>289</v>
      </c>
    </row>
    <row r="272" spans="1:11" ht="15.9" customHeight="1">
      <c r="A272" s="227" t="s">
        <v>744</v>
      </c>
      <c r="B272" s="228">
        <f t="shared" ref="B272:K272" si="19">SUM(B273:B279)</f>
        <v>1239</v>
      </c>
      <c r="C272" s="228">
        <f t="shared" si="19"/>
        <v>3202</v>
      </c>
      <c r="D272" s="231">
        <f t="shared" si="19"/>
        <v>1248</v>
      </c>
      <c r="E272" s="231">
        <f t="shared" si="19"/>
        <v>3171</v>
      </c>
      <c r="F272" s="231">
        <f t="shared" si="19"/>
        <v>1262</v>
      </c>
      <c r="G272" s="231">
        <f t="shared" si="19"/>
        <v>3148</v>
      </c>
      <c r="H272" s="231">
        <f t="shared" si="19"/>
        <v>1252</v>
      </c>
      <c r="I272" s="231">
        <f t="shared" si="19"/>
        <v>3101</v>
      </c>
      <c r="J272" s="231">
        <f t="shared" si="19"/>
        <v>1238</v>
      </c>
      <c r="K272" s="209">
        <f t="shared" si="19"/>
        <v>3045</v>
      </c>
    </row>
    <row r="273" spans="1:11" ht="15.9" customHeight="1">
      <c r="A273" s="210" t="s">
        <v>745</v>
      </c>
      <c r="B273" s="224">
        <v>316</v>
      </c>
      <c r="C273" s="224">
        <v>670</v>
      </c>
      <c r="D273" s="224">
        <v>320</v>
      </c>
      <c r="E273" s="224">
        <v>660</v>
      </c>
      <c r="F273" s="224">
        <v>328</v>
      </c>
      <c r="G273" s="224">
        <v>658</v>
      </c>
      <c r="H273" s="224">
        <v>313</v>
      </c>
      <c r="I273" s="224">
        <v>639</v>
      </c>
      <c r="J273" s="224">
        <v>305</v>
      </c>
      <c r="K273" s="211">
        <v>634</v>
      </c>
    </row>
    <row r="274" spans="1:11" ht="15.9" customHeight="1">
      <c r="A274" s="210" t="s">
        <v>746</v>
      </c>
      <c r="B274" s="224">
        <v>50</v>
      </c>
      <c r="C274" s="224">
        <v>159</v>
      </c>
      <c r="D274" s="224">
        <v>50</v>
      </c>
      <c r="E274" s="224">
        <v>153</v>
      </c>
      <c r="F274" s="224">
        <v>52</v>
      </c>
      <c r="G274" s="224">
        <v>155</v>
      </c>
      <c r="H274" s="224">
        <v>52</v>
      </c>
      <c r="I274" s="224">
        <v>152</v>
      </c>
      <c r="J274" s="224">
        <v>54</v>
      </c>
      <c r="K274" s="211">
        <v>151</v>
      </c>
    </row>
    <row r="275" spans="1:11" ht="15.9" customHeight="1">
      <c r="A275" s="210" t="s">
        <v>747</v>
      </c>
      <c r="B275" s="224">
        <v>216</v>
      </c>
      <c r="C275" s="224">
        <v>635</v>
      </c>
      <c r="D275" s="224">
        <v>213</v>
      </c>
      <c r="E275" s="224">
        <v>622</v>
      </c>
      <c r="F275" s="224">
        <v>218</v>
      </c>
      <c r="G275" s="224">
        <v>616</v>
      </c>
      <c r="H275" s="224">
        <v>215</v>
      </c>
      <c r="I275" s="224">
        <v>601</v>
      </c>
      <c r="J275" s="224">
        <v>221</v>
      </c>
      <c r="K275" s="211">
        <v>609</v>
      </c>
    </row>
    <row r="276" spans="1:11" ht="15.9" customHeight="1">
      <c r="A276" s="210" t="s">
        <v>748</v>
      </c>
      <c r="B276" s="224">
        <v>99</v>
      </c>
      <c r="C276" s="224">
        <v>309</v>
      </c>
      <c r="D276" s="224">
        <v>98</v>
      </c>
      <c r="E276" s="224">
        <v>301</v>
      </c>
      <c r="F276" s="224">
        <v>101</v>
      </c>
      <c r="G276" s="224">
        <v>306</v>
      </c>
      <c r="H276" s="224">
        <v>102</v>
      </c>
      <c r="I276" s="224">
        <v>302</v>
      </c>
      <c r="J276" s="224">
        <v>102</v>
      </c>
      <c r="K276" s="211">
        <v>289</v>
      </c>
    </row>
    <row r="277" spans="1:11" ht="15.9" customHeight="1">
      <c r="A277" s="210" t="s">
        <v>749</v>
      </c>
      <c r="B277" s="224">
        <v>230</v>
      </c>
      <c r="C277" s="224">
        <v>567</v>
      </c>
      <c r="D277" s="224">
        <v>239</v>
      </c>
      <c r="E277" s="224">
        <v>578</v>
      </c>
      <c r="F277" s="224">
        <v>233</v>
      </c>
      <c r="G277" s="224">
        <v>570</v>
      </c>
      <c r="H277" s="224">
        <v>235</v>
      </c>
      <c r="I277" s="224">
        <v>575</v>
      </c>
      <c r="J277" s="224">
        <v>236</v>
      </c>
      <c r="K277" s="211">
        <v>565</v>
      </c>
    </row>
    <row r="278" spans="1:11" ht="15.9" customHeight="1">
      <c r="A278" s="210" t="s">
        <v>750</v>
      </c>
      <c r="B278" s="224">
        <v>282</v>
      </c>
      <c r="C278" s="224">
        <v>738</v>
      </c>
      <c r="D278" s="224">
        <v>281</v>
      </c>
      <c r="E278" s="224">
        <v>735</v>
      </c>
      <c r="F278" s="224">
        <v>283</v>
      </c>
      <c r="G278" s="224">
        <v>725</v>
      </c>
      <c r="H278" s="224">
        <v>288</v>
      </c>
      <c r="I278" s="224">
        <v>717</v>
      </c>
      <c r="J278" s="224">
        <v>274</v>
      </c>
      <c r="K278" s="211">
        <v>683</v>
      </c>
    </row>
    <row r="279" spans="1:11" ht="15.9" customHeight="1" thickBot="1">
      <c r="A279" s="210" t="s">
        <v>751</v>
      </c>
      <c r="B279" s="218">
        <v>46</v>
      </c>
      <c r="C279" s="218">
        <v>124</v>
      </c>
      <c r="D279" s="218">
        <v>47</v>
      </c>
      <c r="E279" s="218">
        <v>122</v>
      </c>
      <c r="F279" s="218">
        <v>47</v>
      </c>
      <c r="G279" s="218">
        <v>118</v>
      </c>
      <c r="H279" s="218">
        <v>47</v>
      </c>
      <c r="I279" s="218">
        <v>115</v>
      </c>
      <c r="J279" s="218">
        <v>46</v>
      </c>
      <c r="K279" s="218">
        <v>114</v>
      </c>
    </row>
    <row r="280" spans="1:11" ht="15.9" customHeight="1">
      <c r="A280" s="227" t="s">
        <v>752</v>
      </c>
      <c r="B280" s="228">
        <f t="shared" ref="B280:K280" si="20">SUM(B281:B284)</f>
        <v>307</v>
      </c>
      <c r="C280" s="228">
        <f t="shared" si="20"/>
        <v>680</v>
      </c>
      <c r="D280" s="231">
        <f t="shared" si="20"/>
        <v>305</v>
      </c>
      <c r="E280" s="231">
        <f t="shared" si="20"/>
        <v>668</v>
      </c>
      <c r="F280" s="231">
        <f t="shared" si="20"/>
        <v>303</v>
      </c>
      <c r="G280" s="231">
        <f t="shared" si="20"/>
        <v>643</v>
      </c>
      <c r="H280" s="231">
        <f t="shared" si="20"/>
        <v>295</v>
      </c>
      <c r="I280" s="231">
        <f t="shared" si="20"/>
        <v>625</v>
      </c>
      <c r="J280" s="231">
        <f t="shared" si="20"/>
        <v>284</v>
      </c>
      <c r="K280" s="209">
        <f t="shared" si="20"/>
        <v>600</v>
      </c>
    </row>
    <row r="281" spans="1:11" ht="15.9" customHeight="1">
      <c r="A281" s="210" t="s">
        <v>753</v>
      </c>
      <c r="B281" s="224">
        <v>100</v>
      </c>
      <c r="C281" s="224">
        <v>226</v>
      </c>
      <c r="D281" s="224">
        <v>100</v>
      </c>
      <c r="E281" s="224">
        <v>223</v>
      </c>
      <c r="F281" s="224">
        <v>101</v>
      </c>
      <c r="G281" s="224">
        <v>222</v>
      </c>
      <c r="H281" s="224">
        <v>98</v>
      </c>
      <c r="I281" s="224">
        <v>219</v>
      </c>
      <c r="J281" s="224">
        <v>91</v>
      </c>
      <c r="K281" s="211">
        <v>206</v>
      </c>
    </row>
    <row r="282" spans="1:11" ht="15.9" customHeight="1">
      <c r="A282" s="210" t="s">
        <v>754</v>
      </c>
      <c r="B282" s="224">
        <v>78</v>
      </c>
      <c r="C282" s="224">
        <v>159</v>
      </c>
      <c r="D282" s="224">
        <v>75</v>
      </c>
      <c r="E282" s="224">
        <v>152</v>
      </c>
      <c r="F282" s="224">
        <v>73</v>
      </c>
      <c r="G282" s="224">
        <v>143</v>
      </c>
      <c r="H282" s="224">
        <v>70</v>
      </c>
      <c r="I282" s="224">
        <v>139</v>
      </c>
      <c r="J282" s="224">
        <v>68</v>
      </c>
      <c r="K282" s="211">
        <v>136</v>
      </c>
    </row>
    <row r="283" spans="1:11" ht="15.9" customHeight="1">
      <c r="A283" s="210" t="s">
        <v>755</v>
      </c>
      <c r="B283" s="224">
        <v>62</v>
      </c>
      <c r="C283" s="224">
        <v>146</v>
      </c>
      <c r="D283" s="224">
        <v>62</v>
      </c>
      <c r="E283" s="224">
        <v>141</v>
      </c>
      <c r="F283" s="224">
        <v>59</v>
      </c>
      <c r="G283" s="224">
        <v>131</v>
      </c>
      <c r="H283" s="224">
        <v>58</v>
      </c>
      <c r="I283" s="224">
        <v>124</v>
      </c>
      <c r="J283" s="224">
        <v>57</v>
      </c>
      <c r="K283" s="211">
        <v>120</v>
      </c>
    </row>
    <row r="284" spans="1:11" ht="15.9" customHeight="1" thickBot="1">
      <c r="A284" s="210" t="s">
        <v>756</v>
      </c>
      <c r="B284" s="218">
        <v>67</v>
      </c>
      <c r="C284" s="218">
        <v>149</v>
      </c>
      <c r="D284" s="218">
        <v>68</v>
      </c>
      <c r="E284" s="218">
        <v>152</v>
      </c>
      <c r="F284" s="218">
        <v>70</v>
      </c>
      <c r="G284" s="218">
        <v>147</v>
      </c>
      <c r="H284" s="218">
        <v>69</v>
      </c>
      <c r="I284" s="218">
        <v>143</v>
      </c>
      <c r="J284" s="218">
        <v>68</v>
      </c>
      <c r="K284" s="218">
        <v>138</v>
      </c>
    </row>
    <row r="285" spans="1:11" ht="15.9" customHeight="1">
      <c r="A285" s="227" t="s">
        <v>757</v>
      </c>
      <c r="B285" s="228">
        <f t="shared" ref="B285:J285" si="21">SUM(B286:B303)</f>
        <v>1365</v>
      </c>
      <c r="C285" s="228">
        <f t="shared" si="21"/>
        <v>2812</v>
      </c>
      <c r="D285" s="231">
        <f t="shared" si="21"/>
        <v>1357</v>
      </c>
      <c r="E285" s="231">
        <f t="shared" si="21"/>
        <v>2738</v>
      </c>
      <c r="F285" s="231">
        <f t="shared" si="21"/>
        <v>1354</v>
      </c>
      <c r="G285" s="231">
        <f t="shared" si="21"/>
        <v>2703</v>
      </c>
      <c r="H285" s="231">
        <f t="shared" si="21"/>
        <v>1332</v>
      </c>
      <c r="I285" s="231">
        <f t="shared" si="21"/>
        <v>2629</v>
      </c>
      <c r="J285" s="231">
        <f t="shared" si="21"/>
        <v>1301</v>
      </c>
      <c r="K285" s="209">
        <f>SUM(K286:K303)</f>
        <v>2525</v>
      </c>
    </row>
    <row r="286" spans="1:11" ht="15.9" customHeight="1">
      <c r="A286" s="210" t="s">
        <v>758</v>
      </c>
      <c r="B286" s="224">
        <v>90</v>
      </c>
      <c r="C286" s="224">
        <v>165</v>
      </c>
      <c r="D286" s="224">
        <v>82</v>
      </c>
      <c r="E286" s="224">
        <v>156</v>
      </c>
      <c r="F286" s="224">
        <v>81</v>
      </c>
      <c r="G286" s="224">
        <v>143</v>
      </c>
      <c r="H286" s="224">
        <v>87</v>
      </c>
      <c r="I286" s="224">
        <v>146</v>
      </c>
      <c r="J286" s="224">
        <v>91</v>
      </c>
      <c r="K286" s="211">
        <v>149</v>
      </c>
    </row>
    <row r="287" spans="1:11" ht="15.9" customHeight="1">
      <c r="A287" s="210" t="s">
        <v>759</v>
      </c>
      <c r="B287" s="224">
        <v>80</v>
      </c>
      <c r="C287" s="224">
        <v>164</v>
      </c>
      <c r="D287" s="224">
        <v>79</v>
      </c>
      <c r="E287" s="224">
        <v>161</v>
      </c>
      <c r="F287" s="224">
        <v>79</v>
      </c>
      <c r="G287" s="224">
        <v>165</v>
      </c>
      <c r="H287" s="224">
        <v>78</v>
      </c>
      <c r="I287" s="224">
        <v>163</v>
      </c>
      <c r="J287" s="224">
        <v>81</v>
      </c>
      <c r="K287" s="211">
        <v>157</v>
      </c>
    </row>
    <row r="288" spans="1:11" ht="15.9" customHeight="1">
      <c r="A288" s="210" t="s">
        <v>760</v>
      </c>
      <c r="B288" s="224">
        <v>80</v>
      </c>
      <c r="C288" s="224">
        <v>136</v>
      </c>
      <c r="D288" s="224">
        <v>81</v>
      </c>
      <c r="E288" s="224">
        <v>136</v>
      </c>
      <c r="F288" s="224">
        <v>79</v>
      </c>
      <c r="G288" s="224">
        <v>129</v>
      </c>
      <c r="H288" s="224">
        <v>74</v>
      </c>
      <c r="I288" s="224">
        <v>124</v>
      </c>
      <c r="J288" s="224">
        <v>67</v>
      </c>
      <c r="K288" s="211">
        <v>117</v>
      </c>
    </row>
    <row r="289" spans="1:11" ht="15.9" customHeight="1">
      <c r="A289" s="210" t="s">
        <v>761</v>
      </c>
      <c r="B289" s="224">
        <v>66</v>
      </c>
      <c r="C289" s="224">
        <v>117</v>
      </c>
      <c r="D289" s="224">
        <v>64</v>
      </c>
      <c r="E289" s="224">
        <v>113</v>
      </c>
      <c r="F289" s="224">
        <v>63</v>
      </c>
      <c r="G289" s="224">
        <v>110</v>
      </c>
      <c r="H289" s="224">
        <v>68</v>
      </c>
      <c r="I289" s="224">
        <v>110</v>
      </c>
      <c r="J289" s="224">
        <v>62</v>
      </c>
      <c r="K289" s="211">
        <v>102</v>
      </c>
    </row>
    <row r="290" spans="1:11" ht="15.9" customHeight="1">
      <c r="A290" s="210" t="s">
        <v>762</v>
      </c>
      <c r="B290" s="224">
        <v>47</v>
      </c>
      <c r="C290" s="224">
        <v>103</v>
      </c>
      <c r="D290" s="224">
        <v>48</v>
      </c>
      <c r="E290" s="224">
        <v>99</v>
      </c>
      <c r="F290" s="224">
        <v>47</v>
      </c>
      <c r="G290" s="224">
        <v>97</v>
      </c>
      <c r="H290" s="224">
        <v>48</v>
      </c>
      <c r="I290" s="224">
        <v>94</v>
      </c>
      <c r="J290" s="224">
        <v>47</v>
      </c>
      <c r="K290" s="211">
        <v>92</v>
      </c>
    </row>
    <row r="291" spans="1:11" ht="15.9" customHeight="1">
      <c r="A291" s="210" t="s">
        <v>763</v>
      </c>
      <c r="B291" s="224">
        <v>53</v>
      </c>
      <c r="C291" s="224">
        <v>128</v>
      </c>
      <c r="D291" s="224">
        <v>52</v>
      </c>
      <c r="E291" s="224">
        <v>125</v>
      </c>
      <c r="F291" s="224">
        <v>54</v>
      </c>
      <c r="G291" s="224">
        <v>127</v>
      </c>
      <c r="H291" s="224">
        <v>54</v>
      </c>
      <c r="I291" s="224">
        <v>128</v>
      </c>
      <c r="J291" s="224">
        <v>53</v>
      </c>
      <c r="K291" s="211">
        <v>125</v>
      </c>
    </row>
    <row r="292" spans="1:11" ht="15.9" customHeight="1">
      <c r="A292" s="210" t="s">
        <v>764</v>
      </c>
      <c r="B292" s="224">
        <v>27</v>
      </c>
      <c r="C292" s="224">
        <v>61</v>
      </c>
      <c r="D292" s="224">
        <v>26</v>
      </c>
      <c r="E292" s="224">
        <v>58</v>
      </c>
      <c r="F292" s="224">
        <v>25</v>
      </c>
      <c r="G292" s="224">
        <v>57</v>
      </c>
      <c r="H292" s="224">
        <v>25</v>
      </c>
      <c r="I292" s="224">
        <v>55</v>
      </c>
      <c r="J292" s="224">
        <v>23</v>
      </c>
      <c r="K292" s="211">
        <v>53</v>
      </c>
    </row>
    <row r="293" spans="1:11" ht="15.9" customHeight="1">
      <c r="A293" s="210" t="s">
        <v>765</v>
      </c>
      <c r="B293" s="211">
        <v>95</v>
      </c>
      <c r="C293" s="211">
        <v>163</v>
      </c>
      <c r="D293" s="211">
        <v>102</v>
      </c>
      <c r="E293" s="211">
        <v>168</v>
      </c>
      <c r="F293" s="211">
        <v>103</v>
      </c>
      <c r="G293" s="211">
        <v>168</v>
      </c>
      <c r="H293" s="211">
        <v>106</v>
      </c>
      <c r="I293" s="211">
        <v>168</v>
      </c>
      <c r="J293" s="211">
        <v>102</v>
      </c>
      <c r="K293" s="211">
        <v>155</v>
      </c>
    </row>
    <row r="294" spans="1:11" ht="15.9" customHeight="1">
      <c r="A294" s="210" t="s">
        <v>766</v>
      </c>
      <c r="B294" s="211">
        <v>123</v>
      </c>
      <c r="C294" s="211">
        <v>236</v>
      </c>
      <c r="D294" s="211">
        <v>123</v>
      </c>
      <c r="E294" s="211">
        <v>229</v>
      </c>
      <c r="F294" s="211">
        <v>124</v>
      </c>
      <c r="G294" s="211">
        <v>223</v>
      </c>
      <c r="H294" s="211">
        <v>117</v>
      </c>
      <c r="I294" s="211">
        <v>209</v>
      </c>
      <c r="J294" s="211">
        <v>118</v>
      </c>
      <c r="K294" s="211">
        <v>203</v>
      </c>
    </row>
    <row r="295" spans="1:11" ht="15.9" customHeight="1">
      <c r="A295" s="210" t="s">
        <v>767</v>
      </c>
      <c r="B295" s="224">
        <v>76</v>
      </c>
      <c r="C295" s="224">
        <v>132</v>
      </c>
      <c r="D295" s="224">
        <v>76</v>
      </c>
      <c r="E295" s="224">
        <v>133</v>
      </c>
      <c r="F295" s="224">
        <v>74</v>
      </c>
      <c r="G295" s="224">
        <v>132</v>
      </c>
      <c r="H295" s="224">
        <v>73</v>
      </c>
      <c r="I295" s="224">
        <v>126</v>
      </c>
      <c r="J295" s="224">
        <v>69</v>
      </c>
      <c r="K295" s="211">
        <v>118</v>
      </c>
    </row>
    <row r="296" spans="1:11" ht="15.9" customHeight="1">
      <c r="A296" s="210" t="s">
        <v>768</v>
      </c>
      <c r="B296" s="224">
        <v>53</v>
      </c>
      <c r="C296" s="224">
        <v>131</v>
      </c>
      <c r="D296" s="224">
        <v>49</v>
      </c>
      <c r="E296" s="224">
        <v>123</v>
      </c>
      <c r="F296" s="224">
        <v>45</v>
      </c>
      <c r="G296" s="224">
        <v>119</v>
      </c>
      <c r="H296" s="224">
        <v>45</v>
      </c>
      <c r="I296" s="224">
        <v>117</v>
      </c>
      <c r="J296" s="224">
        <v>44</v>
      </c>
      <c r="K296" s="211">
        <v>113</v>
      </c>
    </row>
    <row r="297" spans="1:11" ht="15.9" customHeight="1">
      <c r="A297" s="210" t="s">
        <v>769</v>
      </c>
      <c r="B297" s="224">
        <v>92</v>
      </c>
      <c r="C297" s="224">
        <v>204</v>
      </c>
      <c r="D297" s="224">
        <v>93</v>
      </c>
      <c r="E297" s="224">
        <v>198</v>
      </c>
      <c r="F297" s="224">
        <v>93</v>
      </c>
      <c r="G297" s="224">
        <v>195</v>
      </c>
      <c r="H297" s="224">
        <v>88</v>
      </c>
      <c r="I297" s="224">
        <v>182</v>
      </c>
      <c r="J297" s="224">
        <v>84</v>
      </c>
      <c r="K297" s="211">
        <v>171</v>
      </c>
    </row>
    <row r="298" spans="1:11" ht="15.9" customHeight="1">
      <c r="A298" s="210" t="s">
        <v>770</v>
      </c>
      <c r="B298" s="224">
        <v>74</v>
      </c>
      <c r="C298" s="224">
        <v>182</v>
      </c>
      <c r="D298" s="224">
        <v>70</v>
      </c>
      <c r="E298" s="224">
        <v>172</v>
      </c>
      <c r="F298" s="224">
        <v>67</v>
      </c>
      <c r="G298" s="224">
        <v>166</v>
      </c>
      <c r="H298" s="224">
        <v>62</v>
      </c>
      <c r="I298" s="224">
        <v>150</v>
      </c>
      <c r="J298" s="224">
        <v>61</v>
      </c>
      <c r="K298" s="211">
        <v>138</v>
      </c>
    </row>
    <row r="299" spans="1:11" ht="15.9" customHeight="1">
      <c r="A299" s="210" t="s">
        <v>771</v>
      </c>
      <c r="B299" s="224">
        <v>102</v>
      </c>
      <c r="C299" s="224">
        <v>230</v>
      </c>
      <c r="D299" s="224">
        <v>101</v>
      </c>
      <c r="E299" s="224">
        <v>223</v>
      </c>
      <c r="F299" s="224">
        <v>108</v>
      </c>
      <c r="G299" s="224">
        <v>229</v>
      </c>
      <c r="H299" s="224">
        <v>99</v>
      </c>
      <c r="I299" s="224">
        <v>215</v>
      </c>
      <c r="J299" s="224">
        <v>95</v>
      </c>
      <c r="K299" s="211">
        <v>206</v>
      </c>
    </row>
    <row r="300" spans="1:11" ht="15.9" customHeight="1">
      <c r="A300" s="210" t="s">
        <v>772</v>
      </c>
      <c r="B300" s="224">
        <v>73</v>
      </c>
      <c r="C300" s="224">
        <v>156</v>
      </c>
      <c r="D300" s="224">
        <v>72</v>
      </c>
      <c r="E300" s="224">
        <v>146</v>
      </c>
      <c r="F300" s="224">
        <v>74</v>
      </c>
      <c r="G300" s="224">
        <v>144</v>
      </c>
      <c r="H300" s="224">
        <v>73</v>
      </c>
      <c r="I300" s="224">
        <v>145</v>
      </c>
      <c r="J300" s="224">
        <v>73</v>
      </c>
      <c r="K300" s="211">
        <v>145</v>
      </c>
    </row>
    <row r="301" spans="1:11" ht="15.9" customHeight="1">
      <c r="A301" s="210" t="s">
        <v>773</v>
      </c>
      <c r="B301" s="224">
        <v>89</v>
      </c>
      <c r="C301" s="224">
        <v>183</v>
      </c>
      <c r="D301" s="224">
        <v>92</v>
      </c>
      <c r="E301" s="224">
        <v>179</v>
      </c>
      <c r="F301" s="224">
        <v>98</v>
      </c>
      <c r="G301" s="224">
        <v>189</v>
      </c>
      <c r="H301" s="224">
        <v>94</v>
      </c>
      <c r="I301" s="224">
        <v>184</v>
      </c>
      <c r="J301" s="224">
        <v>89</v>
      </c>
      <c r="K301" s="211">
        <v>175</v>
      </c>
    </row>
    <row r="302" spans="1:11" ht="15.9" customHeight="1">
      <c r="A302" s="210" t="s">
        <v>633</v>
      </c>
      <c r="B302" s="224">
        <v>78</v>
      </c>
      <c r="C302" s="224">
        <v>166</v>
      </c>
      <c r="D302" s="224">
        <v>80</v>
      </c>
      <c r="E302" s="224">
        <v>164</v>
      </c>
      <c r="F302" s="224">
        <v>75</v>
      </c>
      <c r="G302" s="224">
        <v>156</v>
      </c>
      <c r="H302" s="224">
        <v>77</v>
      </c>
      <c r="I302" s="224">
        <v>159</v>
      </c>
      <c r="J302" s="224">
        <v>73</v>
      </c>
      <c r="K302" s="211">
        <v>151</v>
      </c>
    </row>
    <row r="303" spans="1:11" ht="15.9" customHeight="1" thickBot="1">
      <c r="A303" s="210" t="s">
        <v>774</v>
      </c>
      <c r="B303" s="218">
        <v>67</v>
      </c>
      <c r="C303" s="218">
        <v>155</v>
      </c>
      <c r="D303" s="218">
        <v>67</v>
      </c>
      <c r="E303" s="218">
        <v>155</v>
      </c>
      <c r="F303" s="218">
        <v>65</v>
      </c>
      <c r="G303" s="218">
        <v>154</v>
      </c>
      <c r="H303" s="218">
        <v>64</v>
      </c>
      <c r="I303" s="218">
        <v>154</v>
      </c>
      <c r="J303" s="218">
        <v>69</v>
      </c>
      <c r="K303" s="218">
        <v>155</v>
      </c>
    </row>
    <row r="304" spans="1:11" ht="15.9" customHeight="1">
      <c r="A304" s="227" t="s">
        <v>775</v>
      </c>
      <c r="B304" s="209">
        <f t="shared" ref="B304:J304" si="22">SUM(B305:B314,B318:B319)</f>
        <v>1586</v>
      </c>
      <c r="C304" s="209">
        <f t="shared" si="22"/>
        <v>4133</v>
      </c>
      <c r="D304" s="209">
        <f t="shared" si="22"/>
        <v>1583</v>
      </c>
      <c r="E304" s="209">
        <f t="shared" si="22"/>
        <v>4067</v>
      </c>
      <c r="F304" s="209">
        <f t="shared" si="22"/>
        <v>1593</v>
      </c>
      <c r="G304" s="209">
        <f t="shared" si="22"/>
        <v>4004</v>
      </c>
      <c r="H304" s="209">
        <f t="shared" si="22"/>
        <v>1597</v>
      </c>
      <c r="I304" s="209">
        <f t="shared" si="22"/>
        <v>3955</v>
      </c>
      <c r="J304" s="209">
        <f t="shared" si="22"/>
        <v>1595</v>
      </c>
      <c r="K304" s="209">
        <f>SUM(K305:K314,K318:K319)</f>
        <v>3909</v>
      </c>
    </row>
    <row r="305" spans="1:11" ht="15.9" customHeight="1">
      <c r="A305" s="210" t="s">
        <v>776</v>
      </c>
      <c r="B305" s="236">
        <v>217</v>
      </c>
      <c r="C305" s="236">
        <v>530</v>
      </c>
      <c r="D305" s="224">
        <v>214</v>
      </c>
      <c r="E305" s="224">
        <v>523</v>
      </c>
      <c r="F305" s="224">
        <v>224</v>
      </c>
      <c r="G305" s="224">
        <v>521</v>
      </c>
      <c r="H305" s="224">
        <v>229</v>
      </c>
      <c r="I305" s="224">
        <v>529</v>
      </c>
      <c r="J305" s="224">
        <v>226</v>
      </c>
      <c r="K305" s="211">
        <v>516</v>
      </c>
    </row>
    <row r="306" spans="1:11" ht="15.9" customHeight="1">
      <c r="A306" s="210" t="s">
        <v>777</v>
      </c>
      <c r="B306" s="236">
        <v>217</v>
      </c>
      <c r="C306" s="236">
        <v>592</v>
      </c>
      <c r="D306" s="224">
        <v>215</v>
      </c>
      <c r="E306" s="224">
        <v>580</v>
      </c>
      <c r="F306" s="224">
        <v>211</v>
      </c>
      <c r="G306" s="224">
        <v>568</v>
      </c>
      <c r="H306" s="224">
        <v>208</v>
      </c>
      <c r="I306" s="224">
        <v>556</v>
      </c>
      <c r="J306" s="224">
        <v>210</v>
      </c>
      <c r="K306" s="211">
        <v>548</v>
      </c>
    </row>
    <row r="307" spans="1:11" ht="15.9" customHeight="1">
      <c r="A307" s="210" t="s">
        <v>778</v>
      </c>
      <c r="B307" s="236">
        <v>55</v>
      </c>
      <c r="C307" s="236">
        <v>91</v>
      </c>
      <c r="D307" s="224">
        <v>56</v>
      </c>
      <c r="E307" s="224">
        <v>88</v>
      </c>
      <c r="F307" s="224">
        <v>54</v>
      </c>
      <c r="G307" s="224">
        <v>83</v>
      </c>
      <c r="H307" s="224">
        <v>52</v>
      </c>
      <c r="I307" s="224">
        <v>81</v>
      </c>
      <c r="J307" s="224">
        <v>50</v>
      </c>
      <c r="K307" s="211">
        <v>79</v>
      </c>
    </row>
    <row r="308" spans="1:11" ht="15.9" customHeight="1">
      <c r="A308" s="210" t="s">
        <v>779</v>
      </c>
      <c r="B308" s="236">
        <v>166</v>
      </c>
      <c r="C308" s="236">
        <v>466</v>
      </c>
      <c r="D308" s="224">
        <v>168</v>
      </c>
      <c r="E308" s="224">
        <v>456</v>
      </c>
      <c r="F308" s="224">
        <v>172</v>
      </c>
      <c r="G308" s="224">
        <v>442</v>
      </c>
      <c r="H308" s="224">
        <v>170</v>
      </c>
      <c r="I308" s="224">
        <v>431</v>
      </c>
      <c r="J308" s="224">
        <v>168</v>
      </c>
      <c r="K308" s="211">
        <v>414</v>
      </c>
    </row>
    <row r="309" spans="1:11" ht="15.9" customHeight="1">
      <c r="A309" s="210" t="s">
        <v>780</v>
      </c>
      <c r="B309" s="236">
        <v>257</v>
      </c>
      <c r="C309" s="236">
        <v>632</v>
      </c>
      <c r="D309" s="224">
        <v>259</v>
      </c>
      <c r="E309" s="224">
        <v>630</v>
      </c>
      <c r="F309" s="224">
        <v>248</v>
      </c>
      <c r="G309" s="224">
        <v>599</v>
      </c>
      <c r="H309" s="224">
        <v>248</v>
      </c>
      <c r="I309" s="224">
        <v>584</v>
      </c>
      <c r="J309" s="224">
        <v>248</v>
      </c>
      <c r="K309" s="211">
        <v>584</v>
      </c>
    </row>
    <row r="310" spans="1:11" ht="15.9" customHeight="1">
      <c r="A310" s="210" t="s">
        <v>781</v>
      </c>
      <c r="B310" s="236">
        <v>110</v>
      </c>
      <c r="C310" s="236">
        <v>232</v>
      </c>
      <c r="D310" s="224">
        <v>105</v>
      </c>
      <c r="E310" s="224">
        <v>227</v>
      </c>
      <c r="F310" s="224">
        <v>102</v>
      </c>
      <c r="G310" s="224">
        <v>217</v>
      </c>
      <c r="H310" s="224">
        <v>99</v>
      </c>
      <c r="I310" s="224">
        <v>209</v>
      </c>
      <c r="J310" s="224">
        <v>96</v>
      </c>
      <c r="K310" s="211">
        <v>202</v>
      </c>
    </row>
    <row r="311" spans="1:11" ht="15.9" customHeight="1">
      <c r="A311" s="210" t="s">
        <v>782</v>
      </c>
      <c r="B311" s="236">
        <v>62</v>
      </c>
      <c r="C311" s="236">
        <v>163</v>
      </c>
      <c r="D311" s="224">
        <v>62</v>
      </c>
      <c r="E311" s="224">
        <v>160</v>
      </c>
      <c r="F311" s="224">
        <v>61</v>
      </c>
      <c r="G311" s="224">
        <v>155</v>
      </c>
      <c r="H311" s="224">
        <v>65</v>
      </c>
      <c r="I311" s="224">
        <v>158</v>
      </c>
      <c r="J311" s="224">
        <v>64</v>
      </c>
      <c r="K311" s="211">
        <v>153</v>
      </c>
    </row>
    <row r="312" spans="1:11" ht="15.9" customHeight="1">
      <c r="A312" s="210" t="s">
        <v>783</v>
      </c>
      <c r="B312" s="236">
        <v>35</v>
      </c>
      <c r="C312" s="236">
        <v>89</v>
      </c>
      <c r="D312" s="224">
        <v>35</v>
      </c>
      <c r="E312" s="224">
        <v>87</v>
      </c>
      <c r="F312" s="224">
        <v>36</v>
      </c>
      <c r="G312" s="224">
        <v>85</v>
      </c>
      <c r="H312" s="224">
        <v>36</v>
      </c>
      <c r="I312" s="224">
        <v>83</v>
      </c>
      <c r="J312" s="224">
        <v>38</v>
      </c>
      <c r="K312" s="211">
        <v>82</v>
      </c>
    </row>
    <row r="313" spans="1:11" ht="15.9" customHeight="1">
      <c r="A313" s="210" t="s">
        <v>784</v>
      </c>
      <c r="B313" s="236">
        <v>129</v>
      </c>
      <c r="C313" s="236">
        <v>322</v>
      </c>
      <c r="D313" s="224">
        <v>127</v>
      </c>
      <c r="E313" s="224">
        <v>308</v>
      </c>
      <c r="F313" s="224">
        <v>130</v>
      </c>
      <c r="G313" s="224">
        <v>305</v>
      </c>
      <c r="H313" s="224">
        <v>132</v>
      </c>
      <c r="I313" s="224">
        <v>303</v>
      </c>
      <c r="J313" s="224">
        <v>127</v>
      </c>
      <c r="K313" s="211">
        <v>287</v>
      </c>
    </row>
    <row r="314" spans="1:11" s="201" customFormat="1" ht="15" customHeight="1" thickBot="1">
      <c r="A314" s="217" t="s">
        <v>785</v>
      </c>
      <c r="B314" s="235">
        <v>2</v>
      </c>
      <c r="C314" s="235">
        <v>5</v>
      </c>
      <c r="D314" s="218">
        <v>3</v>
      </c>
      <c r="E314" s="218">
        <v>5</v>
      </c>
      <c r="F314" s="218">
        <v>3</v>
      </c>
      <c r="G314" s="218">
        <v>5</v>
      </c>
      <c r="H314" s="218">
        <v>2</v>
      </c>
      <c r="I314" s="218">
        <v>3</v>
      </c>
      <c r="J314" s="218">
        <v>2</v>
      </c>
      <c r="K314" s="218">
        <v>3</v>
      </c>
    </row>
    <row r="315" spans="1:11" ht="21.75" customHeight="1" thickBot="1">
      <c r="A315" s="197"/>
      <c r="B315" s="198"/>
      <c r="C315" s="198"/>
      <c r="D315" s="198"/>
      <c r="E315" s="198"/>
      <c r="F315" s="199"/>
      <c r="G315" s="200"/>
      <c r="H315" s="199"/>
      <c r="I315" s="200"/>
      <c r="J315" s="199"/>
      <c r="K315" s="200" t="s">
        <v>362</v>
      </c>
    </row>
    <row r="316" spans="1:11" ht="22.5" customHeight="1">
      <c r="A316" s="4306" t="s">
        <v>483</v>
      </c>
      <c r="B316" s="4304" t="s">
        <v>484</v>
      </c>
      <c r="C316" s="4308"/>
      <c r="D316" s="4304">
        <v>30</v>
      </c>
      <c r="E316" s="4308"/>
      <c r="F316" s="4304">
        <v>31</v>
      </c>
      <c r="G316" s="4308"/>
      <c r="H316" s="4304" t="s">
        <v>453</v>
      </c>
      <c r="I316" s="4308"/>
      <c r="J316" s="4304" t="s">
        <v>485</v>
      </c>
      <c r="K316" s="4305"/>
    </row>
    <row r="317" spans="1:11" ht="15.9" customHeight="1">
      <c r="A317" s="4307"/>
      <c r="B317" s="220" t="s">
        <v>364</v>
      </c>
      <c r="C317" s="221" t="s">
        <v>486</v>
      </c>
      <c r="D317" s="222" t="s">
        <v>364</v>
      </c>
      <c r="E317" s="222" t="s">
        <v>486</v>
      </c>
      <c r="F317" s="222" t="s">
        <v>364</v>
      </c>
      <c r="G317" s="222" t="s">
        <v>486</v>
      </c>
      <c r="H317" s="222" t="s">
        <v>364</v>
      </c>
      <c r="I317" s="222" t="s">
        <v>486</v>
      </c>
      <c r="J317" s="222" t="s">
        <v>364</v>
      </c>
      <c r="K317" s="223" t="s">
        <v>486</v>
      </c>
    </row>
    <row r="318" spans="1:11" ht="15.9" customHeight="1">
      <c r="A318" s="210" t="s">
        <v>786</v>
      </c>
      <c r="B318" s="238">
        <v>244</v>
      </c>
      <c r="C318" s="215">
        <v>711</v>
      </c>
      <c r="D318" s="215">
        <v>241</v>
      </c>
      <c r="E318" s="215">
        <v>694</v>
      </c>
      <c r="F318" s="215">
        <v>253</v>
      </c>
      <c r="G318" s="215">
        <v>706</v>
      </c>
      <c r="H318" s="215">
        <v>254</v>
      </c>
      <c r="I318" s="215">
        <v>701</v>
      </c>
      <c r="J318" s="215">
        <v>259</v>
      </c>
      <c r="K318" s="216">
        <v>711</v>
      </c>
    </row>
    <row r="319" spans="1:11" ht="15.9" customHeight="1" thickBot="1">
      <c r="A319" s="210" t="s">
        <v>787</v>
      </c>
      <c r="B319" s="218">
        <v>92</v>
      </c>
      <c r="C319" s="218">
        <v>300</v>
      </c>
      <c r="D319" s="218">
        <v>98</v>
      </c>
      <c r="E319" s="218">
        <v>309</v>
      </c>
      <c r="F319" s="218">
        <v>99</v>
      </c>
      <c r="G319" s="218">
        <v>318</v>
      </c>
      <c r="H319" s="218">
        <v>102</v>
      </c>
      <c r="I319" s="218">
        <v>317</v>
      </c>
      <c r="J319" s="218">
        <v>107</v>
      </c>
      <c r="K319" s="218">
        <v>330</v>
      </c>
    </row>
    <row r="320" spans="1:11" ht="15.9" customHeight="1">
      <c r="A320" s="227" t="s">
        <v>788</v>
      </c>
      <c r="B320" s="232">
        <f t="shared" ref="B320:K320" si="23">SUM(B321:B329)</f>
        <v>357</v>
      </c>
      <c r="C320" s="232">
        <f t="shared" si="23"/>
        <v>815</v>
      </c>
      <c r="D320" s="233">
        <f t="shared" si="23"/>
        <v>347</v>
      </c>
      <c r="E320" s="233">
        <f t="shared" si="23"/>
        <v>790</v>
      </c>
      <c r="F320" s="233">
        <f t="shared" si="23"/>
        <v>347</v>
      </c>
      <c r="G320" s="233">
        <f t="shared" si="23"/>
        <v>784</v>
      </c>
      <c r="H320" s="233">
        <f t="shared" si="23"/>
        <v>357</v>
      </c>
      <c r="I320" s="233">
        <f t="shared" si="23"/>
        <v>772</v>
      </c>
      <c r="J320" s="233">
        <f t="shared" si="23"/>
        <v>344</v>
      </c>
      <c r="K320" s="234">
        <f t="shared" si="23"/>
        <v>731</v>
      </c>
    </row>
    <row r="321" spans="1:11" ht="15.9" customHeight="1">
      <c r="A321" s="210" t="s">
        <v>789</v>
      </c>
      <c r="B321" s="215">
        <v>299</v>
      </c>
      <c r="C321" s="215">
        <v>674</v>
      </c>
      <c r="D321" s="215">
        <v>292</v>
      </c>
      <c r="E321" s="215">
        <v>655</v>
      </c>
      <c r="F321" s="215">
        <v>292</v>
      </c>
      <c r="G321" s="215">
        <v>651</v>
      </c>
      <c r="H321" s="215">
        <v>302</v>
      </c>
      <c r="I321" s="215">
        <v>645</v>
      </c>
      <c r="J321" s="215">
        <v>286</v>
      </c>
      <c r="K321" s="216">
        <v>605</v>
      </c>
    </row>
    <row r="322" spans="1:11" ht="15.9" customHeight="1">
      <c r="A322" s="210" t="s">
        <v>790</v>
      </c>
      <c r="B322" s="215">
        <v>40</v>
      </c>
      <c r="C322" s="215">
        <v>104</v>
      </c>
      <c r="D322" s="215">
        <v>38</v>
      </c>
      <c r="E322" s="215">
        <v>100</v>
      </c>
      <c r="F322" s="215">
        <v>38</v>
      </c>
      <c r="G322" s="215">
        <v>99</v>
      </c>
      <c r="H322" s="215">
        <v>41</v>
      </c>
      <c r="I322" s="215">
        <v>99</v>
      </c>
      <c r="J322" s="215">
        <v>44</v>
      </c>
      <c r="K322" s="216">
        <v>98</v>
      </c>
    </row>
    <row r="323" spans="1:11" ht="15.9" customHeight="1">
      <c r="A323" s="210" t="s">
        <v>791</v>
      </c>
      <c r="B323" s="215">
        <v>18</v>
      </c>
      <c r="C323" s="215">
        <v>37</v>
      </c>
      <c r="D323" s="215">
        <v>17</v>
      </c>
      <c r="E323" s="215">
        <v>35</v>
      </c>
      <c r="F323" s="215">
        <v>17</v>
      </c>
      <c r="G323" s="215">
        <v>34</v>
      </c>
      <c r="H323" s="215">
        <v>14</v>
      </c>
      <c r="I323" s="215">
        <v>28</v>
      </c>
      <c r="J323" s="215">
        <v>14</v>
      </c>
      <c r="K323" s="216">
        <v>28</v>
      </c>
    </row>
    <row r="324" spans="1:11" ht="15.9" customHeight="1">
      <c r="A324" s="210" t="s">
        <v>792</v>
      </c>
      <c r="B324" s="236" t="s">
        <v>693</v>
      </c>
      <c r="C324" s="236" t="s">
        <v>693</v>
      </c>
      <c r="D324" s="236" t="s">
        <v>693</v>
      </c>
      <c r="E324" s="236" t="s">
        <v>693</v>
      </c>
      <c r="F324" s="236" t="s">
        <v>693</v>
      </c>
      <c r="G324" s="236" t="s">
        <v>693</v>
      </c>
      <c r="H324" s="236" t="s">
        <v>693</v>
      </c>
      <c r="I324" s="236" t="s">
        <v>693</v>
      </c>
      <c r="J324" s="236" t="s">
        <v>693</v>
      </c>
      <c r="K324" s="237" t="s">
        <v>693</v>
      </c>
    </row>
    <row r="325" spans="1:11" ht="15.9" customHeight="1">
      <c r="A325" s="210" t="s">
        <v>793</v>
      </c>
      <c r="B325" s="236" t="s">
        <v>693</v>
      </c>
      <c r="C325" s="236" t="s">
        <v>693</v>
      </c>
      <c r="D325" s="236" t="s">
        <v>693</v>
      </c>
      <c r="E325" s="236" t="s">
        <v>693</v>
      </c>
      <c r="F325" s="236" t="s">
        <v>693</v>
      </c>
      <c r="G325" s="236" t="s">
        <v>693</v>
      </c>
      <c r="H325" s="236" t="s">
        <v>693</v>
      </c>
      <c r="I325" s="236" t="s">
        <v>693</v>
      </c>
      <c r="J325" s="236" t="s">
        <v>693</v>
      </c>
      <c r="K325" s="237" t="s">
        <v>693</v>
      </c>
    </row>
    <row r="326" spans="1:11" ht="15.9" customHeight="1">
      <c r="A326" s="210" t="s">
        <v>794</v>
      </c>
      <c r="B326" s="236" t="s">
        <v>693</v>
      </c>
      <c r="C326" s="236" t="s">
        <v>693</v>
      </c>
      <c r="D326" s="236" t="s">
        <v>693</v>
      </c>
      <c r="E326" s="236" t="s">
        <v>693</v>
      </c>
      <c r="F326" s="236" t="s">
        <v>693</v>
      </c>
      <c r="G326" s="236" t="s">
        <v>693</v>
      </c>
      <c r="H326" s="236" t="s">
        <v>693</v>
      </c>
      <c r="I326" s="236" t="s">
        <v>693</v>
      </c>
      <c r="J326" s="236" t="s">
        <v>693</v>
      </c>
      <c r="K326" s="237" t="s">
        <v>693</v>
      </c>
    </row>
    <row r="327" spans="1:11" ht="15.9" customHeight="1">
      <c r="A327" s="210" t="s">
        <v>795</v>
      </c>
      <c r="B327" s="236" t="s">
        <v>693</v>
      </c>
      <c r="C327" s="236" t="s">
        <v>693</v>
      </c>
      <c r="D327" s="236" t="s">
        <v>693</v>
      </c>
      <c r="E327" s="236" t="s">
        <v>693</v>
      </c>
      <c r="F327" s="236" t="s">
        <v>693</v>
      </c>
      <c r="G327" s="236" t="s">
        <v>693</v>
      </c>
      <c r="H327" s="236" t="s">
        <v>693</v>
      </c>
      <c r="I327" s="236" t="s">
        <v>693</v>
      </c>
      <c r="J327" s="236" t="s">
        <v>693</v>
      </c>
      <c r="K327" s="237" t="s">
        <v>693</v>
      </c>
    </row>
    <row r="328" spans="1:11" ht="15.9" customHeight="1">
      <c r="A328" s="210" t="s">
        <v>796</v>
      </c>
      <c r="B328" s="236" t="s">
        <v>693</v>
      </c>
      <c r="C328" s="236" t="s">
        <v>693</v>
      </c>
      <c r="D328" s="236" t="s">
        <v>693</v>
      </c>
      <c r="E328" s="236" t="s">
        <v>693</v>
      </c>
      <c r="F328" s="236" t="s">
        <v>693</v>
      </c>
      <c r="G328" s="236" t="s">
        <v>693</v>
      </c>
      <c r="H328" s="236" t="s">
        <v>693</v>
      </c>
      <c r="I328" s="236" t="s">
        <v>693</v>
      </c>
      <c r="J328" s="236" t="s">
        <v>693</v>
      </c>
      <c r="K328" s="237" t="s">
        <v>693</v>
      </c>
    </row>
    <row r="329" spans="1:11" ht="15.9" customHeight="1" thickBot="1">
      <c r="A329" s="210" t="s">
        <v>797</v>
      </c>
      <c r="B329" s="235" t="s">
        <v>693</v>
      </c>
      <c r="C329" s="235" t="s">
        <v>693</v>
      </c>
      <c r="D329" s="235" t="s">
        <v>693</v>
      </c>
      <c r="E329" s="235" t="s">
        <v>693</v>
      </c>
      <c r="F329" s="235" t="s">
        <v>693</v>
      </c>
      <c r="G329" s="235" t="s">
        <v>693</v>
      </c>
      <c r="H329" s="235" t="s">
        <v>693</v>
      </c>
      <c r="I329" s="235" t="s">
        <v>693</v>
      </c>
      <c r="J329" s="235" t="s">
        <v>693</v>
      </c>
      <c r="K329" s="235" t="s">
        <v>693</v>
      </c>
    </row>
    <row r="330" spans="1:11" ht="15.9" customHeight="1">
      <c r="A330" s="227" t="s">
        <v>798</v>
      </c>
      <c r="B330" s="228">
        <f t="shared" ref="B330:K330" si="24">SUM(B331:B340)</f>
        <v>144</v>
      </c>
      <c r="C330" s="228">
        <f t="shared" si="24"/>
        <v>324</v>
      </c>
      <c r="D330" s="231">
        <f t="shared" si="24"/>
        <v>138</v>
      </c>
      <c r="E330" s="231">
        <f t="shared" si="24"/>
        <v>306</v>
      </c>
      <c r="F330" s="231">
        <f t="shared" si="24"/>
        <v>134</v>
      </c>
      <c r="G330" s="231">
        <f t="shared" si="24"/>
        <v>294</v>
      </c>
      <c r="H330" s="231">
        <f t="shared" si="24"/>
        <v>139</v>
      </c>
      <c r="I330" s="231">
        <f t="shared" si="24"/>
        <v>291</v>
      </c>
      <c r="J330" s="231">
        <f t="shared" si="24"/>
        <v>138</v>
      </c>
      <c r="K330" s="209">
        <f t="shared" si="24"/>
        <v>292</v>
      </c>
    </row>
    <row r="331" spans="1:11" ht="15.9" customHeight="1">
      <c r="A331" s="210" t="s">
        <v>799</v>
      </c>
      <c r="B331" s="224">
        <v>33</v>
      </c>
      <c r="C331" s="224">
        <v>90</v>
      </c>
      <c r="D331" s="224">
        <v>34</v>
      </c>
      <c r="E331" s="224">
        <v>91</v>
      </c>
      <c r="F331" s="224">
        <v>36</v>
      </c>
      <c r="G331" s="224">
        <v>93</v>
      </c>
      <c r="H331" s="224">
        <v>36</v>
      </c>
      <c r="I331" s="224">
        <v>89</v>
      </c>
      <c r="J331" s="224">
        <v>38</v>
      </c>
      <c r="K331" s="211">
        <v>93</v>
      </c>
    </row>
    <row r="332" spans="1:11" ht="15.9" customHeight="1">
      <c r="A332" s="210" t="s">
        <v>800</v>
      </c>
      <c r="B332" s="224">
        <v>18</v>
      </c>
      <c r="C332" s="224">
        <v>45</v>
      </c>
      <c r="D332" s="224">
        <v>16</v>
      </c>
      <c r="E332" s="224">
        <v>40</v>
      </c>
      <c r="F332" s="224">
        <v>16</v>
      </c>
      <c r="G332" s="224">
        <v>40</v>
      </c>
      <c r="H332" s="224">
        <v>16</v>
      </c>
      <c r="I332" s="224">
        <v>38</v>
      </c>
      <c r="J332" s="224">
        <v>16</v>
      </c>
      <c r="K332" s="211">
        <v>37</v>
      </c>
    </row>
    <row r="333" spans="1:11" ht="15.9" customHeight="1">
      <c r="A333" s="210" t="s">
        <v>801</v>
      </c>
      <c r="B333" s="224">
        <v>45</v>
      </c>
      <c r="C333" s="224">
        <v>112</v>
      </c>
      <c r="D333" s="224">
        <v>45</v>
      </c>
      <c r="E333" s="224">
        <v>102</v>
      </c>
      <c r="F333" s="224">
        <v>41</v>
      </c>
      <c r="G333" s="224">
        <v>99</v>
      </c>
      <c r="H333" s="224">
        <v>42</v>
      </c>
      <c r="I333" s="224">
        <v>97</v>
      </c>
      <c r="J333" s="224">
        <v>43</v>
      </c>
      <c r="K333" s="211">
        <v>97</v>
      </c>
    </row>
    <row r="334" spans="1:11" ht="15.9" customHeight="1">
      <c r="A334" s="210" t="s">
        <v>802</v>
      </c>
      <c r="B334" s="224">
        <v>10</v>
      </c>
      <c r="C334" s="224">
        <v>20</v>
      </c>
      <c r="D334" s="224">
        <v>9</v>
      </c>
      <c r="E334" s="224">
        <v>18</v>
      </c>
      <c r="F334" s="224">
        <v>10</v>
      </c>
      <c r="G334" s="224">
        <v>19</v>
      </c>
      <c r="H334" s="224">
        <v>11</v>
      </c>
      <c r="I334" s="224">
        <v>20</v>
      </c>
      <c r="J334" s="224">
        <v>11</v>
      </c>
      <c r="K334" s="211">
        <v>19</v>
      </c>
    </row>
    <row r="335" spans="1:11" ht="15.9" customHeight="1">
      <c r="A335" s="210" t="s">
        <v>803</v>
      </c>
      <c r="B335" s="224">
        <v>17</v>
      </c>
      <c r="C335" s="224">
        <v>26</v>
      </c>
      <c r="D335" s="224">
        <v>16</v>
      </c>
      <c r="E335" s="224">
        <v>29</v>
      </c>
      <c r="F335" s="224">
        <v>15</v>
      </c>
      <c r="G335" s="224">
        <v>25</v>
      </c>
      <c r="H335" s="224">
        <v>17</v>
      </c>
      <c r="I335" s="224">
        <v>28</v>
      </c>
      <c r="J335" s="224">
        <v>13</v>
      </c>
      <c r="K335" s="211">
        <v>27</v>
      </c>
    </row>
    <row r="336" spans="1:11" ht="15.9" customHeight="1">
      <c r="A336" s="210" t="s">
        <v>804</v>
      </c>
      <c r="B336" s="224">
        <v>17</v>
      </c>
      <c r="C336" s="224">
        <v>22</v>
      </c>
      <c r="D336" s="224">
        <v>14</v>
      </c>
      <c r="E336" s="224">
        <v>18</v>
      </c>
      <c r="F336" s="224">
        <v>13</v>
      </c>
      <c r="G336" s="224">
        <v>14</v>
      </c>
      <c r="H336" s="224">
        <v>14</v>
      </c>
      <c r="I336" s="224">
        <v>15</v>
      </c>
      <c r="J336" s="224">
        <v>13</v>
      </c>
      <c r="K336" s="211">
        <v>14</v>
      </c>
    </row>
    <row r="337" spans="1:11" ht="15.9" customHeight="1">
      <c r="A337" s="210" t="s">
        <v>805</v>
      </c>
      <c r="B337" s="224">
        <v>1</v>
      </c>
      <c r="C337" s="224">
        <v>1</v>
      </c>
      <c r="D337" s="224">
        <v>1</v>
      </c>
      <c r="E337" s="224">
        <v>1</v>
      </c>
      <c r="F337" s="224">
        <v>1</v>
      </c>
      <c r="G337" s="224">
        <v>1</v>
      </c>
      <c r="H337" s="224">
        <v>1</v>
      </c>
      <c r="I337" s="224">
        <v>1</v>
      </c>
      <c r="J337" s="224">
        <v>1</v>
      </c>
      <c r="K337" s="211">
        <v>1</v>
      </c>
    </row>
    <row r="338" spans="1:11" ht="15.9" customHeight="1">
      <c r="A338" s="210" t="s">
        <v>806</v>
      </c>
      <c r="B338" s="224">
        <v>2</v>
      </c>
      <c r="C338" s="224">
        <v>5</v>
      </c>
      <c r="D338" s="224">
        <v>2</v>
      </c>
      <c r="E338" s="224">
        <v>4</v>
      </c>
      <c r="F338" s="224">
        <v>2</v>
      </c>
      <c r="G338" s="224">
        <v>3</v>
      </c>
      <c r="H338" s="224">
        <v>2</v>
      </c>
      <c r="I338" s="224">
        <v>3</v>
      </c>
      <c r="J338" s="224">
        <v>2</v>
      </c>
      <c r="K338" s="211">
        <v>3</v>
      </c>
    </row>
    <row r="339" spans="1:11" ht="15.9" customHeight="1">
      <c r="A339" s="210" t="s">
        <v>807</v>
      </c>
      <c r="B339" s="224">
        <v>1</v>
      </c>
      <c r="C339" s="224">
        <v>3</v>
      </c>
      <c r="D339" s="224">
        <v>1</v>
      </c>
      <c r="E339" s="224">
        <v>3</v>
      </c>
      <c r="F339" s="224">
        <v>0</v>
      </c>
      <c r="G339" s="224">
        <v>0</v>
      </c>
      <c r="H339" s="224">
        <v>0</v>
      </c>
      <c r="I339" s="224">
        <v>0</v>
      </c>
      <c r="J339" s="224">
        <v>0</v>
      </c>
      <c r="K339" s="211">
        <v>0</v>
      </c>
    </row>
    <row r="340" spans="1:11" ht="13.5" customHeight="1" thickBot="1">
      <c r="A340" s="217" t="s">
        <v>808</v>
      </c>
      <c r="B340" s="218" t="s">
        <v>809</v>
      </c>
      <c r="C340" s="218" t="s">
        <v>809</v>
      </c>
      <c r="D340" s="235" t="s">
        <v>693</v>
      </c>
      <c r="E340" s="235" t="s">
        <v>693</v>
      </c>
      <c r="F340" s="235" t="s">
        <v>693</v>
      </c>
      <c r="G340" s="235" t="s">
        <v>693</v>
      </c>
      <c r="H340" s="235" t="s">
        <v>693</v>
      </c>
      <c r="I340" s="235" t="s">
        <v>693</v>
      </c>
      <c r="J340" s="235">
        <v>1</v>
      </c>
      <c r="K340" s="235">
        <v>1</v>
      </c>
    </row>
    <row r="341" spans="1:11" ht="25.5" customHeight="1">
      <c r="A341" s="239" t="s">
        <v>810</v>
      </c>
      <c r="I341" s="242" t="s">
        <v>461</v>
      </c>
      <c r="K341" s="242" t="s">
        <v>461</v>
      </c>
    </row>
  </sheetData>
  <mergeCells count="36">
    <mergeCell ref="J316:K316"/>
    <mergeCell ref="A253:A254"/>
    <mergeCell ref="B253:C253"/>
    <mergeCell ref="D253:E253"/>
    <mergeCell ref="F253:G253"/>
    <mergeCell ref="H253:I253"/>
    <mergeCell ref="J253:K253"/>
    <mergeCell ref="A316:A317"/>
    <mergeCell ref="B316:C316"/>
    <mergeCell ref="D316:E316"/>
    <mergeCell ref="F316:G316"/>
    <mergeCell ref="H316:I316"/>
    <mergeCell ref="J190:K190"/>
    <mergeCell ref="A127:A128"/>
    <mergeCell ref="B127:C127"/>
    <mergeCell ref="D127:E127"/>
    <mergeCell ref="F127:G127"/>
    <mergeCell ref="H127:I127"/>
    <mergeCell ref="J127:K127"/>
    <mergeCell ref="A190:A191"/>
    <mergeCell ref="B190:C190"/>
    <mergeCell ref="D190:E190"/>
    <mergeCell ref="F190:G190"/>
    <mergeCell ref="H190:I190"/>
    <mergeCell ref="J64:K64"/>
    <mergeCell ref="A3:A4"/>
    <mergeCell ref="B3:C3"/>
    <mergeCell ref="D3:E3"/>
    <mergeCell ref="F3:G3"/>
    <mergeCell ref="H3:I3"/>
    <mergeCell ref="J3:K3"/>
    <mergeCell ref="A64:A65"/>
    <mergeCell ref="B64:C64"/>
    <mergeCell ref="D64:E64"/>
    <mergeCell ref="F64:G64"/>
    <mergeCell ref="H64:I64"/>
  </mergeCells>
  <phoneticPr fontId="2"/>
  <printOptions horizontalCentered="1"/>
  <pageMargins left="0" right="0" top="0.59055118110236227" bottom="0.59055118110236227" header="0.11811023622047245" footer="0.11811023622047245"/>
  <pageSetup paperSize="9" scale="79" firstPageNumber="5" fitToHeight="0" orientation="portrait" useFirstPageNumber="1" r:id="rId1"/>
  <headerFooter alignWithMargins="0">
    <oddFooter>&amp;C&amp;"ＭＳ 明朝,標準"&amp;10&amp;P</oddFooter>
  </headerFooter>
  <rowBreaks count="5" manualBreakCount="5">
    <brk id="62" max="10" man="1"/>
    <brk id="125" max="10" man="1"/>
    <brk id="188" max="10" man="1"/>
    <brk id="251" max="10" man="1"/>
    <brk id="314"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DC8F-F100-4A8A-B54C-A909B89D30B9}">
  <sheetPr codeName="Sheet9"/>
  <dimension ref="A1:V27"/>
  <sheetViews>
    <sheetView view="pageBreakPreview" zoomScaleNormal="100" zoomScaleSheetLayoutView="100" workbookViewId="0">
      <selection sqref="A1:B1"/>
    </sheetView>
  </sheetViews>
  <sheetFormatPr defaultColWidth="9" defaultRowHeight="13"/>
  <cols>
    <col min="1" max="1" width="8.81640625" style="46" customWidth="1"/>
    <col min="2" max="9" width="10.1796875" style="102" customWidth="1"/>
    <col min="10" max="11" width="10.1796875" style="46" customWidth="1"/>
    <col min="12" max="12" width="8.81640625" style="46" customWidth="1"/>
    <col min="13" max="22" width="10.1796875" style="46" customWidth="1"/>
    <col min="23" max="23" width="8.81640625" style="46" customWidth="1"/>
    <col min="24" max="16384" width="9" style="46"/>
  </cols>
  <sheetData>
    <row r="1" spans="1:22" ht="27" customHeight="1">
      <c r="A1" s="70" t="s">
        <v>811</v>
      </c>
      <c r="B1" s="70"/>
      <c r="C1" s="70"/>
      <c r="D1" s="70"/>
      <c r="E1" s="70"/>
      <c r="F1" s="70"/>
      <c r="G1" s="70"/>
      <c r="H1" s="70"/>
      <c r="I1" s="70"/>
      <c r="J1" s="70"/>
      <c r="K1" s="70"/>
    </row>
    <row r="2" spans="1:22" ht="13.5" customHeight="1" thickBot="1">
      <c r="A2" s="70"/>
      <c r="B2" s="70"/>
      <c r="C2" s="70"/>
      <c r="D2" s="70"/>
      <c r="E2" s="70"/>
      <c r="F2" s="70"/>
      <c r="H2" s="245"/>
      <c r="I2" s="245"/>
      <c r="J2" s="245"/>
      <c r="K2" s="246"/>
      <c r="L2" s="247"/>
      <c r="M2" s="247"/>
      <c r="V2" s="248" t="s">
        <v>812</v>
      </c>
    </row>
    <row r="3" spans="1:22" ht="18" customHeight="1">
      <c r="A3" s="4311" t="s">
        <v>813</v>
      </c>
      <c r="B3" s="4309" t="s">
        <v>814</v>
      </c>
      <c r="C3" s="4313"/>
      <c r="D3" s="4309">
        <v>25</v>
      </c>
      <c r="E3" s="4313"/>
      <c r="F3" s="4309">
        <v>26</v>
      </c>
      <c r="G3" s="4313"/>
      <c r="H3" s="4309">
        <v>27</v>
      </c>
      <c r="I3" s="4313"/>
      <c r="J3" s="4309">
        <v>28</v>
      </c>
      <c r="K3" s="4310"/>
      <c r="L3" s="4311" t="s">
        <v>813</v>
      </c>
      <c r="M3" s="4309">
        <v>29</v>
      </c>
      <c r="N3" s="4313"/>
      <c r="O3" s="4309">
        <v>30</v>
      </c>
      <c r="P3" s="4313"/>
      <c r="Q3" s="4309">
        <v>31</v>
      </c>
      <c r="R3" s="4313"/>
      <c r="S3" s="4309" t="s">
        <v>453</v>
      </c>
      <c r="T3" s="4313"/>
      <c r="U3" s="4309">
        <v>3</v>
      </c>
      <c r="V3" s="4310"/>
    </row>
    <row r="4" spans="1:22" ht="18" customHeight="1">
      <c r="A4" s="4312"/>
      <c r="B4" s="249" t="s">
        <v>364</v>
      </c>
      <c r="C4" s="249" t="s">
        <v>486</v>
      </c>
      <c r="D4" s="249" t="s">
        <v>364</v>
      </c>
      <c r="E4" s="249" t="s">
        <v>486</v>
      </c>
      <c r="F4" s="249" t="s">
        <v>364</v>
      </c>
      <c r="G4" s="250" t="s">
        <v>486</v>
      </c>
      <c r="H4" s="249" t="s">
        <v>364</v>
      </c>
      <c r="I4" s="250" t="s">
        <v>486</v>
      </c>
      <c r="J4" s="249" t="s">
        <v>364</v>
      </c>
      <c r="K4" s="250" t="s">
        <v>486</v>
      </c>
      <c r="L4" s="4312"/>
      <c r="M4" s="249" t="s">
        <v>364</v>
      </c>
      <c r="N4" s="250" t="s">
        <v>486</v>
      </c>
      <c r="O4" s="249" t="s">
        <v>364</v>
      </c>
      <c r="P4" s="250" t="s">
        <v>486</v>
      </c>
      <c r="Q4" s="249" t="s">
        <v>364</v>
      </c>
      <c r="R4" s="250" t="s">
        <v>486</v>
      </c>
      <c r="S4" s="249" t="s">
        <v>364</v>
      </c>
      <c r="T4" s="250" t="s">
        <v>486</v>
      </c>
      <c r="U4" s="249" t="s">
        <v>364</v>
      </c>
      <c r="V4" s="250" t="s">
        <v>486</v>
      </c>
    </row>
    <row r="5" spans="1:22" ht="27" customHeight="1">
      <c r="A5" s="251" t="s">
        <v>815</v>
      </c>
      <c r="B5" s="252">
        <v>28635</v>
      </c>
      <c r="C5" s="252">
        <v>72357</v>
      </c>
      <c r="D5" s="252">
        <v>28883</v>
      </c>
      <c r="E5" s="252">
        <v>72046</v>
      </c>
      <c r="F5" s="252">
        <v>28976</v>
      </c>
      <c r="G5" s="252">
        <v>71284</v>
      </c>
      <c r="H5" s="252">
        <v>28862</v>
      </c>
      <c r="I5" s="252">
        <v>70263</v>
      </c>
      <c r="J5" s="252">
        <v>28893</v>
      </c>
      <c r="K5" s="252">
        <v>69377</v>
      </c>
      <c r="L5" s="251" t="s">
        <v>815</v>
      </c>
      <c r="M5" s="252">
        <v>28944</v>
      </c>
      <c r="N5" s="252">
        <v>68678</v>
      </c>
      <c r="O5" s="252">
        <v>29090</v>
      </c>
      <c r="P5" s="252">
        <v>67985</v>
      </c>
      <c r="Q5" s="252">
        <v>29178</v>
      </c>
      <c r="R5" s="252">
        <v>67207</v>
      </c>
      <c r="S5" s="252">
        <v>29158</v>
      </c>
      <c r="T5" s="252">
        <v>66330</v>
      </c>
      <c r="U5" s="252">
        <v>29051</v>
      </c>
      <c r="V5" s="252">
        <v>65295</v>
      </c>
    </row>
    <row r="6" spans="1:22" ht="27" customHeight="1">
      <c r="A6" s="253" t="s">
        <v>816</v>
      </c>
      <c r="B6" s="254">
        <v>4141</v>
      </c>
      <c r="C6" s="254">
        <v>10966</v>
      </c>
      <c r="D6" s="254">
        <v>4202</v>
      </c>
      <c r="E6" s="254">
        <v>10954</v>
      </c>
      <c r="F6" s="254">
        <v>4214</v>
      </c>
      <c r="G6" s="254">
        <v>10826</v>
      </c>
      <c r="H6" s="254">
        <v>4181</v>
      </c>
      <c r="I6" s="254">
        <v>10649</v>
      </c>
      <c r="J6" s="254">
        <v>4176</v>
      </c>
      <c r="K6" s="254">
        <v>10478</v>
      </c>
      <c r="L6" s="253" t="s">
        <v>816</v>
      </c>
      <c r="M6" s="254">
        <v>4167</v>
      </c>
      <c r="N6" s="254">
        <v>10336</v>
      </c>
      <c r="O6" s="254">
        <v>4242</v>
      </c>
      <c r="P6" s="254">
        <v>10311</v>
      </c>
      <c r="Q6" s="254">
        <v>4274</v>
      </c>
      <c r="R6" s="254">
        <v>10192</v>
      </c>
      <c r="S6" s="254">
        <v>4311</v>
      </c>
      <c r="T6" s="254">
        <v>10126</v>
      </c>
      <c r="U6" s="254">
        <v>4327</v>
      </c>
      <c r="V6" s="254">
        <v>10002</v>
      </c>
    </row>
    <row r="7" spans="1:22" ht="27" customHeight="1">
      <c r="A7" s="253" t="s">
        <v>817</v>
      </c>
      <c r="B7" s="254">
        <v>5331</v>
      </c>
      <c r="C7" s="254">
        <v>11407</v>
      </c>
      <c r="D7" s="254">
        <v>5306</v>
      </c>
      <c r="E7" s="254">
        <v>11281</v>
      </c>
      <c r="F7" s="254">
        <v>5283</v>
      </c>
      <c r="G7" s="254">
        <v>11151</v>
      </c>
      <c r="H7" s="254">
        <v>5198</v>
      </c>
      <c r="I7" s="254">
        <v>10939</v>
      </c>
      <c r="J7" s="254">
        <v>5201</v>
      </c>
      <c r="K7" s="254">
        <v>10797</v>
      </c>
      <c r="L7" s="253" t="s">
        <v>817</v>
      </c>
      <c r="M7" s="254">
        <v>5195</v>
      </c>
      <c r="N7" s="254">
        <v>10682</v>
      </c>
      <c r="O7" s="254">
        <v>5221</v>
      </c>
      <c r="P7" s="254">
        <v>10587</v>
      </c>
      <c r="Q7" s="254">
        <v>5218</v>
      </c>
      <c r="R7" s="254">
        <v>10483</v>
      </c>
      <c r="S7" s="254">
        <v>5195</v>
      </c>
      <c r="T7" s="254">
        <v>10320</v>
      </c>
      <c r="U7" s="254">
        <v>5125</v>
      </c>
      <c r="V7" s="254">
        <v>10090</v>
      </c>
    </row>
    <row r="8" spans="1:22" ht="27" customHeight="1">
      <c r="A8" s="253" t="s">
        <v>818</v>
      </c>
      <c r="B8" s="254">
        <v>467</v>
      </c>
      <c r="C8" s="254">
        <v>1353</v>
      </c>
      <c r="D8" s="254">
        <v>456</v>
      </c>
      <c r="E8" s="254">
        <v>1322</v>
      </c>
      <c r="F8" s="254">
        <v>474</v>
      </c>
      <c r="G8" s="254">
        <v>1314</v>
      </c>
      <c r="H8" s="254">
        <v>479</v>
      </c>
      <c r="I8" s="254">
        <v>1295</v>
      </c>
      <c r="J8" s="254">
        <v>478</v>
      </c>
      <c r="K8" s="254">
        <v>1269</v>
      </c>
      <c r="L8" s="253" t="s">
        <v>818</v>
      </c>
      <c r="M8" s="254">
        <v>482</v>
      </c>
      <c r="N8" s="254">
        <v>1286</v>
      </c>
      <c r="O8" s="254">
        <v>497</v>
      </c>
      <c r="P8" s="254">
        <v>1272</v>
      </c>
      <c r="Q8" s="254">
        <v>508</v>
      </c>
      <c r="R8" s="254">
        <v>1259</v>
      </c>
      <c r="S8" s="254">
        <v>505</v>
      </c>
      <c r="T8" s="254">
        <v>1235</v>
      </c>
      <c r="U8" s="254">
        <v>507</v>
      </c>
      <c r="V8" s="254">
        <v>1225</v>
      </c>
    </row>
    <row r="9" spans="1:22" ht="27" customHeight="1">
      <c r="A9" s="253" t="s">
        <v>819</v>
      </c>
      <c r="B9" s="254">
        <v>846</v>
      </c>
      <c r="C9" s="254">
        <v>2415</v>
      </c>
      <c r="D9" s="254">
        <v>863</v>
      </c>
      <c r="E9" s="254">
        <v>2433</v>
      </c>
      <c r="F9" s="254">
        <v>865</v>
      </c>
      <c r="G9" s="254">
        <v>2417</v>
      </c>
      <c r="H9" s="254">
        <v>864</v>
      </c>
      <c r="I9" s="254">
        <v>2385</v>
      </c>
      <c r="J9" s="254">
        <v>861</v>
      </c>
      <c r="K9" s="254">
        <v>2318</v>
      </c>
      <c r="L9" s="253" t="s">
        <v>819</v>
      </c>
      <c r="M9" s="254">
        <v>883</v>
      </c>
      <c r="N9" s="254">
        <v>2332</v>
      </c>
      <c r="O9" s="254">
        <v>886</v>
      </c>
      <c r="P9" s="254">
        <v>2314</v>
      </c>
      <c r="Q9" s="254">
        <v>893</v>
      </c>
      <c r="R9" s="254">
        <v>2304</v>
      </c>
      <c r="S9" s="254">
        <v>895</v>
      </c>
      <c r="T9" s="254">
        <v>2265</v>
      </c>
      <c r="U9" s="254">
        <v>896</v>
      </c>
      <c r="V9" s="254">
        <v>2241</v>
      </c>
    </row>
    <row r="10" spans="1:22" ht="27" customHeight="1">
      <c r="A10" s="253" t="s">
        <v>820</v>
      </c>
      <c r="B10" s="254">
        <v>571</v>
      </c>
      <c r="C10" s="254">
        <v>1651</v>
      </c>
      <c r="D10" s="254">
        <v>636</v>
      </c>
      <c r="E10" s="254">
        <v>1704</v>
      </c>
      <c r="F10" s="254">
        <v>652</v>
      </c>
      <c r="G10" s="254">
        <v>1706</v>
      </c>
      <c r="H10" s="254">
        <v>664</v>
      </c>
      <c r="I10" s="254">
        <v>1685</v>
      </c>
      <c r="J10" s="254">
        <v>674</v>
      </c>
      <c r="K10" s="254">
        <v>1684</v>
      </c>
      <c r="L10" s="253" t="s">
        <v>820</v>
      </c>
      <c r="M10" s="254">
        <v>696</v>
      </c>
      <c r="N10" s="254">
        <v>1693</v>
      </c>
      <c r="O10" s="254">
        <v>677</v>
      </c>
      <c r="P10" s="254">
        <v>1654</v>
      </c>
      <c r="Q10" s="254">
        <v>668</v>
      </c>
      <c r="R10" s="254">
        <v>1625</v>
      </c>
      <c r="S10" s="254">
        <v>649</v>
      </c>
      <c r="T10" s="254">
        <v>1602</v>
      </c>
      <c r="U10" s="254">
        <v>638</v>
      </c>
      <c r="V10" s="254">
        <v>1573</v>
      </c>
    </row>
    <row r="11" spans="1:22" ht="27" customHeight="1">
      <c r="A11" s="253" t="s">
        <v>821</v>
      </c>
      <c r="B11" s="254">
        <v>367</v>
      </c>
      <c r="C11" s="254">
        <v>1018</v>
      </c>
      <c r="D11" s="254">
        <v>376</v>
      </c>
      <c r="E11" s="254">
        <v>1028</v>
      </c>
      <c r="F11" s="254">
        <v>374</v>
      </c>
      <c r="G11" s="254">
        <v>1003</v>
      </c>
      <c r="H11" s="254">
        <v>368</v>
      </c>
      <c r="I11" s="254">
        <v>987</v>
      </c>
      <c r="J11" s="254">
        <v>378</v>
      </c>
      <c r="K11" s="254">
        <v>961</v>
      </c>
      <c r="L11" s="253" t="s">
        <v>821</v>
      </c>
      <c r="M11" s="254">
        <v>377</v>
      </c>
      <c r="N11" s="254">
        <v>940</v>
      </c>
      <c r="O11" s="254">
        <v>387</v>
      </c>
      <c r="P11" s="254">
        <v>941</v>
      </c>
      <c r="Q11" s="254">
        <v>384</v>
      </c>
      <c r="R11" s="254">
        <v>916</v>
      </c>
      <c r="S11" s="254">
        <v>382</v>
      </c>
      <c r="T11" s="254">
        <v>902</v>
      </c>
      <c r="U11" s="254">
        <v>380</v>
      </c>
      <c r="V11" s="254">
        <v>889</v>
      </c>
    </row>
    <row r="12" spans="1:22" ht="27" customHeight="1">
      <c r="A12" s="253" t="s">
        <v>822</v>
      </c>
      <c r="B12" s="254">
        <v>2785</v>
      </c>
      <c r="C12" s="254">
        <v>5588</v>
      </c>
      <c r="D12" s="254">
        <v>2738</v>
      </c>
      <c r="E12" s="254">
        <v>5494</v>
      </c>
      <c r="F12" s="254">
        <v>2727</v>
      </c>
      <c r="G12" s="254">
        <v>5453</v>
      </c>
      <c r="H12" s="254">
        <v>2690</v>
      </c>
      <c r="I12" s="254">
        <v>5361</v>
      </c>
      <c r="J12" s="254">
        <v>2664</v>
      </c>
      <c r="K12" s="254">
        <v>5269</v>
      </c>
      <c r="L12" s="253" t="s">
        <v>822</v>
      </c>
      <c r="M12" s="254">
        <v>2629</v>
      </c>
      <c r="N12" s="254">
        <v>5214</v>
      </c>
      <c r="O12" s="254">
        <v>2599</v>
      </c>
      <c r="P12" s="254">
        <v>5099</v>
      </c>
      <c r="Q12" s="254">
        <v>2595</v>
      </c>
      <c r="R12" s="254">
        <v>5048</v>
      </c>
      <c r="S12" s="254">
        <v>2537</v>
      </c>
      <c r="T12" s="254">
        <v>4921</v>
      </c>
      <c r="U12" s="254">
        <v>2486</v>
      </c>
      <c r="V12" s="254">
        <v>4760</v>
      </c>
    </row>
    <row r="13" spans="1:22" ht="27" customHeight="1">
      <c r="A13" s="253" t="s">
        <v>823</v>
      </c>
      <c r="B13" s="254">
        <v>3207</v>
      </c>
      <c r="C13" s="254">
        <v>8024</v>
      </c>
      <c r="D13" s="254">
        <v>3247</v>
      </c>
      <c r="E13" s="254">
        <v>8035</v>
      </c>
      <c r="F13" s="254">
        <v>3283</v>
      </c>
      <c r="G13" s="254">
        <v>7991</v>
      </c>
      <c r="H13" s="254">
        <v>3266</v>
      </c>
      <c r="I13" s="254">
        <v>7867</v>
      </c>
      <c r="J13" s="254">
        <v>3273</v>
      </c>
      <c r="K13" s="254">
        <v>7800</v>
      </c>
      <c r="L13" s="253" t="s">
        <v>823</v>
      </c>
      <c r="M13" s="254">
        <v>3314</v>
      </c>
      <c r="N13" s="254">
        <v>7793</v>
      </c>
      <c r="O13" s="254">
        <v>3338</v>
      </c>
      <c r="P13" s="254">
        <v>7778</v>
      </c>
      <c r="Q13" s="254">
        <v>3358</v>
      </c>
      <c r="R13" s="254">
        <v>7737</v>
      </c>
      <c r="S13" s="254">
        <v>3394</v>
      </c>
      <c r="T13" s="254">
        <v>7657</v>
      </c>
      <c r="U13" s="254">
        <v>3417</v>
      </c>
      <c r="V13" s="254">
        <v>7615</v>
      </c>
    </row>
    <row r="14" spans="1:22" ht="27" customHeight="1">
      <c r="A14" s="253" t="s">
        <v>824</v>
      </c>
      <c r="B14" s="254">
        <v>697</v>
      </c>
      <c r="C14" s="254">
        <v>2148</v>
      </c>
      <c r="D14" s="254">
        <v>749</v>
      </c>
      <c r="E14" s="254">
        <v>2170</v>
      </c>
      <c r="F14" s="254">
        <v>743</v>
      </c>
      <c r="G14" s="254">
        <v>2121</v>
      </c>
      <c r="H14" s="254">
        <v>755</v>
      </c>
      <c r="I14" s="254">
        <v>2119</v>
      </c>
      <c r="J14" s="254">
        <v>764</v>
      </c>
      <c r="K14" s="254">
        <v>2125</v>
      </c>
      <c r="L14" s="253" t="s">
        <v>824</v>
      </c>
      <c r="M14" s="254">
        <v>756</v>
      </c>
      <c r="N14" s="254">
        <v>2102</v>
      </c>
      <c r="O14" s="254">
        <v>770</v>
      </c>
      <c r="P14" s="254">
        <v>2079</v>
      </c>
      <c r="Q14" s="254">
        <v>760</v>
      </c>
      <c r="R14" s="254">
        <v>2045</v>
      </c>
      <c r="S14" s="254">
        <v>737</v>
      </c>
      <c r="T14" s="254">
        <v>2004</v>
      </c>
      <c r="U14" s="254">
        <v>763</v>
      </c>
      <c r="V14" s="254">
        <v>2010</v>
      </c>
    </row>
    <row r="15" spans="1:22" ht="27" customHeight="1">
      <c r="A15" s="253" t="s">
        <v>825</v>
      </c>
      <c r="B15" s="254">
        <v>730</v>
      </c>
      <c r="C15" s="254">
        <v>2097</v>
      </c>
      <c r="D15" s="254">
        <v>723</v>
      </c>
      <c r="E15" s="254">
        <v>2076</v>
      </c>
      <c r="F15" s="254">
        <v>735</v>
      </c>
      <c r="G15" s="254">
        <v>2085</v>
      </c>
      <c r="H15" s="254">
        <v>734</v>
      </c>
      <c r="I15" s="254">
        <v>2047</v>
      </c>
      <c r="J15" s="254">
        <v>739</v>
      </c>
      <c r="K15" s="254">
        <v>2032</v>
      </c>
      <c r="L15" s="253" t="s">
        <v>825</v>
      </c>
      <c r="M15" s="254">
        <v>735</v>
      </c>
      <c r="N15" s="254">
        <v>2007</v>
      </c>
      <c r="O15" s="254">
        <v>740</v>
      </c>
      <c r="P15" s="254">
        <v>2001</v>
      </c>
      <c r="Q15" s="254">
        <v>749</v>
      </c>
      <c r="R15" s="254">
        <v>1993</v>
      </c>
      <c r="S15" s="254">
        <v>774</v>
      </c>
      <c r="T15" s="254">
        <v>1996</v>
      </c>
      <c r="U15" s="254">
        <v>772</v>
      </c>
      <c r="V15" s="254">
        <v>1962</v>
      </c>
    </row>
    <row r="16" spans="1:22" ht="27" customHeight="1">
      <c r="A16" s="253" t="s">
        <v>826</v>
      </c>
      <c r="B16" s="254">
        <v>1444</v>
      </c>
      <c r="C16" s="254">
        <v>4008</v>
      </c>
      <c r="D16" s="254">
        <v>1484</v>
      </c>
      <c r="E16" s="254">
        <v>4062</v>
      </c>
      <c r="F16" s="254">
        <v>1508</v>
      </c>
      <c r="G16" s="254">
        <v>4058</v>
      </c>
      <c r="H16" s="254">
        <v>1509</v>
      </c>
      <c r="I16" s="254">
        <v>3997</v>
      </c>
      <c r="J16" s="254">
        <v>1503</v>
      </c>
      <c r="K16" s="254">
        <v>3966</v>
      </c>
      <c r="L16" s="253" t="s">
        <v>826</v>
      </c>
      <c r="M16" s="254">
        <v>1496</v>
      </c>
      <c r="N16" s="254">
        <v>3913</v>
      </c>
      <c r="O16" s="254">
        <v>1548</v>
      </c>
      <c r="P16" s="254">
        <v>3938</v>
      </c>
      <c r="Q16" s="254">
        <v>1582</v>
      </c>
      <c r="R16" s="254">
        <v>3904</v>
      </c>
      <c r="S16" s="254">
        <v>1607</v>
      </c>
      <c r="T16" s="254">
        <v>3915</v>
      </c>
      <c r="U16" s="254">
        <v>1620</v>
      </c>
      <c r="V16" s="254">
        <v>3901</v>
      </c>
    </row>
    <row r="17" spans="1:22" ht="27" customHeight="1">
      <c r="A17" s="253" t="s">
        <v>827</v>
      </c>
      <c r="B17" s="254">
        <v>721</v>
      </c>
      <c r="C17" s="254">
        <v>2295</v>
      </c>
      <c r="D17" s="254">
        <v>727</v>
      </c>
      <c r="E17" s="254">
        <v>2274</v>
      </c>
      <c r="F17" s="254">
        <v>756</v>
      </c>
      <c r="G17" s="254">
        <v>2291</v>
      </c>
      <c r="H17" s="254">
        <v>767</v>
      </c>
      <c r="I17" s="254">
        <v>2270</v>
      </c>
      <c r="J17" s="254">
        <v>776</v>
      </c>
      <c r="K17" s="254">
        <v>2263</v>
      </c>
      <c r="L17" s="253" t="s">
        <v>827</v>
      </c>
      <c r="M17" s="254">
        <v>785</v>
      </c>
      <c r="N17" s="254">
        <v>2248</v>
      </c>
      <c r="O17" s="254">
        <v>780</v>
      </c>
      <c r="P17" s="254">
        <v>2202</v>
      </c>
      <c r="Q17" s="254">
        <v>783</v>
      </c>
      <c r="R17" s="254">
        <v>2175</v>
      </c>
      <c r="S17" s="254">
        <v>792</v>
      </c>
      <c r="T17" s="254">
        <v>2170</v>
      </c>
      <c r="U17" s="254">
        <v>814</v>
      </c>
      <c r="V17" s="254">
        <v>2183</v>
      </c>
    </row>
    <row r="18" spans="1:22" ht="27" customHeight="1">
      <c r="A18" s="253" t="s">
        <v>828</v>
      </c>
      <c r="B18" s="254">
        <v>1098</v>
      </c>
      <c r="C18" s="254">
        <v>3083</v>
      </c>
      <c r="D18" s="254">
        <v>1111</v>
      </c>
      <c r="E18" s="254">
        <v>3066</v>
      </c>
      <c r="F18" s="254">
        <v>1122</v>
      </c>
      <c r="G18" s="254">
        <v>3025</v>
      </c>
      <c r="H18" s="254">
        <v>1130</v>
      </c>
      <c r="I18" s="254">
        <v>3008</v>
      </c>
      <c r="J18" s="254">
        <v>1134</v>
      </c>
      <c r="K18" s="254">
        <v>2953</v>
      </c>
      <c r="L18" s="253" t="s">
        <v>828</v>
      </c>
      <c r="M18" s="254">
        <v>1131</v>
      </c>
      <c r="N18" s="254">
        <v>2902</v>
      </c>
      <c r="O18" s="254">
        <v>1131</v>
      </c>
      <c r="P18" s="254">
        <v>2851</v>
      </c>
      <c r="Q18" s="254">
        <v>1125</v>
      </c>
      <c r="R18" s="254">
        <v>2808</v>
      </c>
      <c r="S18" s="254">
        <v>1115</v>
      </c>
      <c r="T18" s="254">
        <v>2739</v>
      </c>
      <c r="U18" s="254">
        <v>1117</v>
      </c>
      <c r="V18" s="254">
        <v>2697</v>
      </c>
    </row>
    <row r="19" spans="1:22" ht="27" customHeight="1">
      <c r="A19" s="253" t="s">
        <v>829</v>
      </c>
      <c r="B19" s="254">
        <v>586</v>
      </c>
      <c r="C19" s="254">
        <v>1641</v>
      </c>
      <c r="D19" s="254">
        <v>608</v>
      </c>
      <c r="E19" s="254">
        <v>1656</v>
      </c>
      <c r="F19" s="254">
        <v>612</v>
      </c>
      <c r="G19" s="254">
        <v>1641</v>
      </c>
      <c r="H19" s="254">
        <v>622</v>
      </c>
      <c r="I19" s="254">
        <v>1636</v>
      </c>
      <c r="J19" s="254">
        <v>637</v>
      </c>
      <c r="K19" s="254">
        <v>1624</v>
      </c>
      <c r="L19" s="253" t="s">
        <v>829</v>
      </c>
      <c r="M19" s="254">
        <v>643</v>
      </c>
      <c r="N19" s="254">
        <v>1611</v>
      </c>
      <c r="O19" s="254">
        <v>643</v>
      </c>
      <c r="P19" s="254">
        <v>1599</v>
      </c>
      <c r="Q19" s="254">
        <v>641</v>
      </c>
      <c r="R19" s="254">
        <v>1561</v>
      </c>
      <c r="S19" s="254">
        <v>658</v>
      </c>
      <c r="T19" s="254">
        <v>1557</v>
      </c>
      <c r="U19" s="254">
        <v>640</v>
      </c>
      <c r="V19" s="254">
        <v>1508</v>
      </c>
    </row>
    <row r="20" spans="1:22" ht="27" customHeight="1">
      <c r="A20" s="253" t="s">
        <v>830</v>
      </c>
      <c r="B20" s="254">
        <v>648</v>
      </c>
      <c r="C20" s="254">
        <v>1769</v>
      </c>
      <c r="D20" s="254">
        <v>647</v>
      </c>
      <c r="E20" s="254">
        <v>1740</v>
      </c>
      <c r="F20" s="254">
        <v>653</v>
      </c>
      <c r="G20" s="254">
        <v>1725</v>
      </c>
      <c r="H20" s="254">
        <v>660</v>
      </c>
      <c r="I20" s="254">
        <v>1724</v>
      </c>
      <c r="J20" s="254">
        <v>666</v>
      </c>
      <c r="K20" s="254">
        <v>1701</v>
      </c>
      <c r="L20" s="253" t="s">
        <v>830</v>
      </c>
      <c r="M20" s="254">
        <v>657</v>
      </c>
      <c r="N20" s="254">
        <v>1653</v>
      </c>
      <c r="O20" s="254">
        <v>653</v>
      </c>
      <c r="P20" s="254">
        <v>1619</v>
      </c>
      <c r="Q20" s="254">
        <v>647</v>
      </c>
      <c r="R20" s="254">
        <v>1581</v>
      </c>
      <c r="S20" s="254">
        <v>635</v>
      </c>
      <c r="T20" s="254">
        <v>1548</v>
      </c>
      <c r="U20" s="254">
        <v>649</v>
      </c>
      <c r="V20" s="254">
        <v>1537</v>
      </c>
    </row>
    <row r="21" spans="1:22" ht="27" customHeight="1">
      <c r="A21" s="253" t="s">
        <v>831</v>
      </c>
      <c r="B21" s="254">
        <v>1143</v>
      </c>
      <c r="C21" s="254">
        <v>3308</v>
      </c>
      <c r="D21" s="254">
        <v>1170</v>
      </c>
      <c r="E21" s="254">
        <v>3302</v>
      </c>
      <c r="F21" s="254">
        <v>1189</v>
      </c>
      <c r="G21" s="254">
        <v>3279</v>
      </c>
      <c r="H21" s="254">
        <v>1190</v>
      </c>
      <c r="I21" s="254">
        <v>3249</v>
      </c>
      <c r="J21" s="254">
        <v>1208</v>
      </c>
      <c r="K21" s="254">
        <v>3227</v>
      </c>
      <c r="L21" s="253" t="s">
        <v>831</v>
      </c>
      <c r="M21" s="254">
        <v>1239</v>
      </c>
      <c r="N21" s="254">
        <v>3202</v>
      </c>
      <c r="O21" s="254">
        <v>1248</v>
      </c>
      <c r="P21" s="254">
        <v>3171</v>
      </c>
      <c r="Q21" s="254">
        <v>1262</v>
      </c>
      <c r="R21" s="254">
        <v>3148</v>
      </c>
      <c r="S21" s="254">
        <v>1252</v>
      </c>
      <c r="T21" s="254">
        <v>3101</v>
      </c>
      <c r="U21" s="254">
        <v>1238</v>
      </c>
      <c r="V21" s="254">
        <v>3045</v>
      </c>
    </row>
    <row r="22" spans="1:22" ht="27" customHeight="1">
      <c r="A22" s="253" t="s">
        <v>832</v>
      </c>
      <c r="B22" s="254">
        <v>325</v>
      </c>
      <c r="C22" s="254">
        <v>792</v>
      </c>
      <c r="D22" s="254">
        <v>325</v>
      </c>
      <c r="E22" s="254">
        <v>770</v>
      </c>
      <c r="F22" s="254">
        <v>327</v>
      </c>
      <c r="G22" s="254">
        <v>743</v>
      </c>
      <c r="H22" s="254">
        <v>327</v>
      </c>
      <c r="I22" s="254">
        <v>724</v>
      </c>
      <c r="J22" s="254">
        <v>314</v>
      </c>
      <c r="K22" s="254">
        <v>701</v>
      </c>
      <c r="L22" s="253" t="s">
        <v>832</v>
      </c>
      <c r="M22" s="254">
        <v>307</v>
      </c>
      <c r="N22" s="254">
        <v>680</v>
      </c>
      <c r="O22" s="254">
        <v>305</v>
      </c>
      <c r="P22" s="254">
        <v>668</v>
      </c>
      <c r="Q22" s="254">
        <v>303</v>
      </c>
      <c r="R22" s="254">
        <v>643</v>
      </c>
      <c r="S22" s="254">
        <v>295</v>
      </c>
      <c r="T22" s="254">
        <v>625</v>
      </c>
      <c r="U22" s="254">
        <v>284</v>
      </c>
      <c r="V22" s="254">
        <v>600</v>
      </c>
    </row>
    <row r="23" spans="1:22" ht="27" customHeight="1">
      <c r="A23" s="253" t="s">
        <v>833</v>
      </c>
      <c r="B23" s="254">
        <v>1428</v>
      </c>
      <c r="C23" s="254">
        <v>3122</v>
      </c>
      <c r="D23" s="254">
        <v>1416</v>
      </c>
      <c r="E23" s="254">
        <v>3077</v>
      </c>
      <c r="F23" s="254">
        <v>1390</v>
      </c>
      <c r="G23" s="254">
        <v>2979</v>
      </c>
      <c r="H23" s="254">
        <v>1388</v>
      </c>
      <c r="I23" s="254">
        <v>2921</v>
      </c>
      <c r="J23" s="254">
        <v>1375</v>
      </c>
      <c r="K23" s="254">
        <v>2876</v>
      </c>
      <c r="L23" s="253" t="s">
        <v>833</v>
      </c>
      <c r="M23" s="254">
        <v>1365</v>
      </c>
      <c r="N23" s="254">
        <v>2812</v>
      </c>
      <c r="O23" s="254">
        <v>1357</v>
      </c>
      <c r="P23" s="254">
        <v>2738</v>
      </c>
      <c r="Q23" s="254">
        <v>1354</v>
      </c>
      <c r="R23" s="254">
        <v>2703</v>
      </c>
      <c r="S23" s="254">
        <v>1332</v>
      </c>
      <c r="T23" s="254">
        <v>2629</v>
      </c>
      <c r="U23" s="254">
        <v>1301</v>
      </c>
      <c r="V23" s="254">
        <v>2525</v>
      </c>
    </row>
    <row r="24" spans="1:22" ht="27" customHeight="1">
      <c r="A24" s="253" t="s">
        <v>834</v>
      </c>
      <c r="B24" s="254">
        <v>1546</v>
      </c>
      <c r="C24" s="254">
        <v>4319</v>
      </c>
      <c r="D24" s="254">
        <v>1564</v>
      </c>
      <c r="E24" s="254">
        <v>4321</v>
      </c>
      <c r="F24" s="254">
        <v>1552</v>
      </c>
      <c r="G24" s="254">
        <v>4246</v>
      </c>
      <c r="H24" s="254">
        <v>1557</v>
      </c>
      <c r="I24" s="254">
        <v>4190</v>
      </c>
      <c r="J24" s="254">
        <v>1567</v>
      </c>
      <c r="K24" s="254">
        <v>4155</v>
      </c>
      <c r="L24" s="253" t="s">
        <v>834</v>
      </c>
      <c r="M24" s="254">
        <v>1586</v>
      </c>
      <c r="N24" s="254">
        <v>4133</v>
      </c>
      <c r="O24" s="254">
        <v>1583</v>
      </c>
      <c r="P24" s="254">
        <v>4067</v>
      </c>
      <c r="Q24" s="254">
        <v>1593</v>
      </c>
      <c r="R24" s="254">
        <v>4004</v>
      </c>
      <c r="S24" s="254">
        <v>1597</v>
      </c>
      <c r="T24" s="254">
        <v>3955</v>
      </c>
      <c r="U24" s="254">
        <v>1595</v>
      </c>
      <c r="V24" s="254">
        <v>3909</v>
      </c>
    </row>
    <row r="25" spans="1:22" ht="27" customHeight="1">
      <c r="A25" s="253" t="s">
        <v>835</v>
      </c>
      <c r="B25" s="254">
        <v>397</v>
      </c>
      <c r="C25" s="254">
        <v>992</v>
      </c>
      <c r="D25" s="254">
        <v>381</v>
      </c>
      <c r="E25" s="254">
        <v>934</v>
      </c>
      <c r="F25" s="254">
        <v>369</v>
      </c>
      <c r="G25" s="254">
        <v>896</v>
      </c>
      <c r="H25" s="254">
        <v>364</v>
      </c>
      <c r="I25" s="254">
        <v>878</v>
      </c>
      <c r="J25" s="254">
        <v>358</v>
      </c>
      <c r="K25" s="254">
        <v>849</v>
      </c>
      <c r="L25" s="253" t="s">
        <v>835</v>
      </c>
      <c r="M25" s="254">
        <v>357</v>
      </c>
      <c r="N25" s="254">
        <v>815</v>
      </c>
      <c r="O25" s="254">
        <v>347</v>
      </c>
      <c r="P25" s="254">
        <v>790</v>
      </c>
      <c r="Q25" s="254">
        <v>347</v>
      </c>
      <c r="R25" s="254">
        <v>784</v>
      </c>
      <c r="S25" s="254">
        <v>357</v>
      </c>
      <c r="T25" s="254">
        <v>772</v>
      </c>
      <c r="U25" s="254">
        <v>344</v>
      </c>
      <c r="V25" s="254">
        <v>731</v>
      </c>
    </row>
    <row r="26" spans="1:22" ht="27" customHeight="1" thickBot="1">
      <c r="A26" s="255" t="s">
        <v>836</v>
      </c>
      <c r="B26" s="256">
        <v>157</v>
      </c>
      <c r="C26" s="256">
        <v>361</v>
      </c>
      <c r="D26" s="256">
        <v>154</v>
      </c>
      <c r="E26" s="256">
        <v>347</v>
      </c>
      <c r="F26" s="256">
        <v>148</v>
      </c>
      <c r="G26" s="256">
        <v>334</v>
      </c>
      <c r="H26" s="256">
        <v>149</v>
      </c>
      <c r="I26" s="256">
        <v>332</v>
      </c>
      <c r="J26" s="256">
        <v>147</v>
      </c>
      <c r="K26" s="256">
        <v>329</v>
      </c>
      <c r="L26" s="255" t="s">
        <v>836</v>
      </c>
      <c r="M26" s="256">
        <v>144</v>
      </c>
      <c r="N26" s="256">
        <v>324</v>
      </c>
      <c r="O26" s="256">
        <v>138</v>
      </c>
      <c r="P26" s="256">
        <v>306</v>
      </c>
      <c r="Q26" s="256">
        <v>134</v>
      </c>
      <c r="R26" s="256">
        <v>294</v>
      </c>
      <c r="S26" s="256">
        <v>139</v>
      </c>
      <c r="T26" s="256">
        <v>291</v>
      </c>
      <c r="U26" s="256">
        <v>138</v>
      </c>
      <c r="V26" s="256">
        <v>292</v>
      </c>
    </row>
    <row r="27" spans="1:22" ht="15" customHeight="1">
      <c r="A27" s="257" t="s">
        <v>837</v>
      </c>
      <c r="B27" s="258"/>
      <c r="C27" s="258"/>
      <c r="D27" s="258"/>
      <c r="E27" s="258"/>
      <c r="F27" s="258"/>
      <c r="G27" s="258"/>
      <c r="H27" s="258"/>
      <c r="I27" s="258"/>
      <c r="J27" s="258"/>
      <c r="K27" s="258"/>
      <c r="L27" s="239"/>
      <c r="M27" s="102"/>
      <c r="N27" s="102"/>
      <c r="O27" s="102"/>
      <c r="P27" s="102"/>
      <c r="Q27" s="102"/>
      <c r="R27" s="102"/>
      <c r="S27" s="102"/>
      <c r="T27" s="102"/>
      <c r="V27" s="259" t="s">
        <v>461</v>
      </c>
    </row>
  </sheetData>
  <mergeCells count="12">
    <mergeCell ref="U3:V3"/>
    <mergeCell ref="A3:A4"/>
    <mergeCell ref="B3:C3"/>
    <mergeCell ref="D3:E3"/>
    <mergeCell ref="F3:G3"/>
    <mergeCell ref="H3:I3"/>
    <mergeCell ref="J3:K3"/>
    <mergeCell ref="L3:L4"/>
    <mergeCell ref="M3:N3"/>
    <mergeCell ref="O3:P3"/>
    <mergeCell ref="Q3:R3"/>
    <mergeCell ref="S3:T3"/>
  </mergeCells>
  <phoneticPr fontId="2"/>
  <printOptions horizontalCentered="1"/>
  <pageMargins left="0" right="0" top="0.59055118110236227" bottom="0.59055118110236227" header="0.11811023622047245" footer="0.11811023622047245"/>
  <pageSetup paperSize="9" scale="80" firstPageNumber="11" fitToHeight="0" orientation="portrait" useFirstPageNumber="1" r:id="rId1"/>
  <headerFooter alignWithMargins="0">
    <oddFooter>&amp;C&amp;"ＭＳ 明朝,標準"&amp;10&amp;P</oddFooter>
  </headerFooter>
  <colBreaks count="1" manualBreakCount="1">
    <brk id="11"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EA4F-C164-44A1-A89F-6060B714C39B}">
  <sheetPr codeName="Sheet10"/>
  <dimension ref="A1:F42"/>
  <sheetViews>
    <sheetView view="pageBreakPreview" zoomScaleNormal="100" zoomScaleSheetLayoutView="100" workbookViewId="0">
      <selection sqref="A1:B1"/>
    </sheetView>
  </sheetViews>
  <sheetFormatPr defaultColWidth="9" defaultRowHeight="13"/>
  <cols>
    <col min="1" max="1" width="27.90625" style="262" customWidth="1"/>
    <col min="2" max="5" width="18.08984375" style="263" customWidth="1"/>
    <col min="6" max="16384" width="9" style="261"/>
  </cols>
  <sheetData>
    <row r="1" spans="1:5" ht="30" customHeight="1">
      <c r="A1" s="260" t="s">
        <v>838</v>
      </c>
      <c r="B1" s="260"/>
      <c r="C1" s="260"/>
      <c r="D1" s="260"/>
      <c r="E1" s="260"/>
    </row>
    <row r="2" spans="1:5" ht="15" customHeight="1" thickBot="1"/>
    <row r="3" spans="1:5" ht="17.25" customHeight="1">
      <c r="A3" s="4314" t="s">
        <v>363</v>
      </c>
      <c r="B3" s="4316" t="s">
        <v>486</v>
      </c>
      <c r="C3" s="4317"/>
      <c r="D3" s="4317"/>
      <c r="E3" s="4318" t="s">
        <v>364</v>
      </c>
    </row>
    <row r="4" spans="1:5" ht="17.25" customHeight="1">
      <c r="A4" s="4315"/>
      <c r="B4" s="264" t="s">
        <v>815</v>
      </c>
      <c r="C4" s="265" t="s">
        <v>369</v>
      </c>
      <c r="D4" s="265" t="s">
        <v>370</v>
      </c>
      <c r="E4" s="4319"/>
    </row>
    <row r="5" spans="1:5" ht="18.649999999999999" customHeight="1">
      <c r="A5" s="266" t="s">
        <v>839</v>
      </c>
      <c r="B5" s="267">
        <v>72357</v>
      </c>
      <c r="C5" s="268">
        <v>34114</v>
      </c>
      <c r="D5" s="268">
        <v>38243</v>
      </c>
      <c r="E5" s="268">
        <v>28635</v>
      </c>
    </row>
    <row r="6" spans="1:5" ht="18.649999999999999" customHeight="1">
      <c r="A6" s="266" t="s">
        <v>840</v>
      </c>
      <c r="B6" s="267">
        <v>71952</v>
      </c>
      <c r="C6" s="268">
        <v>33913</v>
      </c>
      <c r="D6" s="268">
        <v>38039</v>
      </c>
      <c r="E6" s="268">
        <v>28532</v>
      </c>
    </row>
    <row r="7" spans="1:5" ht="18.649999999999999" customHeight="1">
      <c r="A7" s="266" t="s">
        <v>841</v>
      </c>
      <c r="B7" s="267">
        <v>71778</v>
      </c>
      <c r="C7" s="268">
        <v>33827</v>
      </c>
      <c r="D7" s="268">
        <v>37951</v>
      </c>
      <c r="E7" s="268">
        <v>28522</v>
      </c>
    </row>
    <row r="8" spans="1:5" ht="18.649999999999999" customHeight="1">
      <c r="A8" s="266" t="s">
        <v>842</v>
      </c>
      <c r="B8" s="267">
        <v>72282</v>
      </c>
      <c r="C8" s="268">
        <v>33981</v>
      </c>
      <c r="D8" s="268">
        <v>38301</v>
      </c>
      <c r="E8" s="268">
        <v>28939</v>
      </c>
    </row>
    <row r="9" spans="1:5" ht="18.649999999999999" customHeight="1">
      <c r="A9" s="266" t="s">
        <v>843</v>
      </c>
      <c r="B9" s="267">
        <v>72046</v>
      </c>
      <c r="C9" s="268">
        <v>33878</v>
      </c>
      <c r="D9" s="268">
        <v>38168</v>
      </c>
      <c r="E9" s="268">
        <v>28883</v>
      </c>
    </row>
    <row r="10" spans="1:5" ht="18.649999999999999" customHeight="1">
      <c r="A10" s="266" t="s">
        <v>840</v>
      </c>
      <c r="B10" s="267">
        <v>71611</v>
      </c>
      <c r="C10" s="268">
        <v>33665</v>
      </c>
      <c r="D10" s="268">
        <v>37946</v>
      </c>
      <c r="E10" s="268">
        <v>28832</v>
      </c>
    </row>
    <row r="11" spans="1:5" ht="18.649999999999999" customHeight="1">
      <c r="A11" s="266" t="s">
        <v>841</v>
      </c>
      <c r="B11" s="267">
        <v>71603</v>
      </c>
      <c r="C11" s="268">
        <v>33674</v>
      </c>
      <c r="D11" s="268">
        <v>37929</v>
      </c>
      <c r="E11" s="268">
        <v>28961</v>
      </c>
    </row>
    <row r="12" spans="1:5" ht="18.649999999999999" customHeight="1">
      <c r="A12" s="266" t="s">
        <v>842</v>
      </c>
      <c r="B12" s="267">
        <v>71540</v>
      </c>
      <c r="C12" s="268">
        <v>33674</v>
      </c>
      <c r="D12" s="268">
        <v>37866</v>
      </c>
      <c r="E12" s="268">
        <v>29020</v>
      </c>
    </row>
    <row r="13" spans="1:5" ht="18.649999999999999" customHeight="1">
      <c r="A13" s="266" t="s">
        <v>844</v>
      </c>
      <c r="B13" s="267">
        <v>71284</v>
      </c>
      <c r="C13" s="268">
        <v>33571</v>
      </c>
      <c r="D13" s="268">
        <v>37713</v>
      </c>
      <c r="E13" s="268">
        <v>28976</v>
      </c>
    </row>
    <row r="14" spans="1:5" ht="18.649999999999999" customHeight="1">
      <c r="A14" s="266" t="s">
        <v>840</v>
      </c>
      <c r="B14" s="267">
        <v>70885</v>
      </c>
      <c r="C14" s="268">
        <v>33389</v>
      </c>
      <c r="D14" s="268">
        <v>37496</v>
      </c>
      <c r="E14" s="268">
        <v>28916</v>
      </c>
    </row>
    <row r="15" spans="1:5" ht="18.649999999999999" customHeight="1">
      <c r="A15" s="266" t="s">
        <v>841</v>
      </c>
      <c r="B15" s="267">
        <v>70745</v>
      </c>
      <c r="C15" s="268">
        <v>33340</v>
      </c>
      <c r="D15" s="268">
        <v>37405</v>
      </c>
      <c r="E15" s="268">
        <v>28949</v>
      </c>
    </row>
    <row r="16" spans="1:5" ht="18.649999999999999" customHeight="1">
      <c r="A16" s="266" t="s">
        <v>842</v>
      </c>
      <c r="B16" s="267">
        <v>70552</v>
      </c>
      <c r="C16" s="268">
        <v>33246</v>
      </c>
      <c r="D16" s="268">
        <v>37306</v>
      </c>
      <c r="E16" s="268">
        <v>28920</v>
      </c>
    </row>
    <row r="17" spans="1:6" ht="18.649999999999999" customHeight="1">
      <c r="A17" s="266" t="s">
        <v>845</v>
      </c>
      <c r="B17" s="267">
        <v>70263</v>
      </c>
      <c r="C17" s="268">
        <v>33113</v>
      </c>
      <c r="D17" s="268">
        <v>37150</v>
      </c>
      <c r="E17" s="268">
        <v>28862</v>
      </c>
    </row>
    <row r="18" spans="1:6" ht="18.649999999999999" customHeight="1">
      <c r="A18" s="266" t="s">
        <v>840</v>
      </c>
      <c r="B18" s="267">
        <v>69837</v>
      </c>
      <c r="C18" s="268">
        <v>32894</v>
      </c>
      <c r="D18" s="268">
        <v>36943</v>
      </c>
      <c r="E18" s="268">
        <v>28779</v>
      </c>
    </row>
    <row r="19" spans="1:6" ht="18.649999999999999" customHeight="1">
      <c r="A19" s="266" t="s">
        <v>841</v>
      </c>
      <c r="B19" s="267">
        <v>69699</v>
      </c>
      <c r="C19" s="268">
        <v>32839</v>
      </c>
      <c r="D19" s="268">
        <v>36860</v>
      </c>
      <c r="E19" s="268">
        <v>28800</v>
      </c>
    </row>
    <row r="20" spans="1:6" ht="18.649999999999999" customHeight="1">
      <c r="A20" s="266" t="s">
        <v>842</v>
      </c>
      <c r="B20" s="267">
        <v>69504</v>
      </c>
      <c r="C20" s="268">
        <v>32762</v>
      </c>
      <c r="D20" s="268">
        <v>36742</v>
      </c>
      <c r="E20" s="268">
        <v>28844</v>
      </c>
    </row>
    <row r="21" spans="1:6" ht="18.649999999999999" customHeight="1">
      <c r="A21" s="266" t="s">
        <v>846</v>
      </c>
      <c r="B21" s="267">
        <v>69377</v>
      </c>
      <c r="C21" s="268">
        <v>32689</v>
      </c>
      <c r="D21" s="268">
        <v>36688</v>
      </c>
      <c r="E21" s="268">
        <v>28893</v>
      </c>
    </row>
    <row r="22" spans="1:6" ht="18.649999999999999" customHeight="1">
      <c r="A22" s="266" t="s">
        <v>840</v>
      </c>
      <c r="B22" s="267">
        <v>69016</v>
      </c>
      <c r="C22" s="268">
        <v>32518</v>
      </c>
      <c r="D22" s="268">
        <v>36498</v>
      </c>
      <c r="E22" s="268">
        <v>28856</v>
      </c>
    </row>
    <row r="23" spans="1:6" ht="18.649999999999999" customHeight="1">
      <c r="A23" s="266" t="s">
        <v>841</v>
      </c>
      <c r="B23" s="267">
        <v>68886</v>
      </c>
      <c r="C23" s="268">
        <v>32494</v>
      </c>
      <c r="D23" s="268">
        <v>36392</v>
      </c>
      <c r="E23" s="268">
        <v>28872</v>
      </c>
    </row>
    <row r="24" spans="1:6" ht="18.649999999999999" customHeight="1">
      <c r="A24" s="266" t="s">
        <v>842</v>
      </c>
      <c r="B24" s="267">
        <v>68789</v>
      </c>
      <c r="C24" s="268">
        <v>32465</v>
      </c>
      <c r="D24" s="268">
        <v>36324</v>
      </c>
      <c r="E24" s="268">
        <v>28924</v>
      </c>
    </row>
    <row r="25" spans="1:6" s="269" customFormat="1" ht="18.649999999999999" customHeight="1">
      <c r="A25" s="266" t="s">
        <v>847</v>
      </c>
      <c r="B25" s="267">
        <v>68678</v>
      </c>
      <c r="C25" s="268">
        <v>32432</v>
      </c>
      <c r="D25" s="268">
        <v>36246</v>
      </c>
      <c r="E25" s="268">
        <v>28944</v>
      </c>
    </row>
    <row r="26" spans="1:6" s="269" customFormat="1" ht="18.649999999999999" customHeight="1">
      <c r="A26" s="266" t="s">
        <v>840</v>
      </c>
      <c r="B26" s="267">
        <v>68336</v>
      </c>
      <c r="C26" s="268">
        <v>32285</v>
      </c>
      <c r="D26" s="268">
        <v>36051</v>
      </c>
      <c r="E26" s="268">
        <v>28969</v>
      </c>
    </row>
    <row r="27" spans="1:6" s="269" customFormat="1" ht="18.649999999999999" customHeight="1">
      <c r="A27" s="266" t="s">
        <v>841</v>
      </c>
      <c r="B27" s="267">
        <v>68236</v>
      </c>
      <c r="C27" s="268">
        <v>32241</v>
      </c>
      <c r="D27" s="268">
        <v>35995</v>
      </c>
      <c r="E27" s="268">
        <v>29083</v>
      </c>
    </row>
    <row r="28" spans="1:6" s="269" customFormat="1" ht="18.649999999999999" customHeight="1">
      <c r="A28" s="266" t="s">
        <v>842</v>
      </c>
      <c r="B28" s="267">
        <v>68087</v>
      </c>
      <c r="C28" s="268">
        <v>32221</v>
      </c>
      <c r="D28" s="268">
        <v>35866</v>
      </c>
      <c r="E28" s="268">
        <v>29084</v>
      </c>
    </row>
    <row r="29" spans="1:6" s="269" customFormat="1" ht="18.649999999999999" customHeight="1">
      <c r="A29" s="266" t="s">
        <v>848</v>
      </c>
      <c r="B29" s="267">
        <v>67985</v>
      </c>
      <c r="C29" s="270">
        <v>32171</v>
      </c>
      <c r="D29" s="270">
        <v>35814</v>
      </c>
      <c r="E29" s="268">
        <v>29090</v>
      </c>
      <c r="F29" s="271"/>
    </row>
    <row r="30" spans="1:6" ht="18.649999999999999" customHeight="1">
      <c r="A30" s="266" t="s">
        <v>840</v>
      </c>
      <c r="B30" s="267">
        <v>67571</v>
      </c>
      <c r="C30" s="268">
        <v>31993</v>
      </c>
      <c r="D30" s="268">
        <v>35578</v>
      </c>
      <c r="E30" s="268">
        <v>29045</v>
      </c>
    </row>
    <row r="31" spans="1:6" ht="18.649999999999999" customHeight="1">
      <c r="A31" s="266" t="s">
        <v>841</v>
      </c>
      <c r="B31" s="267">
        <v>67446</v>
      </c>
      <c r="C31" s="268">
        <v>31972</v>
      </c>
      <c r="D31" s="268">
        <v>35474</v>
      </c>
      <c r="E31" s="268">
        <v>29114</v>
      </c>
    </row>
    <row r="32" spans="1:6" ht="18.649999999999999" customHeight="1">
      <c r="A32" s="266" t="s">
        <v>842</v>
      </c>
      <c r="B32" s="267">
        <v>67357</v>
      </c>
      <c r="C32" s="268">
        <v>31943</v>
      </c>
      <c r="D32" s="268">
        <v>35414</v>
      </c>
      <c r="E32" s="268">
        <v>29174</v>
      </c>
    </row>
    <row r="33" spans="1:5" ht="18.649999999999999" customHeight="1">
      <c r="A33" s="266" t="s">
        <v>849</v>
      </c>
      <c r="B33" s="267">
        <v>67207</v>
      </c>
      <c r="C33" s="270">
        <v>31878</v>
      </c>
      <c r="D33" s="270">
        <v>35329</v>
      </c>
      <c r="E33" s="268">
        <v>29178</v>
      </c>
    </row>
    <row r="34" spans="1:5" ht="18.649999999999999" customHeight="1">
      <c r="A34" s="266" t="s">
        <v>840</v>
      </c>
      <c r="B34" s="267">
        <v>66869</v>
      </c>
      <c r="C34" s="268">
        <v>31755</v>
      </c>
      <c r="D34" s="268">
        <v>35114</v>
      </c>
      <c r="E34" s="268">
        <v>29163</v>
      </c>
    </row>
    <row r="35" spans="1:5" s="269" customFormat="1" ht="18.649999999999999" customHeight="1">
      <c r="A35" s="266" t="s">
        <v>850</v>
      </c>
      <c r="B35" s="267">
        <v>66728</v>
      </c>
      <c r="C35" s="268">
        <v>31724</v>
      </c>
      <c r="D35" s="268">
        <v>35004</v>
      </c>
      <c r="E35" s="268">
        <v>29236</v>
      </c>
    </row>
    <row r="36" spans="1:5" s="269" customFormat="1" ht="18.649999999999999" customHeight="1">
      <c r="A36" s="266" t="s">
        <v>842</v>
      </c>
      <c r="B36" s="267">
        <v>66510</v>
      </c>
      <c r="C36" s="268">
        <v>31652</v>
      </c>
      <c r="D36" s="268">
        <v>34858</v>
      </c>
      <c r="E36" s="268">
        <v>29191</v>
      </c>
    </row>
    <row r="37" spans="1:5">
      <c r="A37" s="266" t="s">
        <v>851</v>
      </c>
      <c r="B37" s="267">
        <v>66330</v>
      </c>
      <c r="C37" s="270">
        <v>31529</v>
      </c>
      <c r="D37" s="270">
        <v>34801</v>
      </c>
      <c r="E37" s="268">
        <v>29158</v>
      </c>
    </row>
    <row r="38" spans="1:5" ht="18.649999999999999" customHeight="1">
      <c r="A38" s="266" t="s">
        <v>840</v>
      </c>
      <c r="B38" s="267">
        <v>65925</v>
      </c>
      <c r="C38" s="270">
        <v>31358</v>
      </c>
      <c r="D38" s="270">
        <v>34567</v>
      </c>
      <c r="E38" s="268">
        <v>29093</v>
      </c>
    </row>
    <row r="39" spans="1:5" ht="18.649999999999999" customHeight="1">
      <c r="A39" s="266" t="s">
        <v>841</v>
      </c>
      <c r="B39" s="267">
        <v>65695</v>
      </c>
      <c r="C39" s="268">
        <v>31238</v>
      </c>
      <c r="D39" s="268">
        <v>34457</v>
      </c>
      <c r="E39" s="268">
        <v>29089</v>
      </c>
    </row>
    <row r="40" spans="1:5" s="269" customFormat="1" ht="18.649999999999999" customHeight="1">
      <c r="A40" s="266" t="s">
        <v>842</v>
      </c>
      <c r="B40" s="267">
        <v>65511</v>
      </c>
      <c r="C40" s="268">
        <v>31184</v>
      </c>
      <c r="D40" s="268">
        <v>34327</v>
      </c>
      <c r="E40" s="268">
        <v>29073</v>
      </c>
    </row>
    <row r="41" spans="1:5" ht="13.5" thickBot="1">
      <c r="A41" s="272" t="s">
        <v>852</v>
      </c>
      <c r="B41" s="273">
        <v>65295</v>
      </c>
      <c r="C41" s="274">
        <v>31063</v>
      </c>
      <c r="D41" s="274">
        <v>34232</v>
      </c>
      <c r="E41" s="275">
        <v>29051</v>
      </c>
    </row>
    <row r="42" spans="1:5">
      <c r="A42" s="276"/>
      <c r="B42" s="277"/>
      <c r="C42" s="277"/>
      <c r="D42" s="277"/>
      <c r="E42" s="278" t="s">
        <v>461</v>
      </c>
    </row>
  </sheetData>
  <mergeCells count="3">
    <mergeCell ref="A3:A4"/>
    <mergeCell ref="B3:D3"/>
    <mergeCell ref="E3:E4"/>
  </mergeCells>
  <phoneticPr fontId="2"/>
  <printOptions horizontalCentered="1"/>
  <pageMargins left="0.39370078740157483" right="0.39370078740157483" top="0.59055118110236227" bottom="0.51181102362204722" header="0.11811023622047245" footer="0.11811023622047245"/>
  <pageSetup paperSize="9" scale="80" firstPageNumber="13" fitToHeight="0" orientation="portrait" useFirstPageNumber="1" r:id="rId1"/>
  <headerFooter alignWithMargins="0">
    <oddFooter>&amp;C&amp;"ＭＳ 明朝,標準"&amp;10&amp;P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ED1B-63FC-4A7E-980C-4F0D0F3333D9}">
  <sheetPr codeName="Sheet11"/>
  <dimension ref="A1:AE43"/>
  <sheetViews>
    <sheetView view="pageBreakPreview" zoomScaleNormal="100" zoomScaleSheetLayoutView="100" workbookViewId="0">
      <pane xSplit="1" ySplit="1" topLeftCell="B2" activePane="bottomRight" state="frozen"/>
      <selection sqref="A1:B1"/>
      <selection pane="topRight" sqref="A1:B1"/>
      <selection pane="bottomLeft" sqref="A1:B1"/>
      <selection pane="bottomRight" sqref="A1:B1"/>
    </sheetView>
  </sheetViews>
  <sheetFormatPr defaultColWidth="9" defaultRowHeight="13"/>
  <cols>
    <col min="1" max="31" width="7.81640625" style="46" customWidth="1"/>
    <col min="32" max="16384" width="9" style="46"/>
  </cols>
  <sheetData>
    <row r="1" spans="1:18" ht="30" customHeight="1">
      <c r="A1" s="70" t="s">
        <v>853</v>
      </c>
      <c r="B1" s="70"/>
      <c r="C1" s="70"/>
      <c r="D1" s="70"/>
      <c r="E1" s="70"/>
      <c r="F1" s="70"/>
      <c r="G1" s="70"/>
      <c r="H1" s="70"/>
      <c r="I1" s="70"/>
      <c r="J1" s="70"/>
      <c r="K1" s="70"/>
      <c r="L1" s="70"/>
      <c r="M1" s="70"/>
      <c r="N1" s="70"/>
      <c r="O1" s="70"/>
      <c r="P1" s="70"/>
      <c r="Q1" s="70"/>
      <c r="R1" s="70"/>
    </row>
    <row r="2" spans="1:18" s="283" customFormat="1" ht="15" customHeight="1" thickBot="1">
      <c r="A2" s="279"/>
      <c r="B2" s="279"/>
      <c r="C2" s="279"/>
      <c r="D2" s="280"/>
      <c r="E2" s="280"/>
      <c r="F2" s="281"/>
      <c r="G2" s="281"/>
      <c r="H2" s="281"/>
      <c r="I2" s="282"/>
      <c r="R2" s="284" t="s">
        <v>854</v>
      </c>
    </row>
    <row r="3" spans="1:18" ht="33.65" customHeight="1">
      <c r="A3" s="285" t="s">
        <v>363</v>
      </c>
      <c r="B3" s="286" t="s">
        <v>855</v>
      </c>
      <c r="C3" s="286" t="s">
        <v>856</v>
      </c>
      <c r="D3" s="287" t="s">
        <v>857</v>
      </c>
      <c r="E3" s="287" t="s">
        <v>858</v>
      </c>
      <c r="F3" s="287" t="s">
        <v>859</v>
      </c>
      <c r="G3" s="287" t="s">
        <v>860</v>
      </c>
      <c r="H3" s="287" t="s">
        <v>861</v>
      </c>
      <c r="I3" s="287" t="s">
        <v>862</v>
      </c>
      <c r="J3" s="288" t="s">
        <v>863</v>
      </c>
      <c r="K3" s="287" t="s">
        <v>864</v>
      </c>
      <c r="L3" s="287" t="s">
        <v>865</v>
      </c>
      <c r="M3" s="287" t="s">
        <v>866</v>
      </c>
      <c r="N3" s="287" t="s">
        <v>867</v>
      </c>
      <c r="O3" s="287" t="s">
        <v>868</v>
      </c>
      <c r="P3" s="287" t="s">
        <v>869</v>
      </c>
      <c r="Q3" s="289" t="s">
        <v>870</v>
      </c>
      <c r="R3" s="289" t="s">
        <v>871</v>
      </c>
    </row>
    <row r="4" spans="1:18">
      <c r="A4" s="290" t="s">
        <v>872</v>
      </c>
      <c r="B4" s="291">
        <v>-699</v>
      </c>
      <c r="C4" s="292">
        <v>-478</v>
      </c>
      <c r="D4" s="293">
        <v>419</v>
      </c>
      <c r="E4" s="293">
        <v>231</v>
      </c>
      <c r="F4" s="293">
        <v>188</v>
      </c>
      <c r="G4" s="293">
        <v>897</v>
      </c>
      <c r="H4" s="293">
        <v>418</v>
      </c>
      <c r="I4" s="293">
        <v>479</v>
      </c>
      <c r="J4" s="294">
        <v>-221</v>
      </c>
      <c r="K4" s="293">
        <v>1518</v>
      </c>
      <c r="L4" s="293">
        <v>803</v>
      </c>
      <c r="M4" s="293">
        <v>715</v>
      </c>
      <c r="N4" s="293">
        <v>1739</v>
      </c>
      <c r="O4" s="293">
        <v>873</v>
      </c>
      <c r="P4" s="293">
        <v>866</v>
      </c>
      <c r="Q4" s="293">
        <v>246</v>
      </c>
      <c r="R4" s="293">
        <v>115</v>
      </c>
    </row>
    <row r="5" spans="1:18" ht="15.75" customHeight="1">
      <c r="A5" s="295" t="s">
        <v>344</v>
      </c>
      <c r="B5" s="291">
        <v>-693</v>
      </c>
      <c r="C5" s="292">
        <v>-589</v>
      </c>
      <c r="D5" s="293">
        <v>365</v>
      </c>
      <c r="E5" s="293">
        <v>188</v>
      </c>
      <c r="F5" s="293">
        <v>177</v>
      </c>
      <c r="G5" s="293">
        <v>954</v>
      </c>
      <c r="H5" s="293">
        <v>457</v>
      </c>
      <c r="I5" s="293">
        <v>497</v>
      </c>
      <c r="J5" s="294">
        <v>-104</v>
      </c>
      <c r="K5" s="293">
        <v>1833</v>
      </c>
      <c r="L5" s="293">
        <v>967</v>
      </c>
      <c r="M5" s="293">
        <v>866</v>
      </c>
      <c r="N5" s="293">
        <v>1937</v>
      </c>
      <c r="O5" s="293">
        <v>959</v>
      </c>
      <c r="P5" s="293">
        <v>978</v>
      </c>
      <c r="Q5" s="293">
        <v>243</v>
      </c>
      <c r="R5" s="293">
        <v>104</v>
      </c>
    </row>
    <row r="6" spans="1:18" ht="15.75" customHeight="1">
      <c r="A6" s="295" t="s">
        <v>345</v>
      </c>
      <c r="B6" s="291">
        <v>-778</v>
      </c>
      <c r="C6" s="292">
        <v>-554</v>
      </c>
      <c r="D6" s="293">
        <v>394</v>
      </c>
      <c r="E6" s="293">
        <v>204</v>
      </c>
      <c r="F6" s="293">
        <v>190</v>
      </c>
      <c r="G6" s="293">
        <v>948</v>
      </c>
      <c r="H6" s="293">
        <v>467</v>
      </c>
      <c r="I6" s="293">
        <v>481</v>
      </c>
      <c r="J6" s="294">
        <v>-224</v>
      </c>
      <c r="K6" s="293">
        <v>1781</v>
      </c>
      <c r="L6" s="248">
        <v>983</v>
      </c>
      <c r="M6" s="293">
        <v>798</v>
      </c>
      <c r="N6" s="293">
        <v>2005</v>
      </c>
      <c r="O6" s="293">
        <v>1014</v>
      </c>
      <c r="P6" s="293">
        <v>991</v>
      </c>
      <c r="Q6" s="293">
        <v>234</v>
      </c>
      <c r="R6" s="293">
        <v>89</v>
      </c>
    </row>
    <row r="7" spans="1:18" ht="15.75" customHeight="1">
      <c r="A7" s="296" t="s">
        <v>346</v>
      </c>
      <c r="B7" s="291">
        <v>-877</v>
      </c>
      <c r="C7" s="292">
        <v>-623</v>
      </c>
      <c r="D7" s="293">
        <v>345</v>
      </c>
      <c r="E7" s="293">
        <v>174</v>
      </c>
      <c r="F7" s="293">
        <v>171</v>
      </c>
      <c r="G7" s="293">
        <v>968</v>
      </c>
      <c r="H7" s="293">
        <v>473</v>
      </c>
      <c r="I7" s="293">
        <v>495</v>
      </c>
      <c r="J7" s="297">
        <v>-254</v>
      </c>
      <c r="K7" s="293">
        <v>1912</v>
      </c>
      <c r="L7" s="293">
        <v>1049</v>
      </c>
      <c r="M7" s="293">
        <v>863</v>
      </c>
      <c r="N7" s="293">
        <v>2166</v>
      </c>
      <c r="O7" s="293">
        <v>1099</v>
      </c>
      <c r="P7" s="293">
        <v>1067</v>
      </c>
      <c r="Q7" s="293">
        <v>226</v>
      </c>
      <c r="R7" s="293">
        <v>96</v>
      </c>
    </row>
    <row r="8" spans="1:18" ht="15.75" customHeight="1">
      <c r="A8" s="295" t="s">
        <v>873</v>
      </c>
      <c r="B8" s="291">
        <f t="shared" ref="B8:B20" si="0">+C8+J8</f>
        <v>-1035</v>
      </c>
      <c r="C8" s="292">
        <f t="shared" ref="C8:C20" si="1">+D8-G8</f>
        <v>-602</v>
      </c>
      <c r="D8" s="293">
        <f t="shared" ref="D8:D20" si="2">+E8+F8</f>
        <v>318</v>
      </c>
      <c r="E8" s="293">
        <f>SUM(E9:E20)</f>
        <v>167</v>
      </c>
      <c r="F8" s="293">
        <f>SUM(F9:F20)</f>
        <v>151</v>
      </c>
      <c r="G8" s="293">
        <f>SUM(G9:G20)</f>
        <v>920</v>
      </c>
      <c r="H8" s="293">
        <f>SUM(H9:H20)</f>
        <v>451</v>
      </c>
      <c r="I8" s="293">
        <f>SUM(I9:I20)</f>
        <v>469</v>
      </c>
      <c r="J8" s="297">
        <f t="shared" ref="J8:J20" si="3">+K8-N8</f>
        <v>-433</v>
      </c>
      <c r="K8" s="293">
        <f t="shared" ref="K8:K20" si="4">+L8+M8</f>
        <v>1531</v>
      </c>
      <c r="L8" s="293">
        <f t="shared" ref="L8:R8" si="5">SUM(L9:L20)</f>
        <v>814</v>
      </c>
      <c r="M8" s="293">
        <f t="shared" si="5"/>
        <v>717</v>
      </c>
      <c r="N8" s="293">
        <f t="shared" si="5"/>
        <v>1964</v>
      </c>
      <c r="O8" s="293">
        <f t="shared" si="5"/>
        <v>996</v>
      </c>
      <c r="P8" s="293">
        <f t="shared" si="5"/>
        <v>968</v>
      </c>
      <c r="Q8" s="293">
        <f t="shared" si="5"/>
        <v>221</v>
      </c>
      <c r="R8" s="293">
        <f t="shared" si="5"/>
        <v>82</v>
      </c>
    </row>
    <row r="9" spans="1:18" ht="15.75" customHeight="1">
      <c r="A9" s="295" t="s">
        <v>874</v>
      </c>
      <c r="B9" s="291">
        <f t="shared" si="0"/>
        <v>-67</v>
      </c>
      <c r="C9" s="292">
        <f t="shared" si="1"/>
        <v>-50</v>
      </c>
      <c r="D9" s="298">
        <f t="shared" si="2"/>
        <v>36</v>
      </c>
      <c r="E9" s="298">
        <v>22</v>
      </c>
      <c r="F9" s="298">
        <v>14</v>
      </c>
      <c r="G9" s="298">
        <f t="shared" ref="G9:G20" si="6">+H9+I9</f>
        <v>86</v>
      </c>
      <c r="H9" s="298">
        <v>43</v>
      </c>
      <c r="I9" s="298">
        <v>43</v>
      </c>
      <c r="J9" s="299">
        <f t="shared" si="3"/>
        <v>-17</v>
      </c>
      <c r="K9" s="298">
        <f t="shared" si="4"/>
        <v>113</v>
      </c>
      <c r="L9" s="298">
        <v>57</v>
      </c>
      <c r="M9" s="298">
        <v>56</v>
      </c>
      <c r="N9" s="298">
        <f t="shared" ref="N9:N20" si="7">+O9+P9</f>
        <v>130</v>
      </c>
      <c r="O9" s="298">
        <v>68</v>
      </c>
      <c r="P9" s="298">
        <v>62</v>
      </c>
      <c r="Q9" s="298">
        <v>16</v>
      </c>
      <c r="R9" s="298">
        <v>7</v>
      </c>
    </row>
    <row r="10" spans="1:18" ht="15.75" customHeight="1">
      <c r="A10" s="295" t="s">
        <v>875</v>
      </c>
      <c r="B10" s="291">
        <f t="shared" si="0"/>
        <v>-89</v>
      </c>
      <c r="C10" s="292">
        <f t="shared" si="1"/>
        <v>-77</v>
      </c>
      <c r="D10" s="298">
        <f t="shared" si="2"/>
        <v>17</v>
      </c>
      <c r="E10" s="298">
        <v>7</v>
      </c>
      <c r="F10" s="298">
        <v>10</v>
      </c>
      <c r="G10" s="298">
        <f t="shared" si="6"/>
        <v>94</v>
      </c>
      <c r="H10" s="298">
        <v>48</v>
      </c>
      <c r="I10" s="298">
        <v>46</v>
      </c>
      <c r="J10" s="299">
        <f t="shared" si="3"/>
        <v>-12</v>
      </c>
      <c r="K10" s="298">
        <f t="shared" si="4"/>
        <v>138</v>
      </c>
      <c r="L10" s="298">
        <v>76</v>
      </c>
      <c r="M10" s="298">
        <v>62</v>
      </c>
      <c r="N10" s="298">
        <f t="shared" si="7"/>
        <v>150</v>
      </c>
      <c r="O10" s="298">
        <v>74</v>
      </c>
      <c r="P10" s="298">
        <v>76</v>
      </c>
      <c r="Q10" s="298">
        <v>28</v>
      </c>
      <c r="R10" s="298">
        <v>3</v>
      </c>
    </row>
    <row r="11" spans="1:18" ht="15.75" customHeight="1">
      <c r="A11" s="295" t="s">
        <v>876</v>
      </c>
      <c r="B11" s="291">
        <f t="shared" si="0"/>
        <v>-249</v>
      </c>
      <c r="C11" s="292">
        <f t="shared" si="1"/>
        <v>-59</v>
      </c>
      <c r="D11" s="298">
        <f t="shared" si="2"/>
        <v>26</v>
      </c>
      <c r="E11" s="298">
        <v>13</v>
      </c>
      <c r="F11" s="298">
        <v>13</v>
      </c>
      <c r="G11" s="298">
        <f t="shared" si="6"/>
        <v>85</v>
      </c>
      <c r="H11" s="298">
        <v>36</v>
      </c>
      <c r="I11" s="298">
        <v>49</v>
      </c>
      <c r="J11" s="299">
        <f t="shared" si="3"/>
        <v>-190</v>
      </c>
      <c r="K11" s="298">
        <f t="shared" si="4"/>
        <v>267</v>
      </c>
      <c r="L11" s="298">
        <v>136</v>
      </c>
      <c r="M11" s="298">
        <v>131</v>
      </c>
      <c r="N11" s="298">
        <f t="shared" si="7"/>
        <v>457</v>
      </c>
      <c r="O11" s="298">
        <v>213</v>
      </c>
      <c r="P11" s="298">
        <v>244</v>
      </c>
      <c r="Q11" s="298">
        <v>21</v>
      </c>
      <c r="R11" s="298">
        <v>13</v>
      </c>
    </row>
    <row r="12" spans="1:18" ht="15.75" customHeight="1">
      <c r="A12" s="295" t="s">
        <v>406</v>
      </c>
      <c r="B12" s="291">
        <f t="shared" si="0"/>
        <v>-60</v>
      </c>
      <c r="C12" s="292">
        <f t="shared" si="1"/>
        <v>-43</v>
      </c>
      <c r="D12" s="298">
        <f t="shared" si="2"/>
        <v>27</v>
      </c>
      <c r="E12" s="298">
        <v>13</v>
      </c>
      <c r="F12" s="298">
        <v>14</v>
      </c>
      <c r="G12" s="298">
        <f t="shared" si="6"/>
        <v>70</v>
      </c>
      <c r="H12" s="298">
        <v>40</v>
      </c>
      <c r="I12" s="298">
        <v>30</v>
      </c>
      <c r="J12" s="299">
        <f t="shared" si="3"/>
        <v>-17</v>
      </c>
      <c r="K12" s="298">
        <f t="shared" si="4"/>
        <v>171</v>
      </c>
      <c r="L12" s="298">
        <v>88</v>
      </c>
      <c r="M12" s="298">
        <v>83</v>
      </c>
      <c r="N12" s="298">
        <f t="shared" si="7"/>
        <v>188</v>
      </c>
      <c r="O12" s="298">
        <v>106</v>
      </c>
      <c r="P12" s="298">
        <v>82</v>
      </c>
      <c r="Q12" s="298">
        <v>14</v>
      </c>
      <c r="R12" s="298">
        <v>6</v>
      </c>
    </row>
    <row r="13" spans="1:18" ht="15.75" customHeight="1">
      <c r="A13" s="295" t="s">
        <v>407</v>
      </c>
      <c r="B13" s="291">
        <f t="shared" si="0"/>
        <v>-87</v>
      </c>
      <c r="C13" s="292">
        <f t="shared" si="1"/>
        <v>-32</v>
      </c>
      <c r="D13" s="298">
        <f t="shared" si="2"/>
        <v>24</v>
      </c>
      <c r="E13" s="298">
        <v>12</v>
      </c>
      <c r="F13" s="298">
        <v>12</v>
      </c>
      <c r="G13" s="298">
        <f t="shared" si="6"/>
        <v>56</v>
      </c>
      <c r="H13" s="298">
        <v>30</v>
      </c>
      <c r="I13" s="298">
        <v>26</v>
      </c>
      <c r="J13" s="299">
        <f t="shared" si="3"/>
        <v>-55</v>
      </c>
      <c r="K13" s="298">
        <f t="shared" si="4"/>
        <v>73</v>
      </c>
      <c r="L13" s="298">
        <v>41</v>
      </c>
      <c r="M13" s="298">
        <v>32</v>
      </c>
      <c r="N13" s="298">
        <f t="shared" si="7"/>
        <v>128</v>
      </c>
      <c r="O13" s="298">
        <v>72</v>
      </c>
      <c r="P13" s="298">
        <v>56</v>
      </c>
      <c r="Q13" s="298">
        <v>16</v>
      </c>
      <c r="R13" s="298">
        <v>8</v>
      </c>
    </row>
    <row r="14" spans="1:18" ht="15.75" customHeight="1">
      <c r="A14" s="295" t="s">
        <v>408</v>
      </c>
      <c r="B14" s="291">
        <f t="shared" si="0"/>
        <v>-83</v>
      </c>
      <c r="C14" s="292">
        <f t="shared" si="1"/>
        <v>-40</v>
      </c>
      <c r="D14" s="298">
        <f t="shared" si="2"/>
        <v>29</v>
      </c>
      <c r="E14" s="298">
        <v>13</v>
      </c>
      <c r="F14" s="298">
        <v>16</v>
      </c>
      <c r="G14" s="298">
        <f t="shared" si="6"/>
        <v>69</v>
      </c>
      <c r="H14" s="298">
        <v>29</v>
      </c>
      <c r="I14" s="298">
        <v>40</v>
      </c>
      <c r="J14" s="299">
        <f t="shared" si="3"/>
        <v>-43</v>
      </c>
      <c r="K14" s="298">
        <f t="shared" si="4"/>
        <v>120</v>
      </c>
      <c r="L14" s="298">
        <v>73</v>
      </c>
      <c r="M14" s="298">
        <v>47</v>
      </c>
      <c r="N14" s="298">
        <f t="shared" si="7"/>
        <v>163</v>
      </c>
      <c r="O14" s="298">
        <v>83</v>
      </c>
      <c r="P14" s="298">
        <v>80</v>
      </c>
      <c r="Q14" s="298">
        <v>16</v>
      </c>
      <c r="R14" s="298">
        <v>4</v>
      </c>
    </row>
    <row r="15" spans="1:18" ht="15.75" customHeight="1">
      <c r="A15" s="295" t="s">
        <v>409</v>
      </c>
      <c r="B15" s="291">
        <f t="shared" si="0"/>
        <v>-33</v>
      </c>
      <c r="C15" s="292">
        <f t="shared" si="1"/>
        <v>-34</v>
      </c>
      <c r="D15" s="298">
        <f t="shared" si="2"/>
        <v>26</v>
      </c>
      <c r="E15" s="298">
        <v>17</v>
      </c>
      <c r="F15" s="298">
        <v>9</v>
      </c>
      <c r="G15" s="298">
        <f t="shared" si="6"/>
        <v>60</v>
      </c>
      <c r="H15" s="298">
        <v>22</v>
      </c>
      <c r="I15" s="298">
        <v>38</v>
      </c>
      <c r="J15" s="299">
        <f t="shared" si="3"/>
        <v>1</v>
      </c>
      <c r="K15" s="298">
        <f t="shared" si="4"/>
        <v>118</v>
      </c>
      <c r="L15" s="298">
        <v>61</v>
      </c>
      <c r="M15" s="298">
        <v>57</v>
      </c>
      <c r="N15" s="298">
        <f t="shared" si="7"/>
        <v>117</v>
      </c>
      <c r="O15" s="298">
        <v>58</v>
      </c>
      <c r="P15" s="298">
        <v>59</v>
      </c>
      <c r="Q15" s="298">
        <v>17</v>
      </c>
      <c r="R15" s="298">
        <v>6</v>
      </c>
    </row>
    <row r="16" spans="1:18" ht="15.75" customHeight="1">
      <c r="A16" s="295" t="s">
        <v>410</v>
      </c>
      <c r="B16" s="291">
        <f t="shared" si="0"/>
        <v>-69</v>
      </c>
      <c r="C16" s="292">
        <f t="shared" si="1"/>
        <v>-52</v>
      </c>
      <c r="D16" s="298">
        <f t="shared" si="2"/>
        <v>38</v>
      </c>
      <c r="E16" s="298">
        <v>20</v>
      </c>
      <c r="F16" s="298">
        <v>18</v>
      </c>
      <c r="G16" s="298">
        <f t="shared" si="6"/>
        <v>90</v>
      </c>
      <c r="H16" s="298">
        <v>47</v>
      </c>
      <c r="I16" s="298">
        <v>43</v>
      </c>
      <c r="J16" s="299">
        <f t="shared" si="3"/>
        <v>-17</v>
      </c>
      <c r="K16" s="298">
        <f t="shared" si="4"/>
        <v>100</v>
      </c>
      <c r="L16" s="298">
        <v>61</v>
      </c>
      <c r="M16" s="298">
        <v>39</v>
      </c>
      <c r="N16" s="298">
        <f t="shared" si="7"/>
        <v>117</v>
      </c>
      <c r="O16" s="298">
        <v>57</v>
      </c>
      <c r="P16" s="298">
        <v>60</v>
      </c>
      <c r="Q16" s="298">
        <v>14</v>
      </c>
      <c r="R16" s="298">
        <v>3</v>
      </c>
    </row>
    <row r="17" spans="1:31" ht="15.75" customHeight="1">
      <c r="A17" s="295" t="s">
        <v>411</v>
      </c>
      <c r="B17" s="291">
        <f t="shared" si="0"/>
        <v>-82</v>
      </c>
      <c r="C17" s="292">
        <f t="shared" si="1"/>
        <v>-43</v>
      </c>
      <c r="D17" s="298">
        <f t="shared" si="2"/>
        <v>24</v>
      </c>
      <c r="E17" s="298">
        <v>12</v>
      </c>
      <c r="F17" s="298">
        <v>12</v>
      </c>
      <c r="G17" s="298">
        <f t="shared" si="6"/>
        <v>67</v>
      </c>
      <c r="H17" s="298">
        <v>27</v>
      </c>
      <c r="I17" s="298">
        <v>40</v>
      </c>
      <c r="J17" s="299">
        <f t="shared" si="3"/>
        <v>-39</v>
      </c>
      <c r="K17" s="298">
        <f t="shared" si="4"/>
        <v>92</v>
      </c>
      <c r="L17" s="298">
        <v>54</v>
      </c>
      <c r="M17" s="298">
        <v>38</v>
      </c>
      <c r="N17" s="298">
        <f t="shared" si="7"/>
        <v>131</v>
      </c>
      <c r="O17" s="298">
        <v>68</v>
      </c>
      <c r="P17" s="298">
        <v>63</v>
      </c>
      <c r="Q17" s="298">
        <v>15</v>
      </c>
      <c r="R17" s="298">
        <v>12</v>
      </c>
    </row>
    <row r="18" spans="1:31" ht="15.75" customHeight="1">
      <c r="A18" s="295" t="s">
        <v>412</v>
      </c>
      <c r="B18" s="291">
        <f t="shared" si="0"/>
        <v>-99</v>
      </c>
      <c r="C18" s="292">
        <f t="shared" si="1"/>
        <v>-51</v>
      </c>
      <c r="D18" s="298">
        <f t="shared" si="2"/>
        <v>29</v>
      </c>
      <c r="E18" s="298">
        <v>16</v>
      </c>
      <c r="F18" s="298">
        <v>13</v>
      </c>
      <c r="G18" s="298">
        <f t="shared" si="6"/>
        <v>80</v>
      </c>
      <c r="H18" s="298">
        <v>43</v>
      </c>
      <c r="I18" s="298">
        <v>37</v>
      </c>
      <c r="J18" s="299">
        <f t="shared" si="3"/>
        <v>-48</v>
      </c>
      <c r="K18" s="298">
        <f t="shared" si="4"/>
        <v>94</v>
      </c>
      <c r="L18" s="298">
        <v>42</v>
      </c>
      <c r="M18" s="298">
        <v>52</v>
      </c>
      <c r="N18" s="298">
        <f t="shared" si="7"/>
        <v>142</v>
      </c>
      <c r="O18" s="298">
        <v>76</v>
      </c>
      <c r="P18" s="298">
        <v>66</v>
      </c>
      <c r="Q18" s="298">
        <v>15</v>
      </c>
      <c r="R18" s="298">
        <v>7</v>
      </c>
    </row>
    <row r="19" spans="1:31" ht="15.75" customHeight="1">
      <c r="A19" s="295" t="s">
        <v>413</v>
      </c>
      <c r="B19" s="291">
        <f t="shared" si="0"/>
        <v>-63</v>
      </c>
      <c r="C19" s="292">
        <f t="shared" si="1"/>
        <v>-54</v>
      </c>
      <c r="D19" s="298">
        <f t="shared" si="2"/>
        <v>22</v>
      </c>
      <c r="E19" s="298">
        <v>12</v>
      </c>
      <c r="F19" s="298">
        <v>10</v>
      </c>
      <c r="G19" s="298">
        <f t="shared" si="6"/>
        <v>76</v>
      </c>
      <c r="H19" s="298">
        <v>37</v>
      </c>
      <c r="I19" s="298">
        <v>39</v>
      </c>
      <c r="J19" s="299">
        <f t="shared" si="3"/>
        <v>-9</v>
      </c>
      <c r="K19" s="298">
        <f t="shared" si="4"/>
        <v>113</v>
      </c>
      <c r="L19" s="298">
        <v>57</v>
      </c>
      <c r="M19" s="298">
        <v>56</v>
      </c>
      <c r="N19" s="298">
        <f t="shared" si="7"/>
        <v>122</v>
      </c>
      <c r="O19" s="298">
        <v>55</v>
      </c>
      <c r="P19" s="298">
        <v>67</v>
      </c>
      <c r="Q19" s="298">
        <v>31</v>
      </c>
      <c r="R19" s="298">
        <v>5</v>
      </c>
    </row>
    <row r="20" spans="1:31" ht="13.5" thickBot="1">
      <c r="A20" s="300" t="s">
        <v>414</v>
      </c>
      <c r="B20" s="301">
        <f t="shared" si="0"/>
        <v>-54</v>
      </c>
      <c r="C20" s="302">
        <f t="shared" si="1"/>
        <v>-67</v>
      </c>
      <c r="D20" s="303">
        <f t="shared" si="2"/>
        <v>20</v>
      </c>
      <c r="E20" s="303">
        <v>10</v>
      </c>
      <c r="F20" s="303">
        <v>10</v>
      </c>
      <c r="G20" s="303">
        <f t="shared" si="6"/>
        <v>87</v>
      </c>
      <c r="H20" s="303">
        <v>49</v>
      </c>
      <c r="I20" s="303">
        <v>38</v>
      </c>
      <c r="J20" s="304">
        <f t="shared" si="3"/>
        <v>13</v>
      </c>
      <c r="K20" s="303">
        <f t="shared" si="4"/>
        <v>132</v>
      </c>
      <c r="L20" s="303">
        <v>68</v>
      </c>
      <c r="M20" s="303">
        <v>64</v>
      </c>
      <c r="N20" s="303">
        <f t="shared" si="7"/>
        <v>119</v>
      </c>
      <c r="O20" s="303">
        <v>66</v>
      </c>
      <c r="P20" s="303">
        <v>53</v>
      </c>
      <c r="Q20" s="303">
        <v>18</v>
      </c>
      <c r="R20" s="303">
        <v>8</v>
      </c>
    </row>
    <row r="21" spans="1:31" s="283" customFormat="1" ht="15" customHeight="1">
      <c r="A21" s="279"/>
      <c r="B21" s="279"/>
      <c r="C21" s="279"/>
      <c r="D21" s="280"/>
      <c r="E21" s="280"/>
      <c r="F21" s="281"/>
      <c r="G21" s="281"/>
      <c r="H21" s="281"/>
      <c r="I21" s="281"/>
      <c r="J21" s="113"/>
      <c r="K21" s="4320"/>
      <c r="L21" s="4320"/>
      <c r="M21" s="305"/>
      <c r="N21" s="4321"/>
      <c r="O21" s="4321"/>
      <c r="P21" s="102"/>
      <c r="Q21" s="102"/>
      <c r="R21" s="51" t="s">
        <v>877</v>
      </c>
    </row>
    <row r="23" spans="1:31" ht="30" customHeight="1">
      <c r="A23" s="70" t="s">
        <v>878</v>
      </c>
      <c r="B23" s="70"/>
      <c r="C23" s="70"/>
      <c r="D23" s="70"/>
      <c r="E23" s="70"/>
      <c r="F23" s="70"/>
      <c r="G23" s="70"/>
      <c r="H23" s="70"/>
      <c r="I23" s="70"/>
      <c r="J23" s="70"/>
      <c r="K23" s="70"/>
      <c r="L23" s="70"/>
      <c r="M23" s="70"/>
      <c r="N23" s="70"/>
      <c r="O23" s="70"/>
      <c r="P23" s="70"/>
      <c r="Q23" s="70"/>
    </row>
    <row r="24" spans="1:31" s="307" customFormat="1" ht="15" customHeight="1" thickBot="1">
      <c r="A24" s="306"/>
      <c r="B24" s="306"/>
      <c r="AE24" s="308" t="s">
        <v>879</v>
      </c>
    </row>
    <row r="25" spans="1:31" s="312" customFormat="1" ht="30" customHeight="1">
      <c r="A25" s="309" t="s">
        <v>363</v>
      </c>
      <c r="B25" s="310" t="s">
        <v>880</v>
      </c>
      <c r="C25" s="310" t="s">
        <v>881</v>
      </c>
      <c r="D25" s="310" t="s">
        <v>882</v>
      </c>
      <c r="E25" s="310" t="s">
        <v>883</v>
      </c>
      <c r="F25" s="310" t="s">
        <v>884</v>
      </c>
      <c r="G25" s="310" t="s">
        <v>885</v>
      </c>
      <c r="H25" s="310" t="s">
        <v>886</v>
      </c>
      <c r="I25" s="310" t="s">
        <v>887</v>
      </c>
      <c r="J25" s="310" t="s">
        <v>888</v>
      </c>
      <c r="K25" s="310" t="s">
        <v>889</v>
      </c>
      <c r="L25" s="310" t="s">
        <v>890</v>
      </c>
      <c r="M25" s="310" t="s">
        <v>891</v>
      </c>
      <c r="N25" s="310" t="s">
        <v>892</v>
      </c>
      <c r="O25" s="310" t="s">
        <v>893</v>
      </c>
      <c r="P25" s="310" t="s">
        <v>894</v>
      </c>
      <c r="Q25" s="310" t="s">
        <v>895</v>
      </c>
      <c r="R25" s="310" t="s">
        <v>896</v>
      </c>
      <c r="S25" s="311" t="s">
        <v>897</v>
      </c>
      <c r="T25" s="310" t="s">
        <v>898</v>
      </c>
      <c r="U25" s="310" t="s">
        <v>899</v>
      </c>
      <c r="V25" s="310" t="s">
        <v>900</v>
      </c>
      <c r="W25" s="310" t="s">
        <v>901</v>
      </c>
      <c r="X25" s="310" t="s">
        <v>902</v>
      </c>
      <c r="Y25" s="310" t="s">
        <v>903</v>
      </c>
      <c r="Z25" s="310" t="s">
        <v>904</v>
      </c>
      <c r="AA25" s="310" t="s">
        <v>905</v>
      </c>
      <c r="AB25" s="310" t="s">
        <v>906</v>
      </c>
      <c r="AC25" s="310" t="s">
        <v>907</v>
      </c>
      <c r="AD25" s="310" t="s">
        <v>908</v>
      </c>
      <c r="AE25" s="310" t="s">
        <v>909</v>
      </c>
    </row>
    <row r="26" spans="1:31" ht="15.75" customHeight="1">
      <c r="A26" s="296" t="s">
        <v>872</v>
      </c>
      <c r="B26" s="313">
        <v>88</v>
      </c>
      <c r="C26" s="314">
        <v>81</v>
      </c>
      <c r="D26" s="314">
        <v>38</v>
      </c>
      <c r="E26" s="314">
        <v>36</v>
      </c>
      <c r="F26" s="314">
        <v>11</v>
      </c>
      <c r="G26" s="314">
        <v>19</v>
      </c>
      <c r="H26" s="314">
        <v>73</v>
      </c>
      <c r="I26" s="314">
        <v>93</v>
      </c>
      <c r="J26" s="314">
        <v>286</v>
      </c>
      <c r="K26" s="314">
        <v>340</v>
      </c>
      <c r="L26" s="314">
        <v>271</v>
      </c>
      <c r="M26" s="314">
        <v>324</v>
      </c>
      <c r="N26" s="314">
        <v>207</v>
      </c>
      <c r="O26" s="314">
        <v>252</v>
      </c>
      <c r="P26" s="314">
        <v>149</v>
      </c>
      <c r="Q26" s="314">
        <v>140</v>
      </c>
      <c r="R26" s="314">
        <v>94</v>
      </c>
      <c r="S26" s="314">
        <v>103</v>
      </c>
      <c r="T26" s="314">
        <v>71</v>
      </c>
      <c r="U26" s="314">
        <v>78</v>
      </c>
      <c r="V26" s="314">
        <v>51</v>
      </c>
      <c r="W26" s="314">
        <v>54</v>
      </c>
      <c r="X26" s="314">
        <v>46</v>
      </c>
      <c r="Y26" s="314">
        <v>45</v>
      </c>
      <c r="Z26" s="314">
        <v>40</v>
      </c>
      <c r="AA26" s="314">
        <v>39</v>
      </c>
      <c r="AB26" s="314">
        <v>93</v>
      </c>
      <c r="AC26" s="314">
        <v>135</v>
      </c>
      <c r="AD26" s="314">
        <v>1518</v>
      </c>
      <c r="AE26" s="314">
        <v>1739</v>
      </c>
    </row>
    <row r="27" spans="1:31" ht="15.75" customHeight="1">
      <c r="A27" s="295" t="s">
        <v>478</v>
      </c>
      <c r="B27" s="313">
        <v>103</v>
      </c>
      <c r="C27" s="314">
        <v>84</v>
      </c>
      <c r="D27" s="314">
        <v>49</v>
      </c>
      <c r="E27" s="314">
        <v>47</v>
      </c>
      <c r="F27" s="314">
        <v>22</v>
      </c>
      <c r="G27" s="314">
        <v>27</v>
      </c>
      <c r="H27" s="314">
        <v>92</v>
      </c>
      <c r="I27" s="314">
        <v>102</v>
      </c>
      <c r="J27" s="314">
        <v>372</v>
      </c>
      <c r="K27" s="314">
        <v>394</v>
      </c>
      <c r="L27" s="314">
        <v>328</v>
      </c>
      <c r="M27" s="314">
        <v>399</v>
      </c>
      <c r="N27" s="314">
        <v>219</v>
      </c>
      <c r="O27" s="314">
        <v>234</v>
      </c>
      <c r="P27" s="314">
        <v>151</v>
      </c>
      <c r="Q27" s="314">
        <v>156</v>
      </c>
      <c r="R27" s="314">
        <v>131</v>
      </c>
      <c r="S27" s="314">
        <v>151</v>
      </c>
      <c r="T27" s="314">
        <v>101</v>
      </c>
      <c r="U27" s="314">
        <v>94</v>
      </c>
      <c r="V27" s="314">
        <v>73</v>
      </c>
      <c r="W27" s="314">
        <v>64</v>
      </c>
      <c r="X27" s="314">
        <v>56</v>
      </c>
      <c r="Y27" s="314">
        <v>45</v>
      </c>
      <c r="Z27" s="314">
        <v>33</v>
      </c>
      <c r="AA27" s="314">
        <v>42</v>
      </c>
      <c r="AB27" s="314">
        <v>103</v>
      </c>
      <c r="AC27" s="314">
        <v>98</v>
      </c>
      <c r="AD27" s="314">
        <v>1833</v>
      </c>
      <c r="AE27" s="314">
        <v>1937</v>
      </c>
    </row>
    <row r="28" spans="1:31" ht="15.75" customHeight="1">
      <c r="A28" s="295" t="s">
        <v>479</v>
      </c>
      <c r="B28" s="313">
        <v>93</v>
      </c>
      <c r="C28" s="314">
        <v>103</v>
      </c>
      <c r="D28" s="314">
        <v>39</v>
      </c>
      <c r="E28" s="314">
        <v>54</v>
      </c>
      <c r="F28" s="314">
        <v>26</v>
      </c>
      <c r="G28" s="314">
        <v>18</v>
      </c>
      <c r="H28" s="314">
        <v>67</v>
      </c>
      <c r="I28" s="314">
        <v>93</v>
      </c>
      <c r="J28" s="314">
        <v>379</v>
      </c>
      <c r="K28" s="314">
        <v>393</v>
      </c>
      <c r="L28" s="314">
        <v>313</v>
      </c>
      <c r="M28" s="314">
        <v>417</v>
      </c>
      <c r="N28" s="314">
        <v>226</v>
      </c>
      <c r="O28" s="314">
        <v>254</v>
      </c>
      <c r="P28" s="314">
        <v>145</v>
      </c>
      <c r="Q28" s="314">
        <v>149</v>
      </c>
      <c r="R28" s="314">
        <v>128</v>
      </c>
      <c r="S28" s="314">
        <v>145</v>
      </c>
      <c r="T28" s="314">
        <v>116</v>
      </c>
      <c r="U28" s="314">
        <v>109</v>
      </c>
      <c r="V28" s="314">
        <v>76</v>
      </c>
      <c r="W28" s="314">
        <v>72</v>
      </c>
      <c r="X28" s="314">
        <v>40</v>
      </c>
      <c r="Y28" s="314">
        <v>47</v>
      </c>
      <c r="Z28" s="314">
        <v>40</v>
      </c>
      <c r="AA28" s="314">
        <v>39</v>
      </c>
      <c r="AB28" s="314">
        <v>93</v>
      </c>
      <c r="AC28" s="314">
        <v>112</v>
      </c>
      <c r="AD28" s="314">
        <v>1781</v>
      </c>
      <c r="AE28" s="314">
        <v>2005</v>
      </c>
    </row>
    <row r="29" spans="1:31" ht="15.75" customHeight="1">
      <c r="A29" s="296" t="s">
        <v>346</v>
      </c>
      <c r="B29" s="313">
        <v>115</v>
      </c>
      <c r="C29" s="314">
        <v>103</v>
      </c>
      <c r="D29" s="314">
        <v>45</v>
      </c>
      <c r="E29" s="314">
        <v>40</v>
      </c>
      <c r="F29" s="314">
        <v>18</v>
      </c>
      <c r="G29" s="314">
        <v>33</v>
      </c>
      <c r="H29" s="314">
        <v>90</v>
      </c>
      <c r="I29" s="314">
        <v>97</v>
      </c>
      <c r="J29" s="314">
        <v>432</v>
      </c>
      <c r="K29" s="314">
        <v>469</v>
      </c>
      <c r="L29" s="314">
        <v>338</v>
      </c>
      <c r="M29" s="314">
        <v>453</v>
      </c>
      <c r="N29" s="314">
        <v>254</v>
      </c>
      <c r="O29" s="314">
        <v>266</v>
      </c>
      <c r="P29" s="314">
        <v>162</v>
      </c>
      <c r="Q29" s="314">
        <v>170</v>
      </c>
      <c r="R29" s="314">
        <v>112</v>
      </c>
      <c r="S29" s="314">
        <v>127</v>
      </c>
      <c r="T29" s="314">
        <v>105</v>
      </c>
      <c r="U29" s="314">
        <v>103</v>
      </c>
      <c r="V29" s="314">
        <v>69</v>
      </c>
      <c r="W29" s="314">
        <v>89</v>
      </c>
      <c r="X29" s="314">
        <v>50</v>
      </c>
      <c r="Y29" s="314">
        <v>62</v>
      </c>
      <c r="Z29" s="314">
        <v>31</v>
      </c>
      <c r="AA29" s="314">
        <v>47</v>
      </c>
      <c r="AB29" s="314">
        <v>91</v>
      </c>
      <c r="AC29" s="314">
        <v>107</v>
      </c>
      <c r="AD29" s="314">
        <v>1912</v>
      </c>
      <c r="AE29" s="314">
        <v>2166</v>
      </c>
    </row>
    <row r="30" spans="1:31" ht="15.75" customHeight="1">
      <c r="A30" s="295" t="s">
        <v>873</v>
      </c>
      <c r="B30" s="313">
        <f>SUM(B31:B42)</f>
        <v>102</v>
      </c>
      <c r="C30" s="314">
        <f>SUM(C31:C42)</f>
        <v>71</v>
      </c>
      <c r="D30" s="314">
        <f>SUM(D31:D42)</f>
        <v>43</v>
      </c>
      <c r="E30" s="314">
        <f>SUM(E31:E42)</f>
        <v>37</v>
      </c>
      <c r="F30" s="314">
        <f>SUM(F31:F42)</f>
        <v>9</v>
      </c>
      <c r="G30" s="314">
        <f t="shared" ref="G30:Q30" si="8">SUM(G31:G42)</f>
        <v>23</v>
      </c>
      <c r="H30" s="314">
        <f t="shared" si="8"/>
        <v>54</v>
      </c>
      <c r="I30" s="314">
        <f t="shared" si="8"/>
        <v>95</v>
      </c>
      <c r="J30" s="314">
        <f t="shared" si="8"/>
        <v>270</v>
      </c>
      <c r="K30" s="314">
        <f t="shared" si="8"/>
        <v>468</v>
      </c>
      <c r="L30" s="314">
        <f t="shared" si="8"/>
        <v>284</v>
      </c>
      <c r="M30" s="314">
        <f t="shared" si="8"/>
        <v>398</v>
      </c>
      <c r="N30" s="314">
        <f t="shared" si="8"/>
        <v>215</v>
      </c>
      <c r="O30" s="314">
        <f t="shared" si="8"/>
        <v>262</v>
      </c>
      <c r="P30" s="314">
        <f t="shared" si="8"/>
        <v>132</v>
      </c>
      <c r="Q30" s="314">
        <f t="shared" si="8"/>
        <v>157</v>
      </c>
      <c r="R30" s="314">
        <f>SUM(R31:R42)</f>
        <v>103</v>
      </c>
      <c r="S30" s="314">
        <f t="shared" ref="S30:AB30" si="9">SUM(S31:S42)</f>
        <v>92</v>
      </c>
      <c r="T30" s="314">
        <f t="shared" si="9"/>
        <v>113</v>
      </c>
      <c r="U30" s="314">
        <f t="shared" si="9"/>
        <v>86</v>
      </c>
      <c r="V30" s="314">
        <f t="shared" si="9"/>
        <v>55</v>
      </c>
      <c r="W30" s="314">
        <f t="shared" si="9"/>
        <v>63</v>
      </c>
      <c r="X30" s="314">
        <f t="shared" si="9"/>
        <v>46</v>
      </c>
      <c r="Y30" s="314">
        <f t="shared" si="9"/>
        <v>50</v>
      </c>
      <c r="Z30" s="314">
        <f t="shared" si="9"/>
        <v>40</v>
      </c>
      <c r="AA30" s="314">
        <f t="shared" si="9"/>
        <v>45</v>
      </c>
      <c r="AB30" s="314">
        <f t="shared" si="9"/>
        <v>65</v>
      </c>
      <c r="AC30" s="314">
        <f>SUM(AC31:AC42)</f>
        <v>117</v>
      </c>
      <c r="AD30" s="314">
        <f t="shared" ref="AD30:AE42" si="10">SUM(S11,U11,W11,Y11,AA11,AC11,AE11,AG11,R30,T30,V30,X30,Z30,AB30)</f>
        <v>422</v>
      </c>
      <c r="AE30" s="314">
        <f t="shared" si="10"/>
        <v>453</v>
      </c>
    </row>
    <row r="31" spans="1:31" ht="15.75" customHeight="1">
      <c r="A31" s="315" t="s">
        <v>874</v>
      </c>
      <c r="B31" s="316">
        <v>7</v>
      </c>
      <c r="C31" s="317">
        <v>5</v>
      </c>
      <c r="D31" s="317">
        <v>0</v>
      </c>
      <c r="E31" s="317">
        <v>5</v>
      </c>
      <c r="F31" s="317">
        <v>0</v>
      </c>
      <c r="G31" s="317">
        <v>0</v>
      </c>
      <c r="H31" s="317">
        <v>4</v>
      </c>
      <c r="I31" s="317">
        <v>2</v>
      </c>
      <c r="J31" s="317">
        <v>29</v>
      </c>
      <c r="K31" s="317">
        <v>20</v>
      </c>
      <c r="L31" s="317">
        <v>18</v>
      </c>
      <c r="M31" s="317">
        <v>38</v>
      </c>
      <c r="N31" s="317">
        <v>20</v>
      </c>
      <c r="O31" s="317">
        <v>19</v>
      </c>
      <c r="P31" s="317">
        <v>10</v>
      </c>
      <c r="Q31" s="317">
        <v>12</v>
      </c>
      <c r="R31" s="317">
        <v>7</v>
      </c>
      <c r="S31" s="317">
        <v>10</v>
      </c>
      <c r="T31" s="317">
        <v>4</v>
      </c>
      <c r="U31" s="317">
        <v>3</v>
      </c>
      <c r="V31" s="317">
        <v>4</v>
      </c>
      <c r="W31" s="317">
        <v>4</v>
      </c>
      <c r="X31" s="317">
        <v>0</v>
      </c>
      <c r="Y31" s="317">
        <v>4</v>
      </c>
      <c r="Z31" s="317">
        <v>3</v>
      </c>
      <c r="AA31" s="317">
        <v>3</v>
      </c>
      <c r="AB31" s="317">
        <v>7</v>
      </c>
      <c r="AC31" s="317">
        <v>5</v>
      </c>
      <c r="AD31" s="314">
        <f t="shared" si="10"/>
        <v>25</v>
      </c>
      <c r="AE31" s="314">
        <f t="shared" si="10"/>
        <v>29</v>
      </c>
    </row>
    <row r="32" spans="1:31" ht="15.75" customHeight="1">
      <c r="A32" s="315" t="s">
        <v>875</v>
      </c>
      <c r="B32" s="316">
        <v>10</v>
      </c>
      <c r="C32" s="317">
        <v>7</v>
      </c>
      <c r="D32" s="317">
        <v>3</v>
      </c>
      <c r="E32" s="317">
        <v>0</v>
      </c>
      <c r="F32" s="317">
        <v>0</v>
      </c>
      <c r="G32" s="317">
        <v>1</v>
      </c>
      <c r="H32" s="317">
        <v>4</v>
      </c>
      <c r="I32" s="317">
        <v>6</v>
      </c>
      <c r="J32" s="317">
        <v>30</v>
      </c>
      <c r="K32" s="317">
        <v>42</v>
      </c>
      <c r="L32" s="317">
        <v>37</v>
      </c>
      <c r="M32" s="317">
        <v>32</v>
      </c>
      <c r="N32" s="317">
        <v>13</v>
      </c>
      <c r="O32" s="317">
        <v>25</v>
      </c>
      <c r="P32" s="317">
        <v>11</v>
      </c>
      <c r="Q32" s="317">
        <v>7</v>
      </c>
      <c r="R32" s="317">
        <v>7</v>
      </c>
      <c r="S32" s="317">
        <v>10</v>
      </c>
      <c r="T32" s="317">
        <v>8</v>
      </c>
      <c r="U32" s="317">
        <v>5</v>
      </c>
      <c r="V32" s="317">
        <v>2</v>
      </c>
      <c r="W32" s="317">
        <v>4</v>
      </c>
      <c r="X32" s="317">
        <v>6</v>
      </c>
      <c r="Y32" s="317">
        <v>4</v>
      </c>
      <c r="Z32" s="317">
        <v>2</v>
      </c>
      <c r="AA32" s="317">
        <v>1</v>
      </c>
      <c r="AB32" s="317">
        <v>5</v>
      </c>
      <c r="AC32" s="317">
        <v>6</v>
      </c>
      <c r="AD32" s="314">
        <f t="shared" si="10"/>
        <v>30</v>
      </c>
      <c r="AE32" s="314">
        <f t="shared" si="10"/>
        <v>30</v>
      </c>
    </row>
    <row r="33" spans="1:31" ht="15.75" customHeight="1">
      <c r="A33" s="315" t="s">
        <v>876</v>
      </c>
      <c r="B33" s="316">
        <v>20</v>
      </c>
      <c r="C33" s="317">
        <v>15</v>
      </c>
      <c r="D33" s="317">
        <v>16</v>
      </c>
      <c r="E33" s="317">
        <v>9</v>
      </c>
      <c r="F33" s="317">
        <v>3</v>
      </c>
      <c r="G33" s="317">
        <v>10</v>
      </c>
      <c r="H33" s="317">
        <v>11</v>
      </c>
      <c r="I33" s="317">
        <v>48</v>
      </c>
      <c r="J33" s="317">
        <v>67</v>
      </c>
      <c r="K33" s="317">
        <v>157</v>
      </c>
      <c r="L33" s="317">
        <v>41</v>
      </c>
      <c r="M33" s="317">
        <v>84</v>
      </c>
      <c r="N33" s="317">
        <v>25</v>
      </c>
      <c r="O33" s="317">
        <v>42</v>
      </c>
      <c r="P33" s="317">
        <v>20</v>
      </c>
      <c r="Q33" s="317">
        <v>33</v>
      </c>
      <c r="R33" s="317">
        <v>24</v>
      </c>
      <c r="S33" s="317">
        <v>9</v>
      </c>
      <c r="T33" s="317">
        <v>19</v>
      </c>
      <c r="U33" s="317">
        <v>15</v>
      </c>
      <c r="V33" s="317">
        <v>3</v>
      </c>
      <c r="W33" s="317">
        <v>12</v>
      </c>
      <c r="X33" s="317">
        <v>10</v>
      </c>
      <c r="Y33" s="317">
        <v>1</v>
      </c>
      <c r="Z33" s="317">
        <v>0</v>
      </c>
      <c r="AA33" s="317">
        <v>8</v>
      </c>
      <c r="AB33" s="317">
        <v>8</v>
      </c>
      <c r="AC33" s="317">
        <v>14</v>
      </c>
      <c r="AD33" s="314">
        <f t="shared" si="10"/>
        <v>64</v>
      </c>
      <c r="AE33" s="314">
        <f t="shared" si="10"/>
        <v>59</v>
      </c>
    </row>
    <row r="34" spans="1:31" ht="15.75" customHeight="1">
      <c r="A34" s="315" t="s">
        <v>406</v>
      </c>
      <c r="B34" s="316">
        <v>7</v>
      </c>
      <c r="C34" s="317">
        <v>5</v>
      </c>
      <c r="D34" s="317">
        <v>5</v>
      </c>
      <c r="E34" s="317">
        <v>5</v>
      </c>
      <c r="F34" s="317">
        <v>1</v>
      </c>
      <c r="G34" s="317">
        <v>4</v>
      </c>
      <c r="H34" s="317">
        <v>11</v>
      </c>
      <c r="I34" s="317">
        <v>8</v>
      </c>
      <c r="J34" s="317">
        <v>24</v>
      </c>
      <c r="K34" s="317">
        <v>43</v>
      </c>
      <c r="L34" s="317">
        <v>37</v>
      </c>
      <c r="M34" s="317">
        <v>38</v>
      </c>
      <c r="N34" s="317">
        <v>24</v>
      </c>
      <c r="O34" s="317">
        <v>25</v>
      </c>
      <c r="P34" s="317">
        <v>19</v>
      </c>
      <c r="Q34" s="317">
        <v>20</v>
      </c>
      <c r="R34" s="317">
        <v>6</v>
      </c>
      <c r="S34" s="317">
        <v>10</v>
      </c>
      <c r="T34" s="317">
        <v>8</v>
      </c>
      <c r="U34" s="317">
        <v>7</v>
      </c>
      <c r="V34" s="317">
        <v>11</v>
      </c>
      <c r="W34" s="317">
        <v>4</v>
      </c>
      <c r="X34" s="317">
        <v>3</v>
      </c>
      <c r="Y34" s="317">
        <v>6</v>
      </c>
      <c r="Z34" s="317">
        <v>8</v>
      </c>
      <c r="AA34" s="317">
        <v>0</v>
      </c>
      <c r="AB34" s="317">
        <v>7</v>
      </c>
      <c r="AC34" s="317">
        <v>13</v>
      </c>
      <c r="AD34" s="314">
        <f t="shared" si="10"/>
        <v>43</v>
      </c>
      <c r="AE34" s="314">
        <f t="shared" si="10"/>
        <v>40</v>
      </c>
    </row>
    <row r="35" spans="1:31" ht="15.75" customHeight="1">
      <c r="A35" s="315" t="s">
        <v>407</v>
      </c>
      <c r="B35" s="316">
        <v>2</v>
      </c>
      <c r="C35" s="317">
        <v>2</v>
      </c>
      <c r="D35" s="317">
        <v>0</v>
      </c>
      <c r="E35" s="317">
        <v>2</v>
      </c>
      <c r="F35" s="317">
        <v>0</v>
      </c>
      <c r="G35" s="317">
        <v>0</v>
      </c>
      <c r="H35" s="317">
        <v>1</v>
      </c>
      <c r="I35" s="317">
        <v>9</v>
      </c>
      <c r="J35" s="317">
        <v>14</v>
      </c>
      <c r="K35" s="317">
        <v>27</v>
      </c>
      <c r="L35" s="317">
        <v>10</v>
      </c>
      <c r="M35" s="317">
        <v>32</v>
      </c>
      <c r="N35" s="317">
        <v>11</v>
      </c>
      <c r="O35" s="317">
        <v>17</v>
      </c>
      <c r="P35" s="317">
        <v>3</v>
      </c>
      <c r="Q35" s="317">
        <v>13</v>
      </c>
      <c r="R35" s="317">
        <v>3</v>
      </c>
      <c r="S35" s="317">
        <v>4</v>
      </c>
      <c r="T35" s="317">
        <v>9</v>
      </c>
      <c r="U35" s="317">
        <v>5</v>
      </c>
      <c r="V35" s="317">
        <v>7</v>
      </c>
      <c r="W35" s="317">
        <v>5</v>
      </c>
      <c r="X35" s="317">
        <v>7</v>
      </c>
      <c r="Y35" s="317">
        <v>3</v>
      </c>
      <c r="Z35" s="317">
        <v>4</v>
      </c>
      <c r="AA35" s="317">
        <v>5</v>
      </c>
      <c r="AB35" s="317">
        <v>2</v>
      </c>
      <c r="AC35" s="317">
        <v>4</v>
      </c>
      <c r="AD35" s="314">
        <f t="shared" si="10"/>
        <v>32</v>
      </c>
      <c r="AE35" s="314">
        <f t="shared" si="10"/>
        <v>26</v>
      </c>
    </row>
    <row r="36" spans="1:31" ht="15.75" customHeight="1">
      <c r="A36" s="315" t="s">
        <v>408</v>
      </c>
      <c r="B36" s="316">
        <v>9</v>
      </c>
      <c r="C36" s="317">
        <v>7</v>
      </c>
      <c r="D36" s="317">
        <v>2</v>
      </c>
      <c r="E36" s="317">
        <v>3</v>
      </c>
      <c r="F36" s="317">
        <v>1</v>
      </c>
      <c r="G36" s="317">
        <v>2</v>
      </c>
      <c r="H36" s="317">
        <v>2</v>
      </c>
      <c r="I36" s="317">
        <v>10</v>
      </c>
      <c r="J36" s="317">
        <v>15</v>
      </c>
      <c r="K36" s="317">
        <v>38</v>
      </c>
      <c r="L36" s="317">
        <v>25</v>
      </c>
      <c r="M36" s="317">
        <v>31</v>
      </c>
      <c r="N36" s="317">
        <v>22</v>
      </c>
      <c r="O36" s="317">
        <v>24</v>
      </c>
      <c r="P36" s="317">
        <v>11</v>
      </c>
      <c r="Q36" s="317">
        <v>6</v>
      </c>
      <c r="R36" s="317">
        <v>11</v>
      </c>
      <c r="S36" s="317">
        <v>10</v>
      </c>
      <c r="T36" s="317">
        <v>8</v>
      </c>
      <c r="U36" s="317">
        <v>8</v>
      </c>
      <c r="V36" s="317">
        <v>5</v>
      </c>
      <c r="W36" s="317">
        <v>4</v>
      </c>
      <c r="X36" s="317">
        <v>1</v>
      </c>
      <c r="Y36" s="317">
        <v>5</v>
      </c>
      <c r="Z36" s="317">
        <v>3</v>
      </c>
      <c r="AA36" s="317">
        <v>7</v>
      </c>
      <c r="AB36" s="317">
        <v>5</v>
      </c>
      <c r="AC36" s="317">
        <v>8</v>
      </c>
      <c r="AD36" s="314">
        <f t="shared" si="10"/>
        <v>33</v>
      </c>
      <c r="AE36" s="314">
        <f t="shared" si="10"/>
        <v>42</v>
      </c>
    </row>
    <row r="37" spans="1:31" ht="15.75" customHeight="1">
      <c r="A37" s="315" t="s">
        <v>409</v>
      </c>
      <c r="B37" s="316">
        <v>7</v>
      </c>
      <c r="C37" s="317">
        <v>7</v>
      </c>
      <c r="D37" s="317">
        <v>1</v>
      </c>
      <c r="E37" s="317">
        <v>2</v>
      </c>
      <c r="F37" s="317">
        <v>1</v>
      </c>
      <c r="G37" s="317">
        <v>2</v>
      </c>
      <c r="H37" s="317">
        <v>6</v>
      </c>
      <c r="I37" s="317">
        <v>1</v>
      </c>
      <c r="J37" s="317">
        <v>6</v>
      </c>
      <c r="K37" s="317">
        <v>21</v>
      </c>
      <c r="L37" s="317">
        <v>16</v>
      </c>
      <c r="M37" s="317">
        <v>23</v>
      </c>
      <c r="N37" s="317">
        <v>20</v>
      </c>
      <c r="O37" s="317">
        <v>13</v>
      </c>
      <c r="P37" s="317">
        <v>9</v>
      </c>
      <c r="Q37" s="317">
        <v>10</v>
      </c>
      <c r="R37" s="317">
        <v>11</v>
      </c>
      <c r="S37" s="317">
        <v>7</v>
      </c>
      <c r="T37" s="317">
        <v>17</v>
      </c>
      <c r="U37" s="317">
        <v>10</v>
      </c>
      <c r="V37" s="317">
        <v>4</v>
      </c>
      <c r="W37" s="317">
        <v>1</v>
      </c>
      <c r="X37" s="317">
        <v>4</v>
      </c>
      <c r="Y37" s="317">
        <v>8</v>
      </c>
      <c r="Z37" s="317">
        <v>7</v>
      </c>
      <c r="AA37" s="317">
        <v>3</v>
      </c>
      <c r="AB37" s="317">
        <v>9</v>
      </c>
      <c r="AC37" s="317">
        <v>9</v>
      </c>
      <c r="AD37" s="314">
        <f t="shared" si="10"/>
        <v>52</v>
      </c>
      <c r="AE37" s="314">
        <f t="shared" si="10"/>
        <v>38</v>
      </c>
    </row>
    <row r="38" spans="1:31" ht="15.75" customHeight="1">
      <c r="A38" s="315" t="s">
        <v>410</v>
      </c>
      <c r="B38" s="316">
        <v>7</v>
      </c>
      <c r="C38" s="317">
        <v>5</v>
      </c>
      <c r="D38" s="317">
        <v>5</v>
      </c>
      <c r="E38" s="317">
        <v>3</v>
      </c>
      <c r="F38" s="317">
        <v>0</v>
      </c>
      <c r="G38" s="317">
        <v>2</v>
      </c>
      <c r="H38" s="317">
        <v>4</v>
      </c>
      <c r="I38" s="317">
        <v>5</v>
      </c>
      <c r="J38" s="317">
        <v>12</v>
      </c>
      <c r="K38" s="317">
        <v>25</v>
      </c>
      <c r="L38" s="317">
        <v>22</v>
      </c>
      <c r="M38" s="317">
        <v>16</v>
      </c>
      <c r="N38" s="317">
        <v>15</v>
      </c>
      <c r="O38" s="317">
        <v>23</v>
      </c>
      <c r="P38" s="317">
        <v>7</v>
      </c>
      <c r="Q38" s="317">
        <v>7</v>
      </c>
      <c r="R38" s="317">
        <v>5</v>
      </c>
      <c r="S38" s="317">
        <v>4</v>
      </c>
      <c r="T38" s="317">
        <v>6</v>
      </c>
      <c r="U38" s="317">
        <v>3</v>
      </c>
      <c r="V38" s="317">
        <v>5</v>
      </c>
      <c r="W38" s="317">
        <v>3</v>
      </c>
      <c r="X38" s="317">
        <v>3</v>
      </c>
      <c r="Y38" s="317">
        <v>6</v>
      </c>
      <c r="Z38" s="317">
        <v>3</v>
      </c>
      <c r="AA38" s="317">
        <v>3</v>
      </c>
      <c r="AB38" s="317">
        <v>6</v>
      </c>
      <c r="AC38" s="317">
        <v>12</v>
      </c>
      <c r="AD38" s="314">
        <f t="shared" si="10"/>
        <v>28</v>
      </c>
      <c r="AE38" s="314">
        <f t="shared" si="10"/>
        <v>31</v>
      </c>
    </row>
    <row r="39" spans="1:31" ht="15.75" customHeight="1">
      <c r="A39" s="315" t="s">
        <v>411</v>
      </c>
      <c r="B39" s="316">
        <v>8</v>
      </c>
      <c r="C39" s="317">
        <v>3</v>
      </c>
      <c r="D39" s="317">
        <v>1</v>
      </c>
      <c r="E39" s="317">
        <v>2</v>
      </c>
      <c r="F39" s="317">
        <v>0</v>
      </c>
      <c r="G39" s="317">
        <v>1</v>
      </c>
      <c r="H39" s="317">
        <v>1</v>
      </c>
      <c r="I39" s="317">
        <v>3</v>
      </c>
      <c r="J39" s="317">
        <v>13</v>
      </c>
      <c r="K39" s="317">
        <v>26</v>
      </c>
      <c r="L39" s="317">
        <v>17</v>
      </c>
      <c r="M39" s="317">
        <v>26</v>
      </c>
      <c r="N39" s="317">
        <v>20</v>
      </c>
      <c r="O39" s="317">
        <v>17</v>
      </c>
      <c r="P39" s="317">
        <v>9</v>
      </c>
      <c r="Q39" s="317">
        <v>15</v>
      </c>
      <c r="R39" s="317">
        <v>3</v>
      </c>
      <c r="S39" s="317">
        <v>5</v>
      </c>
      <c r="T39" s="317">
        <v>10</v>
      </c>
      <c r="U39" s="317">
        <v>8</v>
      </c>
      <c r="V39" s="317">
        <v>2</v>
      </c>
      <c r="W39" s="317">
        <v>6</v>
      </c>
      <c r="X39" s="317">
        <v>2</v>
      </c>
      <c r="Y39" s="317">
        <v>4</v>
      </c>
      <c r="Z39" s="317">
        <v>1</v>
      </c>
      <c r="AA39" s="317">
        <v>4</v>
      </c>
      <c r="AB39" s="317">
        <v>5</v>
      </c>
      <c r="AC39" s="317">
        <v>11</v>
      </c>
      <c r="AD39" s="314">
        <f t="shared" si="10"/>
        <v>23</v>
      </c>
      <c r="AE39" s="314">
        <f t="shared" si="10"/>
        <v>38</v>
      </c>
    </row>
    <row r="40" spans="1:31" ht="15.75" customHeight="1">
      <c r="A40" s="315" t="s">
        <v>412</v>
      </c>
      <c r="B40" s="316">
        <v>3</v>
      </c>
      <c r="C40" s="317">
        <v>2</v>
      </c>
      <c r="D40" s="317">
        <v>0</v>
      </c>
      <c r="E40" s="317">
        <v>3</v>
      </c>
      <c r="F40" s="317">
        <v>1</v>
      </c>
      <c r="G40" s="317">
        <v>1</v>
      </c>
      <c r="H40" s="317">
        <v>1</v>
      </c>
      <c r="I40" s="317">
        <v>2</v>
      </c>
      <c r="J40" s="317">
        <v>10</v>
      </c>
      <c r="K40" s="317">
        <v>29</v>
      </c>
      <c r="L40" s="317">
        <v>22</v>
      </c>
      <c r="M40" s="317">
        <v>26</v>
      </c>
      <c r="N40" s="317">
        <v>14</v>
      </c>
      <c r="O40" s="317">
        <v>16</v>
      </c>
      <c r="P40" s="317">
        <v>11</v>
      </c>
      <c r="Q40" s="317">
        <v>16</v>
      </c>
      <c r="R40" s="317">
        <v>4</v>
      </c>
      <c r="S40" s="317">
        <v>8</v>
      </c>
      <c r="T40" s="317">
        <v>11</v>
      </c>
      <c r="U40" s="317">
        <v>8</v>
      </c>
      <c r="V40" s="317">
        <v>1</v>
      </c>
      <c r="W40" s="317">
        <v>9</v>
      </c>
      <c r="X40" s="317">
        <v>5</v>
      </c>
      <c r="Y40" s="317">
        <v>6</v>
      </c>
      <c r="Z40" s="317">
        <v>6</v>
      </c>
      <c r="AA40" s="317">
        <v>3</v>
      </c>
      <c r="AB40" s="317">
        <v>5</v>
      </c>
      <c r="AC40" s="317">
        <v>13</v>
      </c>
      <c r="AD40" s="314">
        <f t="shared" si="10"/>
        <v>32</v>
      </c>
      <c r="AE40" s="314">
        <f t="shared" si="10"/>
        <v>47</v>
      </c>
    </row>
    <row r="41" spans="1:31" ht="15.75" customHeight="1">
      <c r="A41" s="315" t="s">
        <v>413</v>
      </c>
      <c r="B41" s="316">
        <v>15</v>
      </c>
      <c r="C41" s="317">
        <v>5</v>
      </c>
      <c r="D41" s="317">
        <v>5</v>
      </c>
      <c r="E41" s="317">
        <v>1</v>
      </c>
      <c r="F41" s="317">
        <v>0</v>
      </c>
      <c r="G41" s="317">
        <v>0</v>
      </c>
      <c r="H41" s="317">
        <v>2</v>
      </c>
      <c r="I41" s="317">
        <v>1</v>
      </c>
      <c r="J41" s="317">
        <v>21</v>
      </c>
      <c r="K41" s="317">
        <v>19</v>
      </c>
      <c r="L41" s="317">
        <v>17</v>
      </c>
      <c r="M41" s="317">
        <v>29</v>
      </c>
      <c r="N41" s="317">
        <v>13</v>
      </c>
      <c r="O41" s="317">
        <v>23</v>
      </c>
      <c r="P41" s="317">
        <v>12</v>
      </c>
      <c r="Q41" s="317">
        <v>8</v>
      </c>
      <c r="R41" s="317">
        <v>10</v>
      </c>
      <c r="S41" s="317">
        <v>9</v>
      </c>
      <c r="T41" s="317">
        <v>5</v>
      </c>
      <c r="U41" s="317">
        <v>8</v>
      </c>
      <c r="V41" s="317">
        <v>5</v>
      </c>
      <c r="W41" s="317">
        <v>4</v>
      </c>
      <c r="X41" s="317">
        <v>2</v>
      </c>
      <c r="Y41" s="317">
        <v>1</v>
      </c>
      <c r="Z41" s="317">
        <v>2</v>
      </c>
      <c r="AA41" s="317">
        <v>5</v>
      </c>
      <c r="AB41" s="317">
        <v>4</v>
      </c>
      <c r="AC41" s="317">
        <v>9</v>
      </c>
      <c r="AD41" s="314">
        <f t="shared" si="10"/>
        <v>28</v>
      </c>
      <c r="AE41" s="314">
        <f t="shared" si="10"/>
        <v>36</v>
      </c>
    </row>
    <row r="42" spans="1:31" ht="13.5" thickBot="1">
      <c r="A42" s="318" t="s">
        <v>414</v>
      </c>
      <c r="B42" s="319">
        <v>7</v>
      </c>
      <c r="C42" s="320">
        <v>8</v>
      </c>
      <c r="D42" s="320">
        <v>5</v>
      </c>
      <c r="E42" s="320">
        <v>2</v>
      </c>
      <c r="F42" s="320">
        <v>2</v>
      </c>
      <c r="G42" s="320">
        <v>0</v>
      </c>
      <c r="H42" s="320">
        <v>7</v>
      </c>
      <c r="I42" s="320">
        <v>0</v>
      </c>
      <c r="J42" s="320">
        <v>29</v>
      </c>
      <c r="K42" s="320">
        <v>21</v>
      </c>
      <c r="L42" s="320">
        <v>22</v>
      </c>
      <c r="M42" s="320">
        <v>23</v>
      </c>
      <c r="N42" s="320">
        <v>18</v>
      </c>
      <c r="O42" s="320">
        <v>18</v>
      </c>
      <c r="P42" s="320">
        <v>10</v>
      </c>
      <c r="Q42" s="320">
        <v>10</v>
      </c>
      <c r="R42" s="320">
        <v>12</v>
      </c>
      <c r="S42" s="320">
        <v>6</v>
      </c>
      <c r="T42" s="320">
        <v>8</v>
      </c>
      <c r="U42" s="320">
        <v>6</v>
      </c>
      <c r="V42" s="320">
        <v>6</v>
      </c>
      <c r="W42" s="320">
        <v>7</v>
      </c>
      <c r="X42" s="320">
        <v>3</v>
      </c>
      <c r="Y42" s="320">
        <v>2</v>
      </c>
      <c r="Z42" s="320">
        <v>1</v>
      </c>
      <c r="AA42" s="320">
        <v>3</v>
      </c>
      <c r="AB42" s="320">
        <v>2</v>
      </c>
      <c r="AC42" s="320">
        <v>13</v>
      </c>
      <c r="AD42" s="321">
        <f t="shared" si="10"/>
        <v>32</v>
      </c>
      <c r="AE42" s="321">
        <f t="shared" si="10"/>
        <v>37</v>
      </c>
    </row>
    <row r="43" spans="1:31" s="307" customFormat="1" ht="15" customHeight="1">
      <c r="A43" s="239" t="s">
        <v>810</v>
      </c>
      <c r="B43" s="308"/>
      <c r="AE43" s="278" t="s">
        <v>461</v>
      </c>
    </row>
  </sheetData>
  <mergeCells count="2">
    <mergeCell ref="K21:L21"/>
    <mergeCell ref="N21:O21"/>
  </mergeCells>
  <phoneticPr fontId="2"/>
  <printOptions horizontalCentered="1"/>
  <pageMargins left="0" right="0" top="0.59055118110236227" bottom="0.59055118110236227" header="0.11811023622047245" footer="0.11811023622047245"/>
  <pageSetup paperSize="9" scale="72" firstPageNumber="14" fitToHeight="0" orientation="portrait" useFirstPageNumber="1" r:id="rId1"/>
  <headerFooter alignWithMargins="0">
    <oddFooter>&amp;C&amp;"ＭＳ 明朝,標準"&amp;10&amp;P</oddFooter>
  </headerFooter>
  <colBreaks count="1" manualBreakCount="1">
    <brk id="18" max="6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C688-04B9-4588-9F8B-575B94D48A32}">
  <sheetPr codeName="Sheet12"/>
  <dimension ref="A1:F54"/>
  <sheetViews>
    <sheetView view="pageBreakPreview" zoomScale="90" zoomScaleNormal="100" zoomScaleSheetLayoutView="90" workbookViewId="0">
      <selection sqref="A1:B1"/>
    </sheetView>
  </sheetViews>
  <sheetFormatPr defaultColWidth="9" defaultRowHeight="13"/>
  <cols>
    <col min="1" max="6" width="18.36328125" style="323" customWidth="1"/>
    <col min="7" max="16384" width="9" style="323"/>
  </cols>
  <sheetData>
    <row r="1" spans="1:6" ht="30" customHeight="1">
      <c r="A1" s="322" t="s">
        <v>910</v>
      </c>
      <c r="B1" s="322"/>
    </row>
    <row r="2" spans="1:6" s="327" customFormat="1" ht="12.5" thickBot="1">
      <c r="A2" s="324"/>
      <c r="B2" s="324"/>
      <c r="C2" s="325"/>
      <c r="D2" s="324"/>
      <c r="E2" s="326"/>
      <c r="F2" s="326" t="s">
        <v>911</v>
      </c>
    </row>
    <row r="3" spans="1:6" s="330" customFormat="1" ht="24.75" customHeight="1">
      <c r="A3" s="328" t="s">
        <v>912</v>
      </c>
      <c r="B3" s="329" t="s">
        <v>872</v>
      </c>
      <c r="C3" s="329" t="s">
        <v>478</v>
      </c>
      <c r="D3" s="329" t="s">
        <v>479</v>
      </c>
      <c r="E3" s="329" t="s">
        <v>346</v>
      </c>
      <c r="F3" s="329" t="s">
        <v>873</v>
      </c>
    </row>
    <row r="4" spans="1:6" ht="14.25" customHeight="1">
      <c r="A4" s="331" t="s">
        <v>815</v>
      </c>
      <c r="B4" s="332">
        <v>1518</v>
      </c>
      <c r="C4" s="332">
        <v>1820</v>
      </c>
      <c r="D4" s="332">
        <v>1781</v>
      </c>
      <c r="E4" s="332">
        <f>SUM(E5:E53)</f>
        <v>1912</v>
      </c>
      <c r="F4" s="332">
        <f>SUM(F5:F53)</f>
        <v>1531</v>
      </c>
    </row>
    <row r="5" spans="1:6" ht="14.25" customHeight="1">
      <c r="A5" s="331" t="s">
        <v>913</v>
      </c>
      <c r="B5" s="333">
        <v>10</v>
      </c>
      <c r="C5" s="333">
        <v>25</v>
      </c>
      <c r="D5" s="333">
        <v>33</v>
      </c>
      <c r="E5" s="333">
        <v>16</v>
      </c>
      <c r="F5" s="333">
        <v>9</v>
      </c>
    </row>
    <row r="6" spans="1:6" ht="14.25" customHeight="1">
      <c r="A6" s="331" t="s">
        <v>914</v>
      </c>
      <c r="B6" s="333">
        <v>3</v>
      </c>
      <c r="C6" s="333">
        <v>2</v>
      </c>
      <c r="D6" s="333">
        <v>4</v>
      </c>
      <c r="E6" s="333">
        <v>1</v>
      </c>
      <c r="F6" s="333">
        <v>1</v>
      </c>
    </row>
    <row r="7" spans="1:6" ht="14.25" customHeight="1">
      <c r="A7" s="331" t="s">
        <v>915</v>
      </c>
      <c r="B7" s="333">
        <v>4</v>
      </c>
      <c r="C7" s="333">
        <v>3</v>
      </c>
      <c r="D7" s="333">
        <v>12</v>
      </c>
      <c r="E7" s="333">
        <v>5</v>
      </c>
      <c r="F7" s="333">
        <v>5</v>
      </c>
    </row>
    <row r="8" spans="1:6" ht="14.25" customHeight="1">
      <c r="A8" s="331" t="s">
        <v>916</v>
      </c>
      <c r="B8" s="333">
        <v>8</v>
      </c>
      <c r="C8" s="333">
        <v>10</v>
      </c>
      <c r="D8" s="333">
        <v>10</v>
      </c>
      <c r="E8" s="333">
        <v>15</v>
      </c>
      <c r="F8" s="333">
        <v>8</v>
      </c>
    </row>
    <row r="9" spans="1:6" ht="14.25" customHeight="1">
      <c r="A9" s="331" t="s">
        <v>917</v>
      </c>
      <c r="B9" s="333">
        <v>1</v>
      </c>
      <c r="C9" s="333">
        <v>6</v>
      </c>
      <c r="D9" s="333">
        <v>2</v>
      </c>
      <c r="E9" s="333">
        <v>4</v>
      </c>
      <c r="F9" s="333">
        <v>1</v>
      </c>
    </row>
    <row r="10" spans="1:6" ht="14.25" customHeight="1">
      <c r="A10" s="331" t="s">
        <v>918</v>
      </c>
      <c r="B10" s="333">
        <v>1</v>
      </c>
      <c r="C10" s="333">
        <v>2</v>
      </c>
      <c r="D10" s="333">
        <v>1</v>
      </c>
      <c r="E10" s="333">
        <v>2</v>
      </c>
      <c r="F10" s="333">
        <v>2</v>
      </c>
    </row>
    <row r="11" spans="1:6" ht="14.25" customHeight="1">
      <c r="A11" s="331" t="s">
        <v>919</v>
      </c>
      <c r="B11" s="333">
        <v>3</v>
      </c>
      <c r="C11" s="333">
        <v>11</v>
      </c>
      <c r="D11" s="333">
        <v>6</v>
      </c>
      <c r="E11" s="333">
        <v>10</v>
      </c>
      <c r="F11" s="333">
        <v>8</v>
      </c>
    </row>
    <row r="12" spans="1:6" ht="14.25" customHeight="1">
      <c r="A12" s="331" t="s">
        <v>920</v>
      </c>
      <c r="B12" s="333">
        <v>5</v>
      </c>
      <c r="C12" s="333">
        <v>13</v>
      </c>
      <c r="D12" s="333">
        <v>16</v>
      </c>
      <c r="E12" s="333">
        <v>9</v>
      </c>
      <c r="F12" s="333">
        <v>21</v>
      </c>
    </row>
    <row r="13" spans="1:6" ht="14.25" customHeight="1">
      <c r="A13" s="331" t="s">
        <v>921</v>
      </c>
      <c r="B13" s="333">
        <v>25</v>
      </c>
      <c r="C13" s="333">
        <v>18</v>
      </c>
      <c r="D13" s="333">
        <v>6</v>
      </c>
      <c r="E13" s="333">
        <v>34</v>
      </c>
      <c r="F13" s="333">
        <v>6</v>
      </c>
    </row>
    <row r="14" spans="1:6" ht="14.25" customHeight="1">
      <c r="A14" s="331" t="s">
        <v>922</v>
      </c>
      <c r="B14" s="333">
        <v>16</v>
      </c>
      <c r="C14" s="333">
        <v>3</v>
      </c>
      <c r="D14" s="333">
        <v>5</v>
      </c>
      <c r="E14" s="333">
        <v>8</v>
      </c>
      <c r="F14" s="333">
        <v>8</v>
      </c>
    </row>
    <row r="15" spans="1:6" ht="14.25" customHeight="1">
      <c r="A15" s="331" t="s">
        <v>923</v>
      </c>
      <c r="B15" s="333">
        <v>22</v>
      </c>
      <c r="C15" s="333">
        <v>33</v>
      </c>
      <c r="D15" s="333">
        <v>35</v>
      </c>
      <c r="E15" s="333">
        <v>23</v>
      </c>
      <c r="F15" s="333">
        <v>31</v>
      </c>
    </row>
    <row r="16" spans="1:6" ht="14.25" customHeight="1">
      <c r="A16" s="331" t="s">
        <v>924</v>
      </c>
      <c r="B16" s="333">
        <v>23</v>
      </c>
      <c r="C16" s="333">
        <v>26</v>
      </c>
      <c r="D16" s="333">
        <v>22</v>
      </c>
      <c r="E16" s="333">
        <v>19</v>
      </c>
      <c r="F16" s="333">
        <v>18</v>
      </c>
    </row>
    <row r="17" spans="1:6" ht="14.25" customHeight="1">
      <c r="A17" s="331" t="s">
        <v>925</v>
      </c>
      <c r="B17" s="333">
        <v>57</v>
      </c>
      <c r="C17" s="333">
        <v>98</v>
      </c>
      <c r="D17" s="333">
        <v>80</v>
      </c>
      <c r="E17" s="333">
        <v>102</v>
      </c>
      <c r="F17" s="333">
        <v>89</v>
      </c>
    </row>
    <row r="18" spans="1:6" ht="14.25" customHeight="1">
      <c r="A18" s="331" t="s">
        <v>926</v>
      </c>
      <c r="B18" s="333">
        <v>29</v>
      </c>
      <c r="C18" s="333">
        <v>48</v>
      </c>
      <c r="D18" s="333">
        <v>37</v>
      </c>
      <c r="E18" s="333">
        <v>43</v>
      </c>
      <c r="F18" s="333">
        <v>31</v>
      </c>
    </row>
    <row r="19" spans="1:6" ht="14.25" customHeight="1">
      <c r="A19" s="331" t="s">
        <v>927</v>
      </c>
      <c r="B19" s="333">
        <v>13</v>
      </c>
      <c r="C19" s="333">
        <v>19</v>
      </c>
      <c r="D19" s="333">
        <v>18</v>
      </c>
      <c r="E19" s="333">
        <v>20</v>
      </c>
      <c r="F19" s="333">
        <v>25</v>
      </c>
    </row>
    <row r="20" spans="1:6" ht="14.25" customHeight="1">
      <c r="A20" s="331" t="s">
        <v>928</v>
      </c>
      <c r="B20" s="333">
        <v>67</v>
      </c>
      <c r="C20" s="333">
        <v>65</v>
      </c>
      <c r="D20" s="333">
        <v>77</v>
      </c>
      <c r="E20" s="333">
        <v>101</v>
      </c>
      <c r="F20" s="333">
        <v>67</v>
      </c>
    </row>
    <row r="21" spans="1:6" ht="14.25" customHeight="1">
      <c r="A21" s="331" t="s">
        <v>929</v>
      </c>
      <c r="B21" s="333">
        <v>472</v>
      </c>
      <c r="C21" s="333">
        <v>590</v>
      </c>
      <c r="D21" s="333">
        <v>564</v>
      </c>
      <c r="E21" s="333">
        <v>581</v>
      </c>
      <c r="F21" s="333">
        <v>547</v>
      </c>
    </row>
    <row r="22" spans="1:6" ht="14.25" customHeight="1">
      <c r="A22" s="331" t="s">
        <v>930</v>
      </c>
      <c r="B22" s="333">
        <v>156</v>
      </c>
      <c r="C22" s="333">
        <v>209</v>
      </c>
      <c r="D22" s="333">
        <v>200</v>
      </c>
      <c r="E22" s="333">
        <v>160</v>
      </c>
      <c r="F22" s="333">
        <v>136</v>
      </c>
    </row>
    <row r="23" spans="1:6" ht="14.25" customHeight="1">
      <c r="A23" s="331" t="s">
        <v>931</v>
      </c>
      <c r="B23" s="333">
        <v>1</v>
      </c>
      <c r="C23" s="333">
        <v>2</v>
      </c>
      <c r="D23" s="333">
        <v>14</v>
      </c>
      <c r="E23" s="333">
        <v>7</v>
      </c>
      <c r="F23" s="333">
        <v>3</v>
      </c>
    </row>
    <row r="24" spans="1:6" ht="14.25" customHeight="1">
      <c r="A24" s="331" t="s">
        <v>932</v>
      </c>
      <c r="B24" s="333">
        <v>7</v>
      </c>
      <c r="C24" s="333">
        <v>22</v>
      </c>
      <c r="D24" s="333">
        <v>10</v>
      </c>
      <c r="E24" s="333">
        <v>18</v>
      </c>
      <c r="F24" s="333">
        <v>9</v>
      </c>
    </row>
    <row r="25" spans="1:6" ht="14.25" customHeight="1">
      <c r="A25" s="331" t="s">
        <v>933</v>
      </c>
      <c r="B25" s="333">
        <v>27</v>
      </c>
      <c r="C25" s="333">
        <v>27</v>
      </c>
      <c r="D25" s="333">
        <v>23</v>
      </c>
      <c r="E25" s="333">
        <v>26</v>
      </c>
      <c r="F25" s="333">
        <v>25</v>
      </c>
    </row>
    <row r="26" spans="1:6" ht="14.25" customHeight="1">
      <c r="A26" s="331" t="s">
        <v>934</v>
      </c>
      <c r="B26" s="333">
        <v>20</v>
      </c>
      <c r="C26" s="333">
        <v>20</v>
      </c>
      <c r="D26" s="333">
        <v>16</v>
      </c>
      <c r="E26" s="333">
        <v>24</v>
      </c>
      <c r="F26" s="333">
        <v>14</v>
      </c>
    </row>
    <row r="27" spans="1:6" ht="14.25" customHeight="1">
      <c r="A27" s="331" t="s">
        <v>935</v>
      </c>
      <c r="B27" s="333">
        <v>61</v>
      </c>
      <c r="C27" s="333">
        <v>69</v>
      </c>
      <c r="D27" s="333">
        <v>79</v>
      </c>
      <c r="E27" s="333">
        <v>60</v>
      </c>
      <c r="F27" s="333">
        <v>60</v>
      </c>
    </row>
    <row r="28" spans="1:6" ht="14.25" customHeight="1">
      <c r="A28" s="331" t="s">
        <v>936</v>
      </c>
      <c r="B28" s="333">
        <v>21</v>
      </c>
      <c r="C28" s="333">
        <v>13</v>
      </c>
      <c r="D28" s="333">
        <v>20</v>
      </c>
      <c r="E28" s="333">
        <v>50</v>
      </c>
      <c r="F28" s="333">
        <v>26</v>
      </c>
    </row>
    <row r="29" spans="1:6" ht="14.25" customHeight="1">
      <c r="A29" s="331" t="s">
        <v>937</v>
      </c>
      <c r="B29" s="333">
        <v>37</v>
      </c>
      <c r="C29" s="333">
        <v>32</v>
      </c>
      <c r="D29" s="333">
        <v>27</v>
      </c>
      <c r="E29" s="333">
        <v>19</v>
      </c>
      <c r="F29" s="333">
        <v>19</v>
      </c>
    </row>
    <row r="30" spans="1:6" ht="14.25" customHeight="1">
      <c r="A30" s="331" t="s">
        <v>938</v>
      </c>
      <c r="B30" s="333">
        <v>30</v>
      </c>
      <c r="C30" s="333">
        <v>41</v>
      </c>
      <c r="D30" s="333">
        <v>36</v>
      </c>
      <c r="E30" s="333">
        <v>29</v>
      </c>
      <c r="F30" s="333">
        <v>31</v>
      </c>
    </row>
    <row r="31" spans="1:6" ht="14.25" customHeight="1">
      <c r="A31" s="331" t="s">
        <v>939</v>
      </c>
      <c r="B31" s="333">
        <v>74</v>
      </c>
      <c r="C31" s="333">
        <v>62</v>
      </c>
      <c r="D31" s="333">
        <v>71</v>
      </c>
      <c r="E31" s="333">
        <v>89</v>
      </c>
      <c r="F31" s="333">
        <v>63</v>
      </c>
    </row>
    <row r="32" spans="1:6" ht="14.25" customHeight="1">
      <c r="A32" s="331" t="s">
        <v>940</v>
      </c>
      <c r="B32" s="333">
        <v>38</v>
      </c>
      <c r="C32" s="333">
        <v>39</v>
      </c>
      <c r="D32" s="333">
        <v>20</v>
      </c>
      <c r="E32" s="333">
        <v>29</v>
      </c>
      <c r="F32" s="333">
        <v>33</v>
      </c>
    </row>
    <row r="33" spans="1:6" ht="14.25" customHeight="1">
      <c r="A33" s="331" t="s">
        <v>941</v>
      </c>
      <c r="B33" s="333">
        <v>9</v>
      </c>
      <c r="C33" s="333">
        <v>8</v>
      </c>
      <c r="D33" s="333">
        <v>4</v>
      </c>
      <c r="E33" s="333">
        <v>14</v>
      </c>
      <c r="F33" s="333">
        <v>10</v>
      </c>
    </row>
    <row r="34" spans="1:6" ht="14.25" customHeight="1">
      <c r="A34" s="331" t="s">
        <v>942</v>
      </c>
      <c r="B34" s="333">
        <v>2</v>
      </c>
      <c r="C34" s="333">
        <v>3</v>
      </c>
      <c r="D34" s="333">
        <v>6</v>
      </c>
      <c r="E34" s="333">
        <v>10</v>
      </c>
      <c r="F34" s="333">
        <v>4</v>
      </c>
    </row>
    <row r="35" spans="1:6" ht="14.25" customHeight="1">
      <c r="A35" s="331" t="s">
        <v>943</v>
      </c>
      <c r="B35" s="333">
        <v>6</v>
      </c>
      <c r="C35" s="333">
        <v>1</v>
      </c>
      <c r="D35" s="333">
        <v>5</v>
      </c>
      <c r="E35" s="333">
        <v>1</v>
      </c>
      <c r="F35" s="333">
        <v>0</v>
      </c>
    </row>
    <row r="36" spans="1:6" ht="14.25" customHeight="1">
      <c r="A36" s="331" t="s">
        <v>944</v>
      </c>
      <c r="B36" s="333">
        <v>1</v>
      </c>
      <c r="C36" s="333">
        <v>1</v>
      </c>
      <c r="D36" s="333">
        <v>0</v>
      </c>
      <c r="E36" s="333">
        <v>2</v>
      </c>
      <c r="F36" s="333">
        <v>0</v>
      </c>
    </row>
    <row r="37" spans="1:6" ht="14.25" customHeight="1">
      <c r="A37" s="331" t="s">
        <v>945</v>
      </c>
      <c r="B37" s="333">
        <v>6</v>
      </c>
      <c r="C37" s="333">
        <v>6</v>
      </c>
      <c r="D37" s="333">
        <v>6</v>
      </c>
      <c r="E37" s="333">
        <v>2</v>
      </c>
      <c r="F37" s="333">
        <v>1</v>
      </c>
    </row>
    <row r="38" spans="1:6" ht="14.25" customHeight="1">
      <c r="A38" s="331" t="s">
        <v>946</v>
      </c>
      <c r="B38" s="333">
        <v>6</v>
      </c>
      <c r="C38" s="333">
        <v>6</v>
      </c>
      <c r="D38" s="333">
        <v>11</v>
      </c>
      <c r="E38" s="333">
        <v>7</v>
      </c>
      <c r="F38" s="333">
        <v>11</v>
      </c>
    </row>
    <row r="39" spans="1:6" ht="14.25" customHeight="1">
      <c r="A39" s="331" t="s">
        <v>947</v>
      </c>
      <c r="B39" s="333">
        <v>6</v>
      </c>
      <c r="C39" s="333">
        <v>4</v>
      </c>
      <c r="D39" s="333">
        <v>2</v>
      </c>
      <c r="E39" s="333">
        <v>3</v>
      </c>
      <c r="F39" s="333">
        <v>7</v>
      </c>
    </row>
    <row r="40" spans="1:6" ht="14.25" customHeight="1">
      <c r="A40" s="331" t="s">
        <v>948</v>
      </c>
      <c r="B40" s="333">
        <v>1</v>
      </c>
      <c r="C40" s="333">
        <v>2</v>
      </c>
      <c r="D40" s="333">
        <v>7</v>
      </c>
      <c r="E40" s="333">
        <v>5</v>
      </c>
      <c r="F40" s="333">
        <v>1</v>
      </c>
    </row>
    <row r="41" spans="1:6" ht="14.25" customHeight="1">
      <c r="A41" s="331" t="s">
        <v>949</v>
      </c>
      <c r="B41" s="333">
        <v>2</v>
      </c>
      <c r="C41" s="333">
        <v>1</v>
      </c>
      <c r="D41" s="333">
        <v>4</v>
      </c>
      <c r="E41" s="333">
        <v>9</v>
      </c>
      <c r="F41" s="333">
        <v>1</v>
      </c>
    </row>
    <row r="42" spans="1:6" ht="14.25" customHeight="1">
      <c r="A42" s="331" t="s">
        <v>950</v>
      </c>
      <c r="B42" s="333">
        <v>3</v>
      </c>
      <c r="C42" s="333">
        <v>4</v>
      </c>
      <c r="D42" s="333">
        <v>9</v>
      </c>
      <c r="E42" s="333">
        <v>8</v>
      </c>
      <c r="F42" s="333">
        <v>0</v>
      </c>
    </row>
    <row r="43" spans="1:6" ht="14.25" customHeight="1">
      <c r="A43" s="331" t="s">
        <v>951</v>
      </c>
      <c r="B43" s="333">
        <v>3</v>
      </c>
      <c r="C43" s="333">
        <v>0</v>
      </c>
      <c r="D43" s="333">
        <v>8</v>
      </c>
      <c r="E43" s="333">
        <v>4</v>
      </c>
      <c r="F43" s="333">
        <v>2</v>
      </c>
    </row>
    <row r="44" spans="1:6" ht="14.25" customHeight="1">
      <c r="A44" s="331" t="s">
        <v>952</v>
      </c>
      <c r="B44" s="333">
        <v>12</v>
      </c>
      <c r="C44" s="333">
        <v>14</v>
      </c>
      <c r="D44" s="333">
        <v>18</v>
      </c>
      <c r="E44" s="333">
        <v>13</v>
      </c>
      <c r="F44" s="333">
        <v>8</v>
      </c>
    </row>
    <row r="45" spans="1:6" ht="14.25" customHeight="1">
      <c r="A45" s="331" t="s">
        <v>953</v>
      </c>
      <c r="B45" s="333">
        <v>3</v>
      </c>
      <c r="C45" s="333">
        <v>1</v>
      </c>
      <c r="D45" s="333">
        <v>2</v>
      </c>
      <c r="E45" s="333">
        <v>4</v>
      </c>
      <c r="F45" s="333">
        <v>2</v>
      </c>
    </row>
    <row r="46" spans="1:6" ht="14.25" customHeight="1">
      <c r="A46" s="331" t="s">
        <v>954</v>
      </c>
      <c r="B46" s="333">
        <v>3</v>
      </c>
      <c r="C46" s="333">
        <v>1</v>
      </c>
      <c r="D46" s="333">
        <v>1</v>
      </c>
      <c r="E46" s="333">
        <v>7</v>
      </c>
      <c r="F46" s="333">
        <v>6</v>
      </c>
    </row>
    <row r="47" spans="1:6" ht="14.25" customHeight="1">
      <c r="A47" s="331" t="s">
        <v>955</v>
      </c>
      <c r="B47" s="333">
        <v>4</v>
      </c>
      <c r="C47" s="333">
        <v>7</v>
      </c>
      <c r="D47" s="333">
        <v>5</v>
      </c>
      <c r="E47" s="333">
        <v>3</v>
      </c>
      <c r="F47" s="333">
        <v>4</v>
      </c>
    </row>
    <row r="48" spans="1:6" ht="14.25" customHeight="1">
      <c r="A48" s="331" t="s">
        <v>956</v>
      </c>
      <c r="B48" s="333">
        <v>0</v>
      </c>
      <c r="C48" s="333">
        <v>2</v>
      </c>
      <c r="D48" s="333">
        <v>3</v>
      </c>
      <c r="E48" s="333">
        <v>4</v>
      </c>
      <c r="F48" s="333">
        <v>6</v>
      </c>
    </row>
    <row r="49" spans="1:6" ht="14.25" customHeight="1">
      <c r="A49" s="331" t="s">
        <v>957</v>
      </c>
      <c r="B49" s="333">
        <v>4</v>
      </c>
      <c r="C49" s="333">
        <v>13</v>
      </c>
      <c r="D49" s="333">
        <v>8</v>
      </c>
      <c r="E49" s="333">
        <v>4</v>
      </c>
      <c r="F49" s="333">
        <v>4</v>
      </c>
    </row>
    <row r="50" spans="1:6" ht="14.25" customHeight="1">
      <c r="A50" s="331" t="s">
        <v>958</v>
      </c>
      <c r="B50" s="333">
        <v>4</v>
      </c>
      <c r="C50" s="333">
        <v>1</v>
      </c>
      <c r="D50" s="333">
        <v>5</v>
      </c>
      <c r="E50" s="333">
        <v>5</v>
      </c>
      <c r="F50" s="333">
        <v>7</v>
      </c>
    </row>
    <row r="51" spans="1:6" ht="14.25" customHeight="1">
      <c r="A51" s="331" t="s">
        <v>959</v>
      </c>
      <c r="B51" s="333">
        <v>11</v>
      </c>
      <c r="C51" s="333">
        <v>10</v>
      </c>
      <c r="D51" s="333">
        <v>11</v>
      </c>
      <c r="E51" s="333">
        <v>8</v>
      </c>
      <c r="F51" s="333">
        <v>5</v>
      </c>
    </row>
    <row r="52" spans="1:6" ht="14.25" customHeight="1">
      <c r="A52" s="331" t="s">
        <v>960</v>
      </c>
      <c r="B52" s="333">
        <v>163</v>
      </c>
      <c r="C52" s="333">
        <v>212</v>
      </c>
      <c r="D52" s="333">
        <v>205</v>
      </c>
      <c r="E52" s="333">
        <v>278</v>
      </c>
      <c r="F52" s="333">
        <v>105</v>
      </c>
    </row>
    <row r="53" spans="1:6" ht="14.25" customHeight="1" thickBot="1">
      <c r="A53" s="334" t="s">
        <v>961</v>
      </c>
      <c r="B53" s="335">
        <v>38</v>
      </c>
      <c r="C53" s="335">
        <v>15</v>
      </c>
      <c r="D53" s="335">
        <v>17</v>
      </c>
      <c r="E53" s="335">
        <v>17</v>
      </c>
      <c r="F53" s="335">
        <v>51</v>
      </c>
    </row>
    <row r="54" spans="1:6">
      <c r="A54" s="336"/>
      <c r="B54" s="324"/>
      <c r="C54" s="337"/>
      <c r="D54" s="324"/>
      <c r="E54" s="338"/>
      <c r="F54" s="338" t="s">
        <v>962</v>
      </c>
    </row>
  </sheetData>
  <phoneticPr fontId="2"/>
  <printOptions horizontalCentered="1"/>
  <pageMargins left="0" right="0" top="0.59055118110236227" bottom="0.59055118110236227" header="0.11811023622047245" footer="0.11811023622047245"/>
  <pageSetup paperSize="9" scale="80" firstPageNumber="16" orientation="portrait" useFirstPageNumber="1" r:id="rId1"/>
  <headerFooter scaleWithDoc="0" alignWithMargins="0">
    <oddFooter>&amp;C&amp;"ＭＳ 明朝,標準"&amp;10&amp;P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CD2B-BBBC-4377-9FEC-0DB114D15D85}">
  <sheetPr codeName="Sheet13"/>
  <dimension ref="A1:F54"/>
  <sheetViews>
    <sheetView view="pageBreakPreview" zoomScale="90" zoomScaleNormal="100" zoomScaleSheetLayoutView="90" workbookViewId="0">
      <selection sqref="A1:B1"/>
    </sheetView>
  </sheetViews>
  <sheetFormatPr defaultColWidth="9" defaultRowHeight="13"/>
  <cols>
    <col min="1" max="6" width="18.36328125" style="323" customWidth="1"/>
    <col min="7" max="16384" width="9" style="323"/>
  </cols>
  <sheetData>
    <row r="1" spans="1:6" ht="30" customHeight="1">
      <c r="A1" s="4322" t="s">
        <v>963</v>
      </c>
      <c r="B1" s="4322"/>
    </row>
    <row r="2" spans="1:6" s="324" customFormat="1" ht="15" customHeight="1" thickBot="1">
      <c r="A2" s="327"/>
      <c r="B2" s="325"/>
      <c r="C2" s="325"/>
      <c r="D2" s="327"/>
      <c r="E2" s="326"/>
      <c r="F2" s="326" t="s">
        <v>911</v>
      </c>
    </row>
    <row r="3" spans="1:6" s="330" customFormat="1" ht="24.75" customHeight="1">
      <c r="A3" s="328" t="s">
        <v>912</v>
      </c>
      <c r="B3" s="329" t="s">
        <v>872</v>
      </c>
      <c r="C3" s="329" t="s">
        <v>478</v>
      </c>
      <c r="D3" s="329" t="s">
        <v>479</v>
      </c>
      <c r="E3" s="329" t="s">
        <v>346</v>
      </c>
      <c r="F3" s="329" t="s">
        <v>873</v>
      </c>
    </row>
    <row r="4" spans="1:6" ht="14.25" customHeight="1">
      <c r="A4" s="331" t="s">
        <v>815</v>
      </c>
      <c r="B4" s="332">
        <v>1739</v>
      </c>
      <c r="C4" s="332">
        <v>1913</v>
      </c>
      <c r="D4" s="332">
        <v>2005</v>
      </c>
      <c r="E4" s="332">
        <v>2166</v>
      </c>
      <c r="F4" s="332">
        <f>SUM(F5:F53)</f>
        <v>1964</v>
      </c>
    </row>
    <row r="5" spans="1:6" ht="14.25" customHeight="1">
      <c r="A5" s="331" t="s">
        <v>913</v>
      </c>
      <c r="B5" s="333">
        <v>18</v>
      </c>
      <c r="C5" s="333">
        <v>18</v>
      </c>
      <c r="D5" s="333">
        <v>20</v>
      </c>
      <c r="E5" s="333">
        <v>21</v>
      </c>
      <c r="F5" s="333">
        <v>13</v>
      </c>
    </row>
    <row r="6" spans="1:6" ht="14.25" customHeight="1">
      <c r="A6" s="331" t="s">
        <v>914</v>
      </c>
      <c r="B6" s="333">
        <v>10</v>
      </c>
      <c r="C6" s="333">
        <v>5</v>
      </c>
      <c r="D6" s="333">
        <v>5</v>
      </c>
      <c r="E6" s="333">
        <v>3</v>
      </c>
      <c r="F6" s="333">
        <v>1</v>
      </c>
    </row>
    <row r="7" spans="1:6" ht="14.25" customHeight="1">
      <c r="A7" s="331" t="s">
        <v>915</v>
      </c>
      <c r="B7" s="333">
        <v>4</v>
      </c>
      <c r="C7" s="333">
        <v>5</v>
      </c>
      <c r="D7" s="333">
        <v>6</v>
      </c>
      <c r="E7" s="333">
        <v>6</v>
      </c>
      <c r="F7" s="333">
        <v>4</v>
      </c>
    </row>
    <row r="8" spans="1:6" ht="14.25" customHeight="1">
      <c r="A8" s="331" t="s">
        <v>916</v>
      </c>
      <c r="B8" s="333">
        <v>8</v>
      </c>
      <c r="C8" s="333">
        <v>8</v>
      </c>
      <c r="D8" s="333">
        <v>6</v>
      </c>
      <c r="E8" s="333">
        <v>8</v>
      </c>
      <c r="F8" s="333">
        <v>7</v>
      </c>
    </row>
    <row r="9" spans="1:6" ht="14.25" customHeight="1">
      <c r="A9" s="331" t="s">
        <v>917</v>
      </c>
      <c r="B9" s="333">
        <v>1</v>
      </c>
      <c r="C9" s="333">
        <v>3</v>
      </c>
      <c r="D9" s="333">
        <v>3</v>
      </c>
      <c r="E9" s="333">
        <v>3</v>
      </c>
      <c r="F9" s="333">
        <v>7</v>
      </c>
    </row>
    <row r="10" spans="1:6" ht="14.25" customHeight="1">
      <c r="A10" s="331" t="s">
        <v>918</v>
      </c>
      <c r="B10" s="333">
        <v>1</v>
      </c>
      <c r="C10" s="333">
        <v>2</v>
      </c>
      <c r="D10" s="333">
        <v>1</v>
      </c>
      <c r="E10" s="333">
        <v>11</v>
      </c>
      <c r="F10" s="333">
        <v>2</v>
      </c>
    </row>
    <row r="11" spans="1:6" ht="14.25" customHeight="1">
      <c r="A11" s="331" t="s">
        <v>919</v>
      </c>
      <c r="B11" s="333">
        <v>7</v>
      </c>
      <c r="C11" s="333">
        <v>8</v>
      </c>
      <c r="D11" s="333">
        <v>2</v>
      </c>
      <c r="E11" s="333">
        <v>12</v>
      </c>
      <c r="F11" s="333">
        <v>9</v>
      </c>
    </row>
    <row r="12" spans="1:6" ht="14.25" customHeight="1">
      <c r="A12" s="331" t="s">
        <v>920</v>
      </c>
      <c r="B12" s="333">
        <v>5</v>
      </c>
      <c r="C12" s="333">
        <v>13</v>
      </c>
      <c r="D12" s="333">
        <v>13</v>
      </c>
      <c r="E12" s="333">
        <v>7</v>
      </c>
      <c r="F12" s="333">
        <v>11</v>
      </c>
    </row>
    <row r="13" spans="1:6" ht="14.25" customHeight="1">
      <c r="A13" s="331" t="s">
        <v>921</v>
      </c>
      <c r="B13" s="333">
        <v>12</v>
      </c>
      <c r="C13" s="333">
        <v>6</v>
      </c>
      <c r="D13" s="333">
        <v>10</v>
      </c>
      <c r="E13" s="333">
        <v>7</v>
      </c>
      <c r="F13" s="333">
        <v>16</v>
      </c>
    </row>
    <row r="14" spans="1:6" ht="14.25" customHeight="1">
      <c r="A14" s="331" t="s">
        <v>922</v>
      </c>
      <c r="B14" s="333">
        <v>5</v>
      </c>
      <c r="C14" s="333">
        <v>6</v>
      </c>
      <c r="D14" s="333">
        <v>2</v>
      </c>
      <c r="E14" s="333">
        <v>9</v>
      </c>
      <c r="F14" s="333">
        <v>6</v>
      </c>
    </row>
    <row r="15" spans="1:6" ht="14.25" customHeight="1">
      <c r="A15" s="331" t="s">
        <v>923</v>
      </c>
      <c r="B15" s="333">
        <v>37</v>
      </c>
      <c r="C15" s="333">
        <v>35</v>
      </c>
      <c r="D15" s="333">
        <v>14</v>
      </c>
      <c r="E15" s="333">
        <v>26</v>
      </c>
      <c r="F15" s="333">
        <v>37</v>
      </c>
    </row>
    <row r="16" spans="1:6" ht="14.25" customHeight="1">
      <c r="A16" s="331" t="s">
        <v>924</v>
      </c>
      <c r="B16" s="333">
        <v>28</v>
      </c>
      <c r="C16" s="333">
        <v>25</v>
      </c>
      <c r="D16" s="333">
        <v>35</v>
      </c>
      <c r="E16" s="333">
        <v>22</v>
      </c>
      <c r="F16" s="333">
        <v>13</v>
      </c>
    </row>
    <row r="17" spans="1:6" ht="14.25" customHeight="1">
      <c r="A17" s="331" t="s">
        <v>925</v>
      </c>
      <c r="B17" s="333">
        <v>96</v>
      </c>
      <c r="C17" s="333">
        <v>101</v>
      </c>
      <c r="D17" s="333">
        <v>114</v>
      </c>
      <c r="E17" s="333">
        <v>127</v>
      </c>
      <c r="F17" s="333">
        <v>109</v>
      </c>
    </row>
    <row r="18" spans="1:6" ht="14.25" customHeight="1">
      <c r="A18" s="331" t="s">
        <v>926</v>
      </c>
      <c r="B18" s="333">
        <v>45</v>
      </c>
      <c r="C18" s="333">
        <v>60</v>
      </c>
      <c r="D18" s="333">
        <v>44</v>
      </c>
      <c r="E18" s="333">
        <v>57</v>
      </c>
      <c r="F18" s="333">
        <v>57</v>
      </c>
    </row>
    <row r="19" spans="1:6" ht="14.25" customHeight="1">
      <c r="A19" s="331" t="s">
        <v>927</v>
      </c>
      <c r="B19" s="333">
        <v>12</v>
      </c>
      <c r="C19" s="333">
        <v>13</v>
      </c>
      <c r="D19" s="333">
        <v>18</v>
      </c>
      <c r="E19" s="333">
        <v>14</v>
      </c>
      <c r="F19" s="333">
        <v>22</v>
      </c>
    </row>
    <row r="20" spans="1:6" ht="14.25" customHeight="1">
      <c r="A20" s="331" t="s">
        <v>928</v>
      </c>
      <c r="B20" s="333">
        <v>73</v>
      </c>
      <c r="C20" s="333">
        <v>76</v>
      </c>
      <c r="D20" s="333">
        <v>69</v>
      </c>
      <c r="E20" s="333">
        <v>107</v>
      </c>
      <c r="F20" s="333">
        <v>70</v>
      </c>
    </row>
    <row r="21" spans="1:6" ht="14.25" customHeight="1">
      <c r="A21" s="331" t="s">
        <v>929</v>
      </c>
      <c r="B21" s="333">
        <v>724</v>
      </c>
      <c r="C21" s="333">
        <v>794</v>
      </c>
      <c r="D21" s="333">
        <v>801</v>
      </c>
      <c r="E21" s="333">
        <v>837</v>
      </c>
      <c r="F21" s="333">
        <v>791</v>
      </c>
    </row>
    <row r="22" spans="1:6" ht="14.25" customHeight="1">
      <c r="A22" s="331" t="s">
        <v>930</v>
      </c>
      <c r="B22" s="333">
        <v>79</v>
      </c>
      <c r="C22" s="333">
        <v>100</v>
      </c>
      <c r="D22" s="333">
        <v>112</v>
      </c>
      <c r="E22" s="333">
        <v>93</v>
      </c>
      <c r="F22" s="333">
        <v>90</v>
      </c>
    </row>
    <row r="23" spans="1:6" ht="14.25" customHeight="1">
      <c r="A23" s="331" t="s">
        <v>931</v>
      </c>
      <c r="B23" s="333">
        <v>4</v>
      </c>
      <c r="C23" s="333">
        <v>7</v>
      </c>
      <c r="D23" s="333">
        <v>2</v>
      </c>
      <c r="E23" s="333">
        <v>6</v>
      </c>
      <c r="F23" s="333">
        <v>10</v>
      </c>
    </row>
    <row r="24" spans="1:6" ht="14.25" customHeight="1">
      <c r="A24" s="331" t="s">
        <v>932</v>
      </c>
      <c r="B24" s="333">
        <v>13</v>
      </c>
      <c r="C24" s="333">
        <v>12</v>
      </c>
      <c r="D24" s="333">
        <v>17</v>
      </c>
      <c r="E24" s="333">
        <v>13</v>
      </c>
      <c r="F24" s="333">
        <v>16</v>
      </c>
    </row>
    <row r="25" spans="1:6" ht="14.25" customHeight="1">
      <c r="A25" s="331" t="s">
        <v>933</v>
      </c>
      <c r="B25" s="333">
        <v>11</v>
      </c>
      <c r="C25" s="333">
        <v>12</v>
      </c>
      <c r="D25" s="333">
        <v>30</v>
      </c>
      <c r="E25" s="333">
        <v>7</v>
      </c>
      <c r="F25" s="333">
        <v>22</v>
      </c>
    </row>
    <row r="26" spans="1:6" ht="14.25" customHeight="1">
      <c r="A26" s="331" t="s">
        <v>934</v>
      </c>
      <c r="B26" s="333">
        <v>17</v>
      </c>
      <c r="C26" s="333">
        <v>26</v>
      </c>
      <c r="D26" s="333">
        <v>20</v>
      </c>
      <c r="E26" s="333">
        <v>26</v>
      </c>
      <c r="F26" s="333">
        <v>18</v>
      </c>
    </row>
    <row r="27" spans="1:6" ht="14.25" customHeight="1">
      <c r="A27" s="331" t="s">
        <v>935</v>
      </c>
      <c r="B27" s="333">
        <v>73</v>
      </c>
      <c r="C27" s="333">
        <v>73</v>
      </c>
      <c r="D27" s="333">
        <v>72</v>
      </c>
      <c r="E27" s="333">
        <v>77</v>
      </c>
      <c r="F27" s="333">
        <v>63</v>
      </c>
    </row>
    <row r="28" spans="1:6" ht="14.25" customHeight="1">
      <c r="A28" s="331" t="s">
        <v>936</v>
      </c>
      <c r="B28" s="333">
        <v>27</v>
      </c>
      <c r="C28" s="333">
        <v>47</v>
      </c>
      <c r="D28" s="333">
        <v>47</v>
      </c>
      <c r="E28" s="333">
        <v>47</v>
      </c>
      <c r="F28" s="333">
        <v>23</v>
      </c>
    </row>
    <row r="29" spans="1:6" ht="14.25" customHeight="1">
      <c r="A29" s="331" t="s">
        <v>937</v>
      </c>
      <c r="B29" s="333">
        <v>17</v>
      </c>
      <c r="C29" s="333">
        <v>24</v>
      </c>
      <c r="D29" s="333">
        <v>20</v>
      </c>
      <c r="E29" s="333">
        <v>33</v>
      </c>
      <c r="F29" s="333">
        <v>23</v>
      </c>
    </row>
    <row r="30" spans="1:6" ht="14.25" customHeight="1">
      <c r="A30" s="331" t="s">
        <v>938</v>
      </c>
      <c r="B30" s="333">
        <v>38</v>
      </c>
      <c r="C30" s="333">
        <v>36</v>
      </c>
      <c r="D30" s="333">
        <v>41</v>
      </c>
      <c r="E30" s="333">
        <v>36</v>
      </c>
      <c r="F30" s="333">
        <v>60</v>
      </c>
    </row>
    <row r="31" spans="1:6" ht="14.25" customHeight="1">
      <c r="A31" s="331" t="s">
        <v>939</v>
      </c>
      <c r="B31" s="333">
        <v>77</v>
      </c>
      <c r="C31" s="333">
        <v>97</v>
      </c>
      <c r="D31" s="333">
        <v>91</v>
      </c>
      <c r="E31" s="333">
        <v>98</v>
      </c>
      <c r="F31" s="333">
        <v>106</v>
      </c>
    </row>
    <row r="32" spans="1:6" ht="14.25" customHeight="1">
      <c r="A32" s="331" t="s">
        <v>940</v>
      </c>
      <c r="B32" s="333">
        <v>27</v>
      </c>
      <c r="C32" s="333">
        <v>25</v>
      </c>
      <c r="D32" s="333">
        <v>55</v>
      </c>
      <c r="E32" s="333">
        <v>38</v>
      </c>
      <c r="F32" s="333">
        <v>48</v>
      </c>
    </row>
    <row r="33" spans="1:6" ht="14.25" customHeight="1">
      <c r="A33" s="331" t="s">
        <v>941</v>
      </c>
      <c r="B33" s="333">
        <v>3</v>
      </c>
      <c r="C33" s="333">
        <v>2</v>
      </c>
      <c r="D33" s="333">
        <v>8</v>
      </c>
      <c r="E33" s="333">
        <v>8</v>
      </c>
      <c r="F33" s="333">
        <v>10</v>
      </c>
    </row>
    <row r="34" spans="1:6" ht="14.25" customHeight="1">
      <c r="A34" s="331" t="s">
        <v>942</v>
      </c>
      <c r="B34" s="333">
        <v>4</v>
      </c>
      <c r="C34" s="333">
        <v>5</v>
      </c>
      <c r="D34" s="333">
        <v>2</v>
      </c>
      <c r="E34" s="333">
        <v>4</v>
      </c>
      <c r="F34" s="333">
        <v>4</v>
      </c>
    </row>
    <row r="35" spans="1:6" ht="14.25" customHeight="1">
      <c r="A35" s="331" t="s">
        <v>943</v>
      </c>
      <c r="B35" s="333">
        <v>1</v>
      </c>
      <c r="C35" s="333">
        <v>8</v>
      </c>
      <c r="D35" s="333">
        <v>4</v>
      </c>
      <c r="E35" s="333">
        <v>2</v>
      </c>
      <c r="F35" s="333">
        <v>1</v>
      </c>
    </row>
    <row r="36" spans="1:6" ht="14.25" customHeight="1">
      <c r="A36" s="331" t="s">
        <v>944</v>
      </c>
      <c r="B36" s="333">
        <v>1</v>
      </c>
      <c r="C36" s="333">
        <v>2</v>
      </c>
      <c r="D36" s="333">
        <v>2</v>
      </c>
      <c r="E36" s="333">
        <v>8</v>
      </c>
      <c r="F36" s="333">
        <v>2</v>
      </c>
    </row>
    <row r="37" spans="1:6" ht="14.25" customHeight="1">
      <c r="A37" s="331" t="s">
        <v>945</v>
      </c>
      <c r="B37" s="333">
        <v>1</v>
      </c>
      <c r="C37" s="333">
        <v>3</v>
      </c>
      <c r="D37" s="333">
        <v>6</v>
      </c>
      <c r="E37" s="333">
        <v>7</v>
      </c>
      <c r="F37" s="333">
        <v>5</v>
      </c>
    </row>
    <row r="38" spans="1:6" ht="14.25" customHeight="1">
      <c r="A38" s="331" t="s">
        <v>946</v>
      </c>
      <c r="B38" s="333">
        <v>4</v>
      </c>
      <c r="C38" s="333">
        <v>7</v>
      </c>
      <c r="D38" s="333">
        <v>7</v>
      </c>
      <c r="E38" s="333">
        <v>3</v>
      </c>
      <c r="F38" s="333">
        <v>4</v>
      </c>
    </row>
    <row r="39" spans="1:6" ht="14.25" customHeight="1">
      <c r="A39" s="331" t="s">
        <v>947</v>
      </c>
      <c r="B39" s="333">
        <v>2</v>
      </c>
      <c r="C39" s="333">
        <v>4</v>
      </c>
      <c r="D39" s="333">
        <v>6</v>
      </c>
      <c r="E39" s="333">
        <v>8</v>
      </c>
      <c r="F39" s="333">
        <v>4</v>
      </c>
    </row>
    <row r="40" spans="1:6" ht="14.25" customHeight="1">
      <c r="A40" s="331" t="s">
        <v>948</v>
      </c>
      <c r="B40" s="333">
        <v>4</v>
      </c>
      <c r="C40" s="333">
        <v>1</v>
      </c>
      <c r="D40" s="333">
        <v>3</v>
      </c>
      <c r="E40" s="333">
        <v>10</v>
      </c>
      <c r="F40" s="333">
        <v>3</v>
      </c>
    </row>
    <row r="41" spans="1:6" ht="14.25" customHeight="1">
      <c r="A41" s="331" t="s">
        <v>949</v>
      </c>
      <c r="B41" s="333">
        <v>0</v>
      </c>
      <c r="C41" s="333">
        <v>1</v>
      </c>
      <c r="D41" s="333">
        <v>0</v>
      </c>
      <c r="E41" s="333">
        <v>4</v>
      </c>
      <c r="F41" s="333">
        <v>2</v>
      </c>
    </row>
    <row r="42" spans="1:6" ht="14.25" customHeight="1">
      <c r="A42" s="331" t="s">
        <v>950</v>
      </c>
      <c r="B42" s="333">
        <v>3</v>
      </c>
      <c r="C42" s="333">
        <v>1</v>
      </c>
      <c r="D42" s="333">
        <v>3</v>
      </c>
      <c r="E42" s="333">
        <v>8</v>
      </c>
      <c r="F42" s="333">
        <v>5</v>
      </c>
    </row>
    <row r="43" spans="1:6" ht="14.25" customHeight="1">
      <c r="A43" s="331" t="s">
        <v>951</v>
      </c>
      <c r="B43" s="333">
        <v>1</v>
      </c>
      <c r="C43" s="333">
        <v>0</v>
      </c>
      <c r="D43" s="333">
        <v>1</v>
      </c>
      <c r="E43" s="333">
        <v>3</v>
      </c>
      <c r="F43" s="333">
        <v>0</v>
      </c>
    </row>
    <row r="44" spans="1:6" ht="14.25" customHeight="1">
      <c r="A44" s="331" t="s">
        <v>952</v>
      </c>
      <c r="B44" s="333">
        <v>8</v>
      </c>
      <c r="C44" s="333">
        <v>15</v>
      </c>
      <c r="D44" s="333">
        <v>8</v>
      </c>
      <c r="E44" s="333">
        <v>5</v>
      </c>
      <c r="F44" s="333">
        <v>22</v>
      </c>
    </row>
    <row r="45" spans="1:6" ht="14.25" customHeight="1">
      <c r="A45" s="331" t="s">
        <v>953</v>
      </c>
      <c r="B45" s="333">
        <v>4</v>
      </c>
      <c r="C45" s="333">
        <v>3</v>
      </c>
      <c r="D45" s="333">
        <v>0</v>
      </c>
      <c r="E45" s="333">
        <v>5</v>
      </c>
      <c r="F45" s="333">
        <v>2</v>
      </c>
    </row>
    <row r="46" spans="1:6" ht="14.25" customHeight="1">
      <c r="A46" s="331" t="s">
        <v>954</v>
      </c>
      <c r="B46" s="333">
        <v>2</v>
      </c>
      <c r="C46" s="333">
        <v>0</v>
      </c>
      <c r="D46" s="333">
        <v>2</v>
      </c>
      <c r="E46" s="333">
        <v>7</v>
      </c>
      <c r="F46" s="333">
        <v>4</v>
      </c>
    </row>
    <row r="47" spans="1:6" ht="14.25" customHeight="1">
      <c r="A47" s="331" t="s">
        <v>955</v>
      </c>
      <c r="B47" s="333">
        <v>1</v>
      </c>
      <c r="C47" s="333">
        <v>2</v>
      </c>
      <c r="D47" s="333">
        <v>1</v>
      </c>
      <c r="E47" s="333">
        <v>2</v>
      </c>
      <c r="F47" s="333">
        <v>2</v>
      </c>
    </row>
    <row r="48" spans="1:6" ht="14.25" customHeight="1">
      <c r="A48" s="331" t="s">
        <v>956</v>
      </c>
      <c r="B48" s="333">
        <v>2</v>
      </c>
      <c r="C48" s="333">
        <v>5</v>
      </c>
      <c r="D48" s="333">
        <v>3</v>
      </c>
      <c r="E48" s="333">
        <v>6</v>
      </c>
      <c r="F48" s="333">
        <v>1</v>
      </c>
    </row>
    <row r="49" spans="1:6" ht="14.25" customHeight="1">
      <c r="A49" s="331" t="s">
        <v>957</v>
      </c>
      <c r="B49" s="333">
        <v>2</v>
      </c>
      <c r="C49" s="333">
        <v>1</v>
      </c>
      <c r="D49" s="333">
        <v>8</v>
      </c>
      <c r="E49" s="333">
        <v>4</v>
      </c>
      <c r="F49" s="333">
        <v>1</v>
      </c>
    </row>
    <row r="50" spans="1:6" ht="14.25" customHeight="1">
      <c r="A50" s="331" t="s">
        <v>958</v>
      </c>
      <c r="B50" s="333">
        <v>2</v>
      </c>
      <c r="C50" s="333">
        <v>7</v>
      </c>
      <c r="D50" s="333">
        <v>6</v>
      </c>
      <c r="E50" s="333">
        <v>0</v>
      </c>
      <c r="F50" s="333">
        <v>3</v>
      </c>
    </row>
    <row r="51" spans="1:6" ht="14.25" customHeight="1">
      <c r="A51" s="331" t="s">
        <v>959</v>
      </c>
      <c r="B51" s="333">
        <v>8</v>
      </c>
      <c r="C51" s="333">
        <v>7</v>
      </c>
      <c r="D51" s="333">
        <v>14</v>
      </c>
      <c r="E51" s="333">
        <v>24</v>
      </c>
      <c r="F51" s="333">
        <v>11</v>
      </c>
    </row>
    <row r="52" spans="1:6" ht="14.25" customHeight="1">
      <c r="A52" s="331" t="s">
        <v>960</v>
      </c>
      <c r="B52" s="333">
        <v>181</v>
      </c>
      <c r="C52" s="333">
        <v>202</v>
      </c>
      <c r="D52" s="333">
        <v>232</v>
      </c>
      <c r="E52" s="333">
        <v>263</v>
      </c>
      <c r="F52" s="333">
        <v>171</v>
      </c>
    </row>
    <row r="53" spans="1:6" ht="14.25" customHeight="1" thickBot="1">
      <c r="A53" s="334" t="s">
        <v>961</v>
      </c>
      <c r="B53" s="335">
        <v>36</v>
      </c>
      <c r="C53" s="335">
        <v>0</v>
      </c>
      <c r="D53" s="335">
        <v>19</v>
      </c>
      <c r="E53" s="335">
        <v>34</v>
      </c>
      <c r="F53" s="335">
        <v>53</v>
      </c>
    </row>
    <row r="54" spans="1:6" s="324" customFormat="1" ht="12">
      <c r="A54" s="339"/>
      <c r="B54" s="340"/>
      <c r="C54" s="340"/>
      <c r="D54" s="341"/>
      <c r="E54" s="342"/>
      <c r="F54" s="342" t="s">
        <v>962</v>
      </c>
    </row>
  </sheetData>
  <mergeCells count="1">
    <mergeCell ref="A1:B1"/>
  </mergeCells>
  <phoneticPr fontId="2"/>
  <printOptions horizontalCentered="1"/>
  <pageMargins left="0" right="0" top="0.59055118110236227" bottom="0.59055118110236227" header="0.11811023622047245" footer="0.11811023622047245"/>
  <pageSetup paperSize="9" scale="80" firstPageNumber="17" orientation="portrait" useFirstPageNumber="1" r:id="rId1"/>
  <headerFooter alignWithMargins="0">
    <oddFooter>&amp;C&amp;"ＭＳ 明朝,標準"&amp;10&amp;P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BC8A-359E-4400-9C20-A701F00A8BD0}">
  <sheetPr codeName="Sheet14"/>
  <dimension ref="A1:K55"/>
  <sheetViews>
    <sheetView view="pageBreakPreview" zoomScale="90" zoomScaleNormal="100" zoomScaleSheetLayoutView="90" workbookViewId="0">
      <selection sqref="A1:B1"/>
    </sheetView>
  </sheetViews>
  <sheetFormatPr defaultColWidth="9" defaultRowHeight="13"/>
  <cols>
    <col min="1" max="1" width="14.08984375" style="345" customWidth="1"/>
    <col min="2" max="4" width="10.453125" style="375" customWidth="1"/>
    <col min="5" max="5" width="10.453125" style="376" customWidth="1"/>
    <col min="6" max="10" width="10.453125" style="375" customWidth="1"/>
    <col min="11" max="16384" width="9" style="350"/>
  </cols>
  <sheetData>
    <row r="1" spans="1:11" s="345" customFormat="1" ht="30" customHeight="1">
      <c r="A1" s="343" t="s">
        <v>964</v>
      </c>
      <c r="B1" s="343"/>
      <c r="C1" s="343"/>
      <c r="D1" s="343"/>
      <c r="E1" s="343"/>
      <c r="F1" s="343"/>
      <c r="G1" s="343"/>
      <c r="H1" s="343"/>
      <c r="I1" s="343"/>
      <c r="J1" s="343"/>
      <c r="K1" s="344"/>
    </row>
    <row r="2" spans="1:11" ht="13.5" thickBot="1">
      <c r="A2" s="46"/>
      <c r="B2" s="346"/>
      <c r="C2" s="346"/>
      <c r="D2" s="346"/>
      <c r="E2" s="347"/>
      <c r="F2" s="346"/>
      <c r="G2" s="346"/>
      <c r="H2" s="346"/>
      <c r="I2" s="348"/>
      <c r="J2" s="349" t="s">
        <v>965</v>
      </c>
    </row>
    <row r="3" spans="1:11" ht="24.75" customHeight="1">
      <c r="A3" s="4323" t="s">
        <v>966</v>
      </c>
      <c r="B3" s="4325" t="s">
        <v>967</v>
      </c>
      <c r="C3" s="4326"/>
      <c r="D3" s="4327"/>
      <c r="E3" s="4325" t="s">
        <v>968</v>
      </c>
      <c r="F3" s="4326"/>
      <c r="G3" s="4327"/>
      <c r="H3" s="4328" t="s">
        <v>969</v>
      </c>
      <c r="I3" s="4329"/>
      <c r="J3" s="4329"/>
    </row>
    <row r="4" spans="1:11" ht="22.5" customHeight="1">
      <c r="A4" s="4324"/>
      <c r="B4" s="351" t="s">
        <v>815</v>
      </c>
      <c r="C4" s="351" t="s">
        <v>369</v>
      </c>
      <c r="D4" s="351" t="s">
        <v>370</v>
      </c>
      <c r="E4" s="352" t="s">
        <v>815</v>
      </c>
      <c r="F4" s="351" t="s">
        <v>369</v>
      </c>
      <c r="G4" s="351" t="s">
        <v>370</v>
      </c>
      <c r="H4" s="353" t="s">
        <v>970</v>
      </c>
      <c r="I4" s="353" t="s">
        <v>971</v>
      </c>
      <c r="J4" s="354" t="s">
        <v>972</v>
      </c>
    </row>
    <row r="5" spans="1:11" s="358" customFormat="1" ht="22.5" customHeight="1">
      <c r="A5" s="355" t="s">
        <v>815</v>
      </c>
      <c r="B5" s="356">
        <f>SUM(C5:D5)</f>
        <v>1531</v>
      </c>
      <c r="C5" s="332">
        <f>SUM(C6:C54)</f>
        <v>814</v>
      </c>
      <c r="D5" s="332">
        <f>SUM(D6:D54)</f>
        <v>717</v>
      </c>
      <c r="E5" s="332">
        <f>SUM(F5:G5)</f>
        <v>1964</v>
      </c>
      <c r="F5" s="332">
        <f>SUM(F6:F54)</f>
        <v>996</v>
      </c>
      <c r="G5" s="332">
        <f>SUM(G6:G54)</f>
        <v>968</v>
      </c>
      <c r="H5" s="357">
        <f>SUM(B5-E5)</f>
        <v>-433</v>
      </c>
      <c r="I5" s="357">
        <f t="shared" ref="H5:J20" si="0">SUM(C5-F5)</f>
        <v>-182</v>
      </c>
      <c r="J5" s="357">
        <f t="shared" si="0"/>
        <v>-251</v>
      </c>
    </row>
    <row r="6" spans="1:11" ht="14.25" customHeight="1">
      <c r="A6" s="359" t="s">
        <v>913</v>
      </c>
      <c r="B6" s="360">
        <f>SUM(C6:D6)</f>
        <v>9</v>
      </c>
      <c r="C6" s="361">
        <v>7</v>
      </c>
      <c r="D6" s="361">
        <v>2</v>
      </c>
      <c r="E6" s="362">
        <f>SUM(F6:G6)</f>
        <v>13</v>
      </c>
      <c r="F6" s="361">
        <v>8</v>
      </c>
      <c r="G6" s="361">
        <v>5</v>
      </c>
      <c r="H6" s="363">
        <f t="shared" si="0"/>
        <v>-4</v>
      </c>
      <c r="I6" s="363">
        <f>SUM(C6-F6)</f>
        <v>-1</v>
      </c>
      <c r="J6" s="363">
        <f t="shared" si="0"/>
        <v>-3</v>
      </c>
    </row>
    <row r="7" spans="1:11" ht="14.25" customHeight="1">
      <c r="A7" s="359" t="s">
        <v>914</v>
      </c>
      <c r="B7" s="360">
        <f>SUM(C7:D7)</f>
        <v>1</v>
      </c>
      <c r="C7" s="361">
        <v>0</v>
      </c>
      <c r="D7" s="361">
        <v>1</v>
      </c>
      <c r="E7" s="362">
        <f t="shared" ref="E7:E54" si="1">SUM(F7:G7)</f>
        <v>1</v>
      </c>
      <c r="F7" s="361">
        <v>1</v>
      </c>
      <c r="G7" s="361">
        <v>0</v>
      </c>
      <c r="H7" s="363">
        <f t="shared" si="0"/>
        <v>0</v>
      </c>
      <c r="I7" s="363">
        <f t="shared" si="0"/>
        <v>-1</v>
      </c>
      <c r="J7" s="363">
        <f t="shared" si="0"/>
        <v>1</v>
      </c>
    </row>
    <row r="8" spans="1:11" ht="14.25" customHeight="1">
      <c r="A8" s="359" t="s">
        <v>915</v>
      </c>
      <c r="B8" s="360">
        <f t="shared" ref="B8:B53" si="2">SUM(C8:D8)</f>
        <v>5</v>
      </c>
      <c r="C8" s="361">
        <v>2</v>
      </c>
      <c r="D8" s="361">
        <v>3</v>
      </c>
      <c r="E8" s="362">
        <f t="shared" si="1"/>
        <v>4</v>
      </c>
      <c r="F8" s="361">
        <v>3</v>
      </c>
      <c r="G8" s="361">
        <v>1</v>
      </c>
      <c r="H8" s="363">
        <f t="shared" si="0"/>
        <v>1</v>
      </c>
      <c r="I8" s="363">
        <f t="shared" si="0"/>
        <v>-1</v>
      </c>
      <c r="J8" s="363">
        <f t="shared" si="0"/>
        <v>2</v>
      </c>
    </row>
    <row r="9" spans="1:11" ht="14.25" customHeight="1">
      <c r="A9" s="359" t="s">
        <v>916</v>
      </c>
      <c r="B9" s="360">
        <f t="shared" si="2"/>
        <v>8</v>
      </c>
      <c r="C9" s="361">
        <v>4</v>
      </c>
      <c r="D9" s="361">
        <v>4</v>
      </c>
      <c r="E9" s="362">
        <f t="shared" si="1"/>
        <v>7</v>
      </c>
      <c r="F9" s="361">
        <v>3</v>
      </c>
      <c r="G9" s="361">
        <v>4</v>
      </c>
      <c r="H9" s="363">
        <f t="shared" si="0"/>
        <v>1</v>
      </c>
      <c r="I9" s="363">
        <f t="shared" si="0"/>
        <v>1</v>
      </c>
      <c r="J9" s="363">
        <f t="shared" si="0"/>
        <v>0</v>
      </c>
    </row>
    <row r="10" spans="1:11" ht="14.25" customHeight="1">
      <c r="A10" s="359" t="s">
        <v>917</v>
      </c>
      <c r="B10" s="360">
        <f t="shared" si="2"/>
        <v>1</v>
      </c>
      <c r="C10" s="361">
        <v>1</v>
      </c>
      <c r="D10" s="361">
        <v>0</v>
      </c>
      <c r="E10" s="362">
        <f t="shared" si="1"/>
        <v>7</v>
      </c>
      <c r="F10" s="361">
        <v>3</v>
      </c>
      <c r="G10" s="361">
        <v>4</v>
      </c>
      <c r="H10" s="363">
        <f t="shared" si="0"/>
        <v>-6</v>
      </c>
      <c r="I10" s="363">
        <f t="shared" si="0"/>
        <v>-2</v>
      </c>
      <c r="J10" s="363">
        <f t="shared" si="0"/>
        <v>-4</v>
      </c>
    </row>
    <row r="11" spans="1:11" ht="14.25" customHeight="1">
      <c r="A11" s="359" t="s">
        <v>918</v>
      </c>
      <c r="B11" s="360">
        <f t="shared" si="2"/>
        <v>2</v>
      </c>
      <c r="C11" s="361">
        <v>1</v>
      </c>
      <c r="D11" s="361">
        <v>1</v>
      </c>
      <c r="E11" s="362">
        <f t="shared" si="1"/>
        <v>2</v>
      </c>
      <c r="F11" s="361">
        <v>2</v>
      </c>
      <c r="G11" s="361">
        <v>0</v>
      </c>
      <c r="H11" s="363">
        <f t="shared" si="0"/>
        <v>0</v>
      </c>
      <c r="I11" s="363">
        <f t="shared" si="0"/>
        <v>-1</v>
      </c>
      <c r="J11" s="363">
        <f t="shared" si="0"/>
        <v>1</v>
      </c>
    </row>
    <row r="12" spans="1:11" ht="14.25" customHeight="1">
      <c r="A12" s="359" t="s">
        <v>919</v>
      </c>
      <c r="B12" s="360">
        <f t="shared" si="2"/>
        <v>8</v>
      </c>
      <c r="C12" s="361">
        <v>4</v>
      </c>
      <c r="D12" s="361">
        <v>4</v>
      </c>
      <c r="E12" s="362">
        <f t="shared" si="1"/>
        <v>9</v>
      </c>
      <c r="F12" s="361">
        <v>5</v>
      </c>
      <c r="G12" s="361">
        <v>4</v>
      </c>
      <c r="H12" s="363">
        <f t="shared" si="0"/>
        <v>-1</v>
      </c>
      <c r="I12" s="363">
        <f t="shared" si="0"/>
        <v>-1</v>
      </c>
      <c r="J12" s="363">
        <f t="shared" si="0"/>
        <v>0</v>
      </c>
    </row>
    <row r="13" spans="1:11" ht="14.25" customHeight="1">
      <c r="A13" s="359" t="s">
        <v>920</v>
      </c>
      <c r="B13" s="360">
        <f t="shared" si="2"/>
        <v>21</v>
      </c>
      <c r="C13" s="361">
        <v>12</v>
      </c>
      <c r="D13" s="361">
        <v>9</v>
      </c>
      <c r="E13" s="362">
        <f t="shared" si="1"/>
        <v>11</v>
      </c>
      <c r="F13" s="361">
        <v>8</v>
      </c>
      <c r="G13" s="361">
        <v>3</v>
      </c>
      <c r="H13" s="363">
        <f t="shared" si="0"/>
        <v>10</v>
      </c>
      <c r="I13" s="363">
        <f t="shared" si="0"/>
        <v>4</v>
      </c>
      <c r="J13" s="363">
        <f t="shared" si="0"/>
        <v>6</v>
      </c>
    </row>
    <row r="14" spans="1:11" ht="14.25" customHeight="1">
      <c r="A14" s="359" t="s">
        <v>921</v>
      </c>
      <c r="B14" s="360">
        <f t="shared" si="2"/>
        <v>6</v>
      </c>
      <c r="C14" s="361">
        <v>5</v>
      </c>
      <c r="D14" s="361">
        <v>1</v>
      </c>
      <c r="E14" s="362">
        <f t="shared" si="1"/>
        <v>16</v>
      </c>
      <c r="F14" s="361">
        <v>11</v>
      </c>
      <c r="G14" s="361">
        <v>5</v>
      </c>
      <c r="H14" s="363">
        <f t="shared" si="0"/>
        <v>-10</v>
      </c>
      <c r="I14" s="363">
        <f t="shared" si="0"/>
        <v>-6</v>
      </c>
      <c r="J14" s="363">
        <f t="shared" si="0"/>
        <v>-4</v>
      </c>
    </row>
    <row r="15" spans="1:11" ht="14.25" customHeight="1">
      <c r="A15" s="359" t="s">
        <v>922</v>
      </c>
      <c r="B15" s="360">
        <f t="shared" si="2"/>
        <v>8</v>
      </c>
      <c r="C15" s="361">
        <v>6</v>
      </c>
      <c r="D15" s="361">
        <v>2</v>
      </c>
      <c r="E15" s="362">
        <f t="shared" si="1"/>
        <v>6</v>
      </c>
      <c r="F15" s="361">
        <v>4</v>
      </c>
      <c r="G15" s="361">
        <v>2</v>
      </c>
      <c r="H15" s="363">
        <f t="shared" si="0"/>
        <v>2</v>
      </c>
      <c r="I15" s="363">
        <f t="shared" si="0"/>
        <v>2</v>
      </c>
      <c r="J15" s="363">
        <f t="shared" si="0"/>
        <v>0</v>
      </c>
    </row>
    <row r="16" spans="1:11" ht="14.25" customHeight="1">
      <c r="A16" s="359" t="s">
        <v>923</v>
      </c>
      <c r="B16" s="360">
        <f t="shared" si="2"/>
        <v>31</v>
      </c>
      <c r="C16" s="361">
        <v>21</v>
      </c>
      <c r="D16" s="361">
        <v>10</v>
      </c>
      <c r="E16" s="362">
        <f t="shared" si="1"/>
        <v>37</v>
      </c>
      <c r="F16" s="361">
        <v>22</v>
      </c>
      <c r="G16" s="361">
        <v>15</v>
      </c>
      <c r="H16" s="363">
        <f t="shared" si="0"/>
        <v>-6</v>
      </c>
      <c r="I16" s="363">
        <f t="shared" si="0"/>
        <v>-1</v>
      </c>
      <c r="J16" s="363">
        <f t="shared" si="0"/>
        <v>-5</v>
      </c>
    </row>
    <row r="17" spans="1:10" ht="14.25" customHeight="1">
      <c r="A17" s="359" t="s">
        <v>924</v>
      </c>
      <c r="B17" s="360">
        <f t="shared" si="2"/>
        <v>18</v>
      </c>
      <c r="C17" s="361">
        <v>8</v>
      </c>
      <c r="D17" s="361">
        <v>10</v>
      </c>
      <c r="E17" s="362">
        <f t="shared" si="1"/>
        <v>13</v>
      </c>
      <c r="F17" s="361">
        <v>8</v>
      </c>
      <c r="G17" s="361">
        <v>5</v>
      </c>
      <c r="H17" s="363">
        <f t="shared" si="0"/>
        <v>5</v>
      </c>
      <c r="I17" s="363">
        <f t="shared" si="0"/>
        <v>0</v>
      </c>
      <c r="J17" s="363">
        <f t="shared" si="0"/>
        <v>5</v>
      </c>
    </row>
    <row r="18" spans="1:10" ht="14.25" customHeight="1">
      <c r="A18" s="359" t="s">
        <v>925</v>
      </c>
      <c r="B18" s="360">
        <f t="shared" si="2"/>
        <v>89</v>
      </c>
      <c r="C18" s="361">
        <v>47</v>
      </c>
      <c r="D18" s="361">
        <v>42</v>
      </c>
      <c r="E18" s="362">
        <f t="shared" si="1"/>
        <v>109</v>
      </c>
      <c r="F18" s="361">
        <v>62</v>
      </c>
      <c r="G18" s="361">
        <v>47</v>
      </c>
      <c r="H18" s="363">
        <f t="shared" si="0"/>
        <v>-20</v>
      </c>
      <c r="I18" s="363">
        <f t="shared" si="0"/>
        <v>-15</v>
      </c>
      <c r="J18" s="363">
        <f t="shared" si="0"/>
        <v>-5</v>
      </c>
    </row>
    <row r="19" spans="1:10" ht="14.25" customHeight="1">
      <c r="A19" s="359" t="s">
        <v>926</v>
      </c>
      <c r="B19" s="360">
        <f t="shared" si="2"/>
        <v>31</v>
      </c>
      <c r="C19" s="361">
        <v>18</v>
      </c>
      <c r="D19" s="361">
        <v>13</v>
      </c>
      <c r="E19" s="362">
        <f t="shared" si="1"/>
        <v>57</v>
      </c>
      <c r="F19" s="361">
        <v>35</v>
      </c>
      <c r="G19" s="361">
        <v>22</v>
      </c>
      <c r="H19" s="363">
        <f t="shared" si="0"/>
        <v>-26</v>
      </c>
      <c r="I19" s="363">
        <f t="shared" si="0"/>
        <v>-17</v>
      </c>
      <c r="J19" s="363">
        <f t="shared" si="0"/>
        <v>-9</v>
      </c>
    </row>
    <row r="20" spans="1:10" ht="14.25" customHeight="1">
      <c r="A20" s="359" t="s">
        <v>927</v>
      </c>
      <c r="B20" s="360">
        <f t="shared" si="2"/>
        <v>25</v>
      </c>
      <c r="C20" s="361">
        <v>14</v>
      </c>
      <c r="D20" s="361">
        <v>11</v>
      </c>
      <c r="E20" s="362">
        <f t="shared" si="1"/>
        <v>22</v>
      </c>
      <c r="F20" s="361">
        <v>16</v>
      </c>
      <c r="G20" s="361">
        <v>6</v>
      </c>
      <c r="H20" s="363">
        <f t="shared" si="0"/>
        <v>3</v>
      </c>
      <c r="I20" s="363">
        <f t="shared" si="0"/>
        <v>-2</v>
      </c>
      <c r="J20" s="363">
        <f t="shared" si="0"/>
        <v>5</v>
      </c>
    </row>
    <row r="21" spans="1:10" ht="14.25" customHeight="1">
      <c r="A21" s="359" t="s">
        <v>928</v>
      </c>
      <c r="B21" s="360">
        <f t="shared" si="2"/>
        <v>67</v>
      </c>
      <c r="C21" s="361">
        <v>32</v>
      </c>
      <c r="D21" s="361">
        <v>35</v>
      </c>
      <c r="E21" s="362">
        <f t="shared" si="1"/>
        <v>70</v>
      </c>
      <c r="F21" s="361">
        <v>31</v>
      </c>
      <c r="G21" s="361">
        <v>39</v>
      </c>
      <c r="H21" s="363">
        <f t="shared" ref="H21:J54" si="3">SUM(B21-E21)</f>
        <v>-3</v>
      </c>
      <c r="I21" s="363">
        <f t="shared" si="3"/>
        <v>1</v>
      </c>
      <c r="J21" s="363">
        <f t="shared" si="3"/>
        <v>-4</v>
      </c>
    </row>
    <row r="22" spans="1:10" ht="14.25" customHeight="1">
      <c r="A22" s="359" t="s">
        <v>929</v>
      </c>
      <c r="B22" s="360">
        <f t="shared" si="2"/>
        <v>547</v>
      </c>
      <c r="C22" s="361">
        <v>254</v>
      </c>
      <c r="D22" s="361">
        <v>293</v>
      </c>
      <c r="E22" s="362">
        <f t="shared" si="1"/>
        <v>791</v>
      </c>
      <c r="F22" s="361">
        <v>358</v>
      </c>
      <c r="G22" s="361">
        <v>433</v>
      </c>
      <c r="H22" s="363">
        <f t="shared" si="3"/>
        <v>-244</v>
      </c>
      <c r="I22" s="363">
        <f t="shared" si="3"/>
        <v>-104</v>
      </c>
      <c r="J22" s="363">
        <f t="shared" si="3"/>
        <v>-140</v>
      </c>
    </row>
    <row r="23" spans="1:10" ht="14.25" customHeight="1">
      <c r="A23" s="359" t="s">
        <v>930</v>
      </c>
      <c r="B23" s="360">
        <f t="shared" si="2"/>
        <v>136</v>
      </c>
      <c r="C23" s="361">
        <v>73</v>
      </c>
      <c r="D23" s="361">
        <v>63</v>
      </c>
      <c r="E23" s="362">
        <f t="shared" si="1"/>
        <v>90</v>
      </c>
      <c r="F23" s="361">
        <v>45</v>
      </c>
      <c r="G23" s="361">
        <v>45</v>
      </c>
      <c r="H23" s="363">
        <f t="shared" si="3"/>
        <v>46</v>
      </c>
      <c r="I23" s="363">
        <f t="shared" si="3"/>
        <v>28</v>
      </c>
      <c r="J23" s="363">
        <f t="shared" si="3"/>
        <v>18</v>
      </c>
    </row>
    <row r="24" spans="1:10" ht="14.25" customHeight="1">
      <c r="A24" s="359" t="s">
        <v>931</v>
      </c>
      <c r="B24" s="360">
        <f t="shared" si="2"/>
        <v>3</v>
      </c>
      <c r="C24" s="361">
        <v>1</v>
      </c>
      <c r="D24" s="361">
        <v>2</v>
      </c>
      <c r="E24" s="362">
        <f t="shared" si="1"/>
        <v>10</v>
      </c>
      <c r="F24" s="361">
        <v>2</v>
      </c>
      <c r="G24" s="361">
        <v>8</v>
      </c>
      <c r="H24" s="363">
        <f t="shared" si="3"/>
        <v>-7</v>
      </c>
      <c r="I24" s="363">
        <f t="shared" si="3"/>
        <v>-1</v>
      </c>
      <c r="J24" s="363">
        <f t="shared" si="3"/>
        <v>-6</v>
      </c>
    </row>
    <row r="25" spans="1:10" ht="14.25" customHeight="1">
      <c r="A25" s="359" t="s">
        <v>932</v>
      </c>
      <c r="B25" s="360">
        <f t="shared" si="2"/>
        <v>9</v>
      </c>
      <c r="C25" s="361">
        <v>8</v>
      </c>
      <c r="D25" s="361">
        <v>1</v>
      </c>
      <c r="E25" s="362">
        <f t="shared" si="1"/>
        <v>16</v>
      </c>
      <c r="F25" s="361">
        <v>10</v>
      </c>
      <c r="G25" s="361">
        <v>6</v>
      </c>
      <c r="H25" s="363">
        <f t="shared" si="3"/>
        <v>-7</v>
      </c>
      <c r="I25" s="363">
        <f t="shared" si="3"/>
        <v>-2</v>
      </c>
      <c r="J25" s="363">
        <f t="shared" si="3"/>
        <v>-5</v>
      </c>
    </row>
    <row r="26" spans="1:10" ht="14.25" customHeight="1">
      <c r="A26" s="359" t="s">
        <v>933</v>
      </c>
      <c r="B26" s="360">
        <f t="shared" si="2"/>
        <v>25</v>
      </c>
      <c r="C26" s="361">
        <v>17</v>
      </c>
      <c r="D26" s="361">
        <v>8</v>
      </c>
      <c r="E26" s="362">
        <f t="shared" si="1"/>
        <v>22</v>
      </c>
      <c r="F26" s="361">
        <v>16</v>
      </c>
      <c r="G26" s="361">
        <v>6</v>
      </c>
      <c r="H26" s="363">
        <f t="shared" si="3"/>
        <v>3</v>
      </c>
      <c r="I26" s="363">
        <f t="shared" si="3"/>
        <v>1</v>
      </c>
      <c r="J26" s="363">
        <f t="shared" si="3"/>
        <v>2</v>
      </c>
    </row>
    <row r="27" spans="1:10" ht="14.25" customHeight="1">
      <c r="A27" s="359" t="s">
        <v>934</v>
      </c>
      <c r="B27" s="360">
        <f t="shared" si="2"/>
        <v>14</v>
      </c>
      <c r="C27" s="361">
        <v>8</v>
      </c>
      <c r="D27" s="361">
        <v>6</v>
      </c>
      <c r="E27" s="362">
        <f t="shared" si="1"/>
        <v>18</v>
      </c>
      <c r="F27" s="361">
        <v>10</v>
      </c>
      <c r="G27" s="361">
        <v>8</v>
      </c>
      <c r="H27" s="363">
        <f t="shared" si="3"/>
        <v>-4</v>
      </c>
      <c r="I27" s="363">
        <f t="shared" si="3"/>
        <v>-2</v>
      </c>
      <c r="J27" s="363">
        <f t="shared" si="3"/>
        <v>-2</v>
      </c>
    </row>
    <row r="28" spans="1:10" ht="14.25" customHeight="1">
      <c r="A28" s="359" t="s">
        <v>935</v>
      </c>
      <c r="B28" s="360">
        <f t="shared" si="2"/>
        <v>60</v>
      </c>
      <c r="C28" s="361">
        <v>40</v>
      </c>
      <c r="D28" s="361">
        <v>20</v>
      </c>
      <c r="E28" s="362">
        <f t="shared" si="1"/>
        <v>63</v>
      </c>
      <c r="F28" s="361">
        <v>29</v>
      </c>
      <c r="G28" s="361">
        <v>34</v>
      </c>
      <c r="H28" s="363">
        <f t="shared" si="3"/>
        <v>-3</v>
      </c>
      <c r="I28" s="363">
        <f t="shared" si="3"/>
        <v>11</v>
      </c>
      <c r="J28" s="363">
        <f t="shared" si="3"/>
        <v>-14</v>
      </c>
    </row>
    <row r="29" spans="1:10" ht="14.25" customHeight="1">
      <c r="A29" s="359" t="s">
        <v>936</v>
      </c>
      <c r="B29" s="360">
        <f t="shared" si="2"/>
        <v>26</v>
      </c>
      <c r="C29" s="361">
        <v>21</v>
      </c>
      <c r="D29" s="361">
        <v>5</v>
      </c>
      <c r="E29" s="362">
        <f t="shared" si="1"/>
        <v>23</v>
      </c>
      <c r="F29" s="361">
        <v>14</v>
      </c>
      <c r="G29" s="361">
        <v>9</v>
      </c>
      <c r="H29" s="363">
        <f t="shared" si="3"/>
        <v>3</v>
      </c>
      <c r="I29" s="363">
        <f t="shared" si="3"/>
        <v>7</v>
      </c>
      <c r="J29" s="363">
        <f t="shared" si="3"/>
        <v>-4</v>
      </c>
    </row>
    <row r="30" spans="1:10" ht="14.25" customHeight="1">
      <c r="A30" s="359" t="s">
        <v>937</v>
      </c>
      <c r="B30" s="360">
        <f t="shared" si="2"/>
        <v>19</v>
      </c>
      <c r="C30" s="361">
        <v>13</v>
      </c>
      <c r="D30" s="361">
        <v>6</v>
      </c>
      <c r="E30" s="362">
        <f t="shared" si="1"/>
        <v>23</v>
      </c>
      <c r="F30" s="361">
        <v>14</v>
      </c>
      <c r="G30" s="361">
        <v>9</v>
      </c>
      <c r="H30" s="363">
        <f t="shared" si="3"/>
        <v>-4</v>
      </c>
      <c r="I30" s="363">
        <f t="shared" si="3"/>
        <v>-1</v>
      </c>
      <c r="J30" s="363">
        <f t="shared" si="3"/>
        <v>-3</v>
      </c>
    </row>
    <row r="31" spans="1:10" ht="14.25" customHeight="1">
      <c r="A31" s="359" t="s">
        <v>938</v>
      </c>
      <c r="B31" s="360">
        <f t="shared" si="2"/>
        <v>31</v>
      </c>
      <c r="C31" s="361">
        <v>21</v>
      </c>
      <c r="D31" s="361">
        <v>10</v>
      </c>
      <c r="E31" s="362">
        <f t="shared" si="1"/>
        <v>60</v>
      </c>
      <c r="F31" s="361">
        <v>29</v>
      </c>
      <c r="G31" s="361">
        <v>31</v>
      </c>
      <c r="H31" s="363">
        <f t="shared" si="3"/>
        <v>-29</v>
      </c>
      <c r="I31" s="363">
        <f t="shared" si="3"/>
        <v>-8</v>
      </c>
      <c r="J31" s="363">
        <f t="shared" si="3"/>
        <v>-21</v>
      </c>
    </row>
    <row r="32" spans="1:10" ht="14.25" customHeight="1">
      <c r="A32" s="359" t="s">
        <v>939</v>
      </c>
      <c r="B32" s="360">
        <f t="shared" si="2"/>
        <v>63</v>
      </c>
      <c r="C32" s="361">
        <v>42</v>
      </c>
      <c r="D32" s="361">
        <v>21</v>
      </c>
      <c r="E32" s="362">
        <f t="shared" si="1"/>
        <v>106</v>
      </c>
      <c r="F32" s="364">
        <v>53</v>
      </c>
      <c r="G32" s="361">
        <v>53</v>
      </c>
      <c r="H32" s="363">
        <f t="shared" si="3"/>
        <v>-43</v>
      </c>
      <c r="I32" s="363">
        <f t="shared" si="3"/>
        <v>-11</v>
      </c>
      <c r="J32" s="363">
        <f t="shared" si="3"/>
        <v>-32</v>
      </c>
    </row>
    <row r="33" spans="1:10" ht="14.25" customHeight="1">
      <c r="A33" s="359" t="s">
        <v>940</v>
      </c>
      <c r="B33" s="360">
        <f t="shared" si="2"/>
        <v>33</v>
      </c>
      <c r="C33" s="361">
        <v>18</v>
      </c>
      <c r="D33" s="361">
        <v>15</v>
      </c>
      <c r="E33" s="362">
        <f t="shared" si="1"/>
        <v>48</v>
      </c>
      <c r="F33" s="361">
        <v>27</v>
      </c>
      <c r="G33" s="361">
        <v>21</v>
      </c>
      <c r="H33" s="363">
        <f t="shared" si="3"/>
        <v>-15</v>
      </c>
      <c r="I33" s="363">
        <f t="shared" si="3"/>
        <v>-9</v>
      </c>
      <c r="J33" s="363">
        <f t="shared" si="3"/>
        <v>-6</v>
      </c>
    </row>
    <row r="34" spans="1:10" ht="14.25" customHeight="1">
      <c r="A34" s="359" t="s">
        <v>941</v>
      </c>
      <c r="B34" s="360">
        <f t="shared" si="2"/>
        <v>10</v>
      </c>
      <c r="C34" s="364">
        <v>5</v>
      </c>
      <c r="D34" s="361">
        <v>5</v>
      </c>
      <c r="E34" s="362">
        <f t="shared" si="1"/>
        <v>10</v>
      </c>
      <c r="F34" s="361">
        <v>3</v>
      </c>
      <c r="G34" s="361">
        <v>7</v>
      </c>
      <c r="H34" s="363">
        <f t="shared" si="3"/>
        <v>0</v>
      </c>
      <c r="I34" s="363">
        <f t="shared" si="3"/>
        <v>2</v>
      </c>
      <c r="J34" s="363">
        <f t="shared" si="3"/>
        <v>-2</v>
      </c>
    </row>
    <row r="35" spans="1:10" ht="14.25" customHeight="1">
      <c r="A35" s="359" t="s">
        <v>942</v>
      </c>
      <c r="B35" s="360">
        <f t="shared" si="2"/>
        <v>4</v>
      </c>
      <c r="C35" s="361">
        <v>2</v>
      </c>
      <c r="D35" s="361">
        <v>2</v>
      </c>
      <c r="E35" s="362">
        <f t="shared" si="1"/>
        <v>4</v>
      </c>
      <c r="F35" s="364">
        <v>3</v>
      </c>
      <c r="G35" s="361">
        <v>1</v>
      </c>
      <c r="H35" s="363">
        <f t="shared" si="3"/>
        <v>0</v>
      </c>
      <c r="I35" s="363">
        <f t="shared" si="3"/>
        <v>-1</v>
      </c>
      <c r="J35" s="363">
        <f t="shared" si="3"/>
        <v>1</v>
      </c>
    </row>
    <row r="36" spans="1:10" ht="14.25" customHeight="1">
      <c r="A36" s="359" t="s">
        <v>943</v>
      </c>
      <c r="B36" s="360">
        <f t="shared" si="2"/>
        <v>0</v>
      </c>
      <c r="C36" s="361">
        <v>0</v>
      </c>
      <c r="D36" s="361">
        <v>0</v>
      </c>
      <c r="E36" s="362">
        <f t="shared" si="1"/>
        <v>1</v>
      </c>
      <c r="F36" s="361">
        <v>1</v>
      </c>
      <c r="G36" s="361">
        <v>0</v>
      </c>
      <c r="H36" s="363">
        <f t="shared" si="3"/>
        <v>-1</v>
      </c>
      <c r="I36" s="363">
        <f t="shared" si="3"/>
        <v>-1</v>
      </c>
      <c r="J36" s="363">
        <f t="shared" si="3"/>
        <v>0</v>
      </c>
    </row>
    <row r="37" spans="1:10" ht="14.25" customHeight="1">
      <c r="A37" s="359" t="s">
        <v>944</v>
      </c>
      <c r="B37" s="360">
        <f t="shared" si="2"/>
        <v>0</v>
      </c>
      <c r="C37" s="364">
        <v>0</v>
      </c>
      <c r="D37" s="364">
        <v>0</v>
      </c>
      <c r="E37" s="362">
        <f t="shared" si="1"/>
        <v>2</v>
      </c>
      <c r="F37" s="361">
        <v>1</v>
      </c>
      <c r="G37" s="364">
        <v>1</v>
      </c>
      <c r="H37" s="363">
        <f t="shared" si="3"/>
        <v>-2</v>
      </c>
      <c r="I37" s="363">
        <f t="shared" si="3"/>
        <v>-1</v>
      </c>
      <c r="J37" s="363">
        <f t="shared" si="3"/>
        <v>-1</v>
      </c>
    </row>
    <row r="38" spans="1:10" ht="14.25" customHeight="1">
      <c r="A38" s="359" t="s">
        <v>945</v>
      </c>
      <c r="B38" s="360">
        <f t="shared" si="2"/>
        <v>1</v>
      </c>
      <c r="C38" s="361">
        <v>0</v>
      </c>
      <c r="D38" s="361">
        <v>1</v>
      </c>
      <c r="E38" s="362">
        <f t="shared" si="1"/>
        <v>5</v>
      </c>
      <c r="F38" s="361">
        <v>3</v>
      </c>
      <c r="G38" s="361">
        <v>2</v>
      </c>
      <c r="H38" s="363">
        <f t="shared" si="3"/>
        <v>-4</v>
      </c>
      <c r="I38" s="363">
        <f t="shared" si="3"/>
        <v>-3</v>
      </c>
      <c r="J38" s="363">
        <f t="shared" si="3"/>
        <v>-1</v>
      </c>
    </row>
    <row r="39" spans="1:10" ht="14.25" customHeight="1">
      <c r="A39" s="359" t="s">
        <v>946</v>
      </c>
      <c r="B39" s="360">
        <f t="shared" si="2"/>
        <v>11</v>
      </c>
      <c r="C39" s="361">
        <v>5</v>
      </c>
      <c r="D39" s="361">
        <v>6</v>
      </c>
      <c r="E39" s="362">
        <f t="shared" si="1"/>
        <v>4</v>
      </c>
      <c r="F39" s="361">
        <v>2</v>
      </c>
      <c r="G39" s="361">
        <v>2</v>
      </c>
      <c r="H39" s="363">
        <f t="shared" si="3"/>
        <v>7</v>
      </c>
      <c r="I39" s="363">
        <f t="shared" si="3"/>
        <v>3</v>
      </c>
      <c r="J39" s="363">
        <f t="shared" si="3"/>
        <v>4</v>
      </c>
    </row>
    <row r="40" spans="1:10" ht="14.25" customHeight="1">
      <c r="A40" s="359" t="s">
        <v>947</v>
      </c>
      <c r="B40" s="360">
        <f t="shared" si="2"/>
        <v>7</v>
      </c>
      <c r="C40" s="361">
        <v>2</v>
      </c>
      <c r="D40" s="361">
        <v>5</v>
      </c>
      <c r="E40" s="362">
        <f t="shared" si="1"/>
        <v>4</v>
      </c>
      <c r="F40" s="361">
        <v>2</v>
      </c>
      <c r="G40" s="361">
        <v>2</v>
      </c>
      <c r="H40" s="363">
        <f t="shared" si="3"/>
        <v>3</v>
      </c>
      <c r="I40" s="363">
        <f t="shared" si="3"/>
        <v>0</v>
      </c>
      <c r="J40" s="363">
        <f t="shared" si="3"/>
        <v>3</v>
      </c>
    </row>
    <row r="41" spans="1:10" ht="14.25" customHeight="1">
      <c r="A41" s="359" t="s">
        <v>948</v>
      </c>
      <c r="B41" s="360">
        <f t="shared" si="2"/>
        <v>1</v>
      </c>
      <c r="C41" s="361">
        <v>1</v>
      </c>
      <c r="D41" s="361">
        <v>0</v>
      </c>
      <c r="E41" s="362">
        <f t="shared" si="1"/>
        <v>3</v>
      </c>
      <c r="F41" s="364">
        <v>1</v>
      </c>
      <c r="G41" s="361">
        <v>2</v>
      </c>
      <c r="H41" s="363">
        <f t="shared" si="3"/>
        <v>-2</v>
      </c>
      <c r="I41" s="363">
        <f t="shared" si="3"/>
        <v>0</v>
      </c>
      <c r="J41" s="363">
        <f t="shared" si="3"/>
        <v>-2</v>
      </c>
    </row>
    <row r="42" spans="1:10" ht="14.25" customHeight="1">
      <c r="A42" s="359" t="s">
        <v>949</v>
      </c>
      <c r="B42" s="360">
        <f t="shared" si="2"/>
        <v>1</v>
      </c>
      <c r="C42" s="361">
        <v>1</v>
      </c>
      <c r="D42" s="361">
        <v>0</v>
      </c>
      <c r="E42" s="362">
        <f t="shared" si="1"/>
        <v>2</v>
      </c>
      <c r="F42" s="361">
        <v>1</v>
      </c>
      <c r="G42" s="361">
        <v>1</v>
      </c>
      <c r="H42" s="363">
        <f t="shared" si="3"/>
        <v>-1</v>
      </c>
      <c r="I42" s="363">
        <f t="shared" si="3"/>
        <v>0</v>
      </c>
      <c r="J42" s="363">
        <f t="shared" si="3"/>
        <v>-1</v>
      </c>
    </row>
    <row r="43" spans="1:10" ht="14.25" customHeight="1">
      <c r="A43" s="359" t="s">
        <v>950</v>
      </c>
      <c r="B43" s="360">
        <f t="shared" si="2"/>
        <v>0</v>
      </c>
      <c r="C43" s="364">
        <v>0</v>
      </c>
      <c r="D43" s="361">
        <v>0</v>
      </c>
      <c r="E43" s="362">
        <f t="shared" si="1"/>
        <v>5</v>
      </c>
      <c r="F43" s="361">
        <v>3</v>
      </c>
      <c r="G43" s="361">
        <v>2</v>
      </c>
      <c r="H43" s="363">
        <f t="shared" si="3"/>
        <v>-5</v>
      </c>
      <c r="I43" s="363">
        <f t="shared" si="3"/>
        <v>-3</v>
      </c>
      <c r="J43" s="363">
        <f t="shared" si="3"/>
        <v>-2</v>
      </c>
    </row>
    <row r="44" spans="1:10" ht="14.25" customHeight="1">
      <c r="A44" s="359" t="s">
        <v>951</v>
      </c>
      <c r="B44" s="360">
        <f t="shared" si="2"/>
        <v>2</v>
      </c>
      <c r="C44" s="361">
        <v>1</v>
      </c>
      <c r="D44" s="361">
        <v>1</v>
      </c>
      <c r="E44" s="362">
        <f t="shared" si="1"/>
        <v>0</v>
      </c>
      <c r="F44" s="361">
        <v>0</v>
      </c>
      <c r="G44" s="361">
        <v>0</v>
      </c>
      <c r="H44" s="363">
        <f t="shared" si="3"/>
        <v>2</v>
      </c>
      <c r="I44" s="363">
        <f t="shared" si="3"/>
        <v>1</v>
      </c>
      <c r="J44" s="363">
        <f t="shared" si="3"/>
        <v>1</v>
      </c>
    </row>
    <row r="45" spans="1:10" ht="14.25" customHeight="1">
      <c r="A45" s="359" t="s">
        <v>952</v>
      </c>
      <c r="B45" s="360">
        <f t="shared" si="2"/>
        <v>8</v>
      </c>
      <c r="C45" s="361">
        <v>6</v>
      </c>
      <c r="D45" s="361">
        <v>2</v>
      </c>
      <c r="E45" s="362">
        <f t="shared" si="1"/>
        <v>22</v>
      </c>
      <c r="F45" s="361">
        <v>12</v>
      </c>
      <c r="G45" s="361">
        <v>10</v>
      </c>
      <c r="H45" s="363">
        <f t="shared" si="3"/>
        <v>-14</v>
      </c>
      <c r="I45" s="363">
        <f t="shared" si="3"/>
        <v>-6</v>
      </c>
      <c r="J45" s="363">
        <f t="shared" si="3"/>
        <v>-8</v>
      </c>
    </row>
    <row r="46" spans="1:10" ht="14.25" customHeight="1">
      <c r="A46" s="359" t="s">
        <v>953</v>
      </c>
      <c r="B46" s="360">
        <f t="shared" si="2"/>
        <v>2</v>
      </c>
      <c r="C46" s="361">
        <v>1</v>
      </c>
      <c r="D46" s="361">
        <v>1</v>
      </c>
      <c r="E46" s="362">
        <f t="shared" si="1"/>
        <v>2</v>
      </c>
      <c r="F46" s="361">
        <v>2</v>
      </c>
      <c r="G46" s="361">
        <v>0</v>
      </c>
      <c r="H46" s="363">
        <f t="shared" si="3"/>
        <v>0</v>
      </c>
      <c r="I46" s="363">
        <f t="shared" si="3"/>
        <v>-1</v>
      </c>
      <c r="J46" s="363">
        <f t="shared" si="3"/>
        <v>1</v>
      </c>
    </row>
    <row r="47" spans="1:10" ht="14.25" customHeight="1">
      <c r="A47" s="359" t="s">
        <v>954</v>
      </c>
      <c r="B47" s="360">
        <f t="shared" si="2"/>
        <v>6</v>
      </c>
      <c r="C47" s="361">
        <v>5</v>
      </c>
      <c r="D47" s="364">
        <v>1</v>
      </c>
      <c r="E47" s="362">
        <f t="shared" si="1"/>
        <v>4</v>
      </c>
      <c r="F47" s="364">
        <v>2</v>
      </c>
      <c r="G47" s="364">
        <v>2</v>
      </c>
      <c r="H47" s="363">
        <f t="shared" si="3"/>
        <v>2</v>
      </c>
      <c r="I47" s="363">
        <f t="shared" si="3"/>
        <v>3</v>
      </c>
      <c r="J47" s="363">
        <f t="shared" si="3"/>
        <v>-1</v>
      </c>
    </row>
    <row r="48" spans="1:10" ht="14.25" customHeight="1">
      <c r="A48" s="359" t="s">
        <v>955</v>
      </c>
      <c r="B48" s="360">
        <f t="shared" si="2"/>
        <v>4</v>
      </c>
      <c r="C48" s="361">
        <v>3</v>
      </c>
      <c r="D48" s="361">
        <v>1</v>
      </c>
      <c r="E48" s="362">
        <f t="shared" si="1"/>
        <v>2</v>
      </c>
      <c r="F48" s="361">
        <v>1</v>
      </c>
      <c r="G48" s="361">
        <v>1</v>
      </c>
      <c r="H48" s="363">
        <f t="shared" si="3"/>
        <v>2</v>
      </c>
      <c r="I48" s="363">
        <f t="shared" si="3"/>
        <v>2</v>
      </c>
      <c r="J48" s="363">
        <f t="shared" si="3"/>
        <v>0</v>
      </c>
    </row>
    <row r="49" spans="1:10" ht="14.25" customHeight="1">
      <c r="A49" s="359" t="s">
        <v>956</v>
      </c>
      <c r="B49" s="360">
        <f t="shared" si="2"/>
        <v>6</v>
      </c>
      <c r="C49" s="364">
        <v>3</v>
      </c>
      <c r="D49" s="364">
        <v>3</v>
      </c>
      <c r="E49" s="362">
        <f t="shared" si="1"/>
        <v>1</v>
      </c>
      <c r="F49" s="364">
        <v>1</v>
      </c>
      <c r="G49" s="364">
        <v>0</v>
      </c>
      <c r="H49" s="363">
        <f t="shared" si="3"/>
        <v>5</v>
      </c>
      <c r="I49" s="363">
        <f t="shared" si="3"/>
        <v>2</v>
      </c>
      <c r="J49" s="363">
        <f t="shared" si="3"/>
        <v>3</v>
      </c>
    </row>
    <row r="50" spans="1:10" ht="14.25" customHeight="1">
      <c r="A50" s="359" t="s">
        <v>957</v>
      </c>
      <c r="B50" s="360">
        <f t="shared" si="2"/>
        <v>4</v>
      </c>
      <c r="C50" s="361">
        <v>2</v>
      </c>
      <c r="D50" s="364">
        <v>2</v>
      </c>
      <c r="E50" s="362">
        <f t="shared" si="1"/>
        <v>1</v>
      </c>
      <c r="F50" s="361">
        <v>1</v>
      </c>
      <c r="G50" s="364">
        <v>0</v>
      </c>
      <c r="H50" s="363">
        <f t="shared" si="3"/>
        <v>3</v>
      </c>
      <c r="I50" s="363">
        <f t="shared" si="3"/>
        <v>1</v>
      </c>
      <c r="J50" s="363">
        <f t="shared" si="3"/>
        <v>2</v>
      </c>
    </row>
    <row r="51" spans="1:10" ht="14.25" customHeight="1">
      <c r="A51" s="359" t="s">
        <v>958</v>
      </c>
      <c r="B51" s="360">
        <f t="shared" si="2"/>
        <v>7</v>
      </c>
      <c r="C51" s="364">
        <v>4</v>
      </c>
      <c r="D51" s="361">
        <v>3</v>
      </c>
      <c r="E51" s="362">
        <f t="shared" si="1"/>
        <v>3</v>
      </c>
      <c r="F51" s="361">
        <v>2</v>
      </c>
      <c r="G51" s="361">
        <v>1</v>
      </c>
      <c r="H51" s="363">
        <f t="shared" si="3"/>
        <v>4</v>
      </c>
      <c r="I51" s="363">
        <f t="shared" si="3"/>
        <v>2</v>
      </c>
      <c r="J51" s="363">
        <f t="shared" si="3"/>
        <v>2</v>
      </c>
    </row>
    <row r="52" spans="1:10" ht="14.25" customHeight="1">
      <c r="A52" s="359" t="s">
        <v>959</v>
      </c>
      <c r="B52" s="360">
        <f t="shared" si="2"/>
        <v>5</v>
      </c>
      <c r="C52" s="361">
        <v>2</v>
      </c>
      <c r="D52" s="361">
        <v>3</v>
      </c>
      <c r="E52" s="362">
        <f t="shared" si="1"/>
        <v>11</v>
      </c>
      <c r="F52" s="361">
        <v>7</v>
      </c>
      <c r="G52" s="361">
        <v>4</v>
      </c>
      <c r="H52" s="363">
        <f t="shared" si="3"/>
        <v>-6</v>
      </c>
      <c r="I52" s="363">
        <f t="shared" si="3"/>
        <v>-5</v>
      </c>
      <c r="J52" s="363">
        <f t="shared" si="3"/>
        <v>-1</v>
      </c>
    </row>
    <row r="53" spans="1:10" ht="14.25" customHeight="1">
      <c r="A53" s="365" t="s">
        <v>960</v>
      </c>
      <c r="B53" s="360">
        <f t="shared" si="2"/>
        <v>105</v>
      </c>
      <c r="C53" s="361">
        <v>43</v>
      </c>
      <c r="D53" s="361">
        <v>62</v>
      </c>
      <c r="E53" s="362">
        <f t="shared" si="1"/>
        <v>171</v>
      </c>
      <c r="F53" s="361">
        <v>80</v>
      </c>
      <c r="G53" s="361">
        <v>91</v>
      </c>
      <c r="H53" s="363">
        <f t="shared" si="3"/>
        <v>-66</v>
      </c>
      <c r="I53" s="363">
        <f t="shared" si="3"/>
        <v>-37</v>
      </c>
      <c r="J53" s="363">
        <f t="shared" si="3"/>
        <v>-29</v>
      </c>
    </row>
    <row r="54" spans="1:10" ht="14.25" customHeight="1" thickBot="1">
      <c r="A54" s="366" t="s">
        <v>961</v>
      </c>
      <c r="B54" s="367">
        <f>SUM(C54:D54)</f>
        <v>51</v>
      </c>
      <c r="C54" s="368">
        <v>30</v>
      </c>
      <c r="D54" s="368">
        <v>21</v>
      </c>
      <c r="E54" s="369">
        <f t="shared" si="1"/>
        <v>53</v>
      </c>
      <c r="F54" s="368">
        <v>39</v>
      </c>
      <c r="G54" s="368">
        <v>14</v>
      </c>
      <c r="H54" s="370">
        <f t="shared" si="3"/>
        <v>-2</v>
      </c>
      <c r="I54" s="370">
        <f>SUM(C54-F54)</f>
        <v>-9</v>
      </c>
      <c r="J54" s="370">
        <f>SUM(D54-G54)</f>
        <v>7</v>
      </c>
    </row>
    <row r="55" spans="1:10" s="374" customFormat="1">
      <c r="A55" s="371"/>
      <c r="B55" s="372"/>
      <c r="C55" s="372"/>
      <c r="D55" s="372"/>
      <c r="E55" s="372"/>
      <c r="F55" s="372"/>
      <c r="G55" s="372"/>
      <c r="H55" s="372"/>
      <c r="I55" s="372"/>
      <c r="J55" s="373" t="s">
        <v>461</v>
      </c>
    </row>
  </sheetData>
  <mergeCells count="4">
    <mergeCell ref="A3:A4"/>
    <mergeCell ref="B3:D3"/>
    <mergeCell ref="E3:G3"/>
    <mergeCell ref="H3:J3"/>
  </mergeCells>
  <phoneticPr fontId="2"/>
  <printOptions horizontalCentered="1"/>
  <pageMargins left="0" right="0" top="0.59055118110236227" bottom="0.59055118110236227" header="0.11811023622047245" footer="0.11811023622047245"/>
  <pageSetup paperSize="9" scale="80" firstPageNumber="18" orientation="portrait" useFirstPageNumber="1" r:id="rId1"/>
  <headerFooter alignWithMargins="0">
    <oddFooter>&amp;C&amp;"ＭＳ 明朝,標準"&amp;10&amp;P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0339-9771-4105-9CBB-16AC400632EE}">
  <dimension ref="A1:S57"/>
  <sheetViews>
    <sheetView view="pageBreakPreview" zoomScaleNormal="100" zoomScaleSheetLayoutView="100" workbookViewId="0">
      <selection activeCell="L7" sqref="L7"/>
    </sheetView>
  </sheetViews>
  <sheetFormatPr defaultRowHeight="15" customHeight="1"/>
  <cols>
    <col min="1" max="1" width="14.08984375" style="379" customWidth="1"/>
    <col min="2" max="10" width="8.81640625" style="379" customWidth="1"/>
    <col min="11" max="11" width="11.08984375" style="385" bestFit="1" customWidth="1"/>
    <col min="12" max="13" width="11.08984375" style="386" bestFit="1" customWidth="1"/>
    <col min="14" max="16384" width="8.7265625" style="386"/>
  </cols>
  <sheetData>
    <row r="1" spans="1:19" s="379" customFormat="1" ht="26.25" customHeight="1">
      <c r="A1" s="4335" t="s">
        <v>973</v>
      </c>
      <c r="B1" s="4335"/>
      <c r="C1" s="4335"/>
      <c r="D1" s="4335"/>
      <c r="E1" s="4335"/>
      <c r="F1" s="4335"/>
      <c r="G1" s="4335"/>
      <c r="H1" s="4335"/>
      <c r="I1" s="4335"/>
      <c r="J1" s="4335"/>
      <c r="K1" s="377"/>
      <c r="L1" s="378"/>
      <c r="M1" s="378"/>
      <c r="N1" s="378"/>
      <c r="O1" s="378"/>
      <c r="P1" s="378"/>
      <c r="Q1" s="378"/>
      <c r="R1" s="378"/>
      <c r="S1" s="378"/>
    </row>
    <row r="2" spans="1:19" s="380" customFormat="1" ht="15" customHeight="1" thickBot="1">
      <c r="B2" s="381"/>
      <c r="C2" s="382"/>
      <c r="D2" s="382"/>
      <c r="J2" s="383" t="s">
        <v>974</v>
      </c>
      <c r="K2" s="384"/>
    </row>
    <row r="3" spans="1:19" ht="30" customHeight="1">
      <c r="A3" s="4330" t="s">
        <v>975</v>
      </c>
      <c r="B3" s="4334" t="s">
        <v>342</v>
      </c>
      <c r="C3" s="4334"/>
      <c r="D3" s="4334"/>
      <c r="E3" s="4334" t="s">
        <v>976</v>
      </c>
      <c r="F3" s="4334"/>
      <c r="G3" s="4334"/>
      <c r="H3" s="4334" t="s">
        <v>977</v>
      </c>
      <c r="I3" s="4334"/>
      <c r="J3" s="4332"/>
    </row>
    <row r="4" spans="1:19" ht="37.5" customHeight="1">
      <c r="A4" s="4331"/>
      <c r="B4" s="387" t="s">
        <v>815</v>
      </c>
      <c r="C4" s="387" t="s">
        <v>369</v>
      </c>
      <c r="D4" s="388" t="s">
        <v>370</v>
      </c>
      <c r="E4" s="387" t="s">
        <v>815</v>
      </c>
      <c r="F4" s="387" t="s">
        <v>369</v>
      </c>
      <c r="G4" s="388" t="s">
        <v>370</v>
      </c>
      <c r="H4" s="387" t="s">
        <v>815</v>
      </c>
      <c r="I4" s="387" t="s">
        <v>369</v>
      </c>
      <c r="J4" s="388" t="s">
        <v>370</v>
      </c>
    </row>
    <row r="5" spans="1:19" ht="30" customHeight="1">
      <c r="A5" s="389" t="s">
        <v>978</v>
      </c>
      <c r="B5" s="390">
        <f>B6+B10+B21+B28</f>
        <v>67186</v>
      </c>
      <c r="C5" s="391">
        <f>C6+C10+C21+C28</f>
        <v>31420</v>
      </c>
      <c r="D5" s="392">
        <f>D6+D10+D21+D28</f>
        <v>35766</v>
      </c>
      <c r="E5" s="390">
        <v>71887</v>
      </c>
      <c r="F5" s="391">
        <v>33498</v>
      </c>
      <c r="G5" s="392">
        <v>38389</v>
      </c>
      <c r="H5" s="390">
        <v>74982</v>
      </c>
      <c r="I5" s="391">
        <v>34759</v>
      </c>
      <c r="J5" s="391">
        <v>40223</v>
      </c>
    </row>
    <row r="6" spans="1:19" ht="30" customHeight="1">
      <c r="A6" s="393" t="s">
        <v>979</v>
      </c>
      <c r="B6" s="394">
        <v>7749</v>
      </c>
      <c r="C6" s="395">
        <f>SUM(C7:C9)</f>
        <v>3911</v>
      </c>
      <c r="D6" s="396">
        <f>SUM(D7:D9)</f>
        <v>3838</v>
      </c>
      <c r="E6" s="394">
        <v>8954</v>
      </c>
      <c r="F6" s="395">
        <v>4517</v>
      </c>
      <c r="G6" s="396">
        <v>4437</v>
      </c>
      <c r="H6" s="394">
        <v>9887</v>
      </c>
      <c r="I6" s="395">
        <v>5026</v>
      </c>
      <c r="J6" s="395">
        <v>4861</v>
      </c>
    </row>
    <row r="7" spans="1:19" ht="30" customHeight="1">
      <c r="A7" s="397" t="s">
        <v>980</v>
      </c>
      <c r="B7" s="398">
        <v>2218</v>
      </c>
      <c r="C7" s="399">
        <v>1146</v>
      </c>
      <c r="D7" s="400">
        <v>1072</v>
      </c>
      <c r="E7" s="398">
        <v>2646</v>
      </c>
      <c r="F7" s="399">
        <v>1341</v>
      </c>
      <c r="G7" s="400">
        <v>1305</v>
      </c>
      <c r="H7" s="398">
        <v>2914</v>
      </c>
      <c r="I7" s="399">
        <v>1441</v>
      </c>
      <c r="J7" s="399">
        <v>1473</v>
      </c>
    </row>
    <row r="8" spans="1:19" ht="30" customHeight="1">
      <c r="A8" s="397" t="s">
        <v>981</v>
      </c>
      <c r="B8" s="398">
        <v>2639</v>
      </c>
      <c r="C8" s="399">
        <v>1338</v>
      </c>
      <c r="D8" s="400">
        <v>1301</v>
      </c>
      <c r="E8" s="398">
        <v>2938</v>
      </c>
      <c r="F8" s="399">
        <v>1454</v>
      </c>
      <c r="G8" s="400">
        <v>1484</v>
      </c>
      <c r="H8" s="398">
        <v>3451</v>
      </c>
      <c r="I8" s="399">
        <v>1778</v>
      </c>
      <c r="J8" s="399">
        <v>1673</v>
      </c>
    </row>
    <row r="9" spans="1:19" ht="30" customHeight="1">
      <c r="A9" s="397" t="s">
        <v>982</v>
      </c>
      <c r="B9" s="398">
        <v>2892</v>
      </c>
      <c r="C9" s="399">
        <v>1427</v>
      </c>
      <c r="D9" s="400">
        <v>1465</v>
      </c>
      <c r="E9" s="398">
        <v>3370</v>
      </c>
      <c r="F9" s="399">
        <v>1722</v>
      </c>
      <c r="G9" s="400">
        <v>1648</v>
      </c>
      <c r="H9" s="398">
        <v>3522</v>
      </c>
      <c r="I9" s="399">
        <v>1807</v>
      </c>
      <c r="J9" s="399">
        <v>1715</v>
      </c>
    </row>
    <row r="10" spans="1:19" ht="30" customHeight="1">
      <c r="A10" s="401" t="s">
        <v>983</v>
      </c>
      <c r="B10" s="394">
        <f>SUM(B11:B20)</f>
        <v>36992</v>
      </c>
      <c r="C10" s="395">
        <f>SUM(C11:C20)</f>
        <v>18257</v>
      </c>
      <c r="D10" s="396">
        <f>SUM(D11:D20)</f>
        <v>18735</v>
      </c>
      <c r="E10" s="395">
        <v>42810</v>
      </c>
      <c r="F10" s="395">
        <v>20859</v>
      </c>
      <c r="G10" s="396">
        <v>21951</v>
      </c>
      <c r="H10" s="394">
        <v>46835</v>
      </c>
      <c r="I10" s="395">
        <v>22546</v>
      </c>
      <c r="J10" s="395">
        <v>24289</v>
      </c>
    </row>
    <row r="11" spans="1:19" ht="30" customHeight="1">
      <c r="A11" s="397" t="s">
        <v>984</v>
      </c>
      <c r="B11" s="398">
        <v>2980</v>
      </c>
      <c r="C11" s="399">
        <v>1510</v>
      </c>
      <c r="D11" s="400">
        <v>1470</v>
      </c>
      <c r="E11" s="398">
        <v>3030</v>
      </c>
      <c r="F11" s="399">
        <v>1524</v>
      </c>
      <c r="G11" s="400">
        <v>1506</v>
      </c>
      <c r="H11" s="398">
        <v>3496</v>
      </c>
      <c r="I11" s="399">
        <v>1739</v>
      </c>
      <c r="J11" s="399">
        <v>1757</v>
      </c>
    </row>
    <row r="12" spans="1:19" ht="30" customHeight="1">
      <c r="A12" s="397" t="s">
        <v>985</v>
      </c>
      <c r="B12" s="398">
        <v>2451</v>
      </c>
      <c r="C12" s="399">
        <v>1229</v>
      </c>
      <c r="D12" s="400">
        <v>1222</v>
      </c>
      <c r="E12" s="398">
        <v>2717</v>
      </c>
      <c r="F12" s="399">
        <v>1320</v>
      </c>
      <c r="G12" s="400">
        <v>1397</v>
      </c>
      <c r="H12" s="398">
        <v>3078</v>
      </c>
      <c r="I12" s="399">
        <v>1510</v>
      </c>
      <c r="J12" s="399">
        <v>1568</v>
      </c>
    </row>
    <row r="13" spans="1:19" ht="30" customHeight="1">
      <c r="A13" s="397" t="s">
        <v>986</v>
      </c>
      <c r="B13" s="398">
        <v>2676</v>
      </c>
      <c r="C13" s="399">
        <v>1376</v>
      </c>
      <c r="D13" s="400">
        <v>1300</v>
      </c>
      <c r="E13" s="398">
        <v>3291</v>
      </c>
      <c r="F13" s="399">
        <v>1656</v>
      </c>
      <c r="G13" s="400">
        <v>1635</v>
      </c>
      <c r="H13" s="398">
        <v>3859</v>
      </c>
      <c r="I13" s="399">
        <v>1951</v>
      </c>
      <c r="J13" s="399">
        <v>1908</v>
      </c>
    </row>
    <row r="14" spans="1:19" ht="30" customHeight="1">
      <c r="A14" s="397" t="s">
        <v>987</v>
      </c>
      <c r="B14" s="398">
        <v>3016</v>
      </c>
      <c r="C14" s="399">
        <v>1528</v>
      </c>
      <c r="D14" s="400">
        <v>1488</v>
      </c>
      <c r="E14" s="398">
        <v>3809</v>
      </c>
      <c r="F14" s="399">
        <v>1958</v>
      </c>
      <c r="G14" s="400">
        <v>1851</v>
      </c>
      <c r="H14" s="398">
        <v>5103</v>
      </c>
      <c r="I14" s="399">
        <v>2532</v>
      </c>
      <c r="J14" s="399">
        <v>2571</v>
      </c>
    </row>
    <row r="15" spans="1:19" ht="30" customHeight="1">
      <c r="A15" s="397" t="s">
        <v>988</v>
      </c>
      <c r="B15" s="398">
        <v>3623</v>
      </c>
      <c r="C15" s="399">
        <v>1854</v>
      </c>
      <c r="D15" s="400">
        <v>1769</v>
      </c>
      <c r="E15" s="398">
        <v>4997</v>
      </c>
      <c r="F15" s="399">
        <v>2526</v>
      </c>
      <c r="G15" s="400">
        <v>2471</v>
      </c>
      <c r="H15" s="398">
        <v>4422</v>
      </c>
      <c r="I15" s="399">
        <v>2169</v>
      </c>
      <c r="J15" s="399">
        <v>2253</v>
      </c>
    </row>
    <row r="16" spans="1:19" ht="30" customHeight="1">
      <c r="A16" s="397" t="s">
        <v>989</v>
      </c>
      <c r="B16" s="398">
        <v>4792</v>
      </c>
      <c r="C16" s="399">
        <v>2424</v>
      </c>
      <c r="D16" s="400">
        <v>2368</v>
      </c>
      <c r="E16" s="398">
        <v>4346</v>
      </c>
      <c r="F16" s="399">
        <v>2166</v>
      </c>
      <c r="G16" s="400">
        <v>2180</v>
      </c>
      <c r="H16" s="398">
        <v>4365</v>
      </c>
      <c r="I16" s="399">
        <v>2092</v>
      </c>
      <c r="J16" s="399">
        <v>2273</v>
      </c>
    </row>
    <row r="17" spans="1:19" ht="30" customHeight="1">
      <c r="A17" s="397" t="s">
        <v>990</v>
      </c>
      <c r="B17" s="398">
        <v>4199</v>
      </c>
      <c r="C17" s="399">
        <v>2089</v>
      </c>
      <c r="D17" s="400">
        <v>2110</v>
      </c>
      <c r="E17" s="398">
        <v>4283</v>
      </c>
      <c r="F17" s="399">
        <v>2056</v>
      </c>
      <c r="G17" s="400">
        <v>2227</v>
      </c>
      <c r="H17" s="398">
        <v>4458</v>
      </c>
      <c r="I17" s="399">
        <v>2092</v>
      </c>
      <c r="J17" s="399">
        <v>2366</v>
      </c>
    </row>
    <row r="18" spans="1:19" ht="30" customHeight="1">
      <c r="A18" s="397" t="s">
        <v>991</v>
      </c>
      <c r="B18" s="398">
        <v>4090</v>
      </c>
      <c r="C18" s="399">
        <v>1942</v>
      </c>
      <c r="D18" s="400">
        <v>2148</v>
      </c>
      <c r="E18" s="398">
        <v>4384</v>
      </c>
      <c r="F18" s="399">
        <v>2049</v>
      </c>
      <c r="G18" s="400">
        <v>2335</v>
      </c>
      <c r="H18" s="398">
        <v>5254</v>
      </c>
      <c r="I18" s="399">
        <v>2422</v>
      </c>
      <c r="J18" s="399">
        <v>2832</v>
      </c>
    </row>
    <row r="19" spans="1:19" ht="30" customHeight="1">
      <c r="A19" s="397" t="s">
        <v>992</v>
      </c>
      <c r="B19" s="398">
        <v>4232</v>
      </c>
      <c r="C19" s="399">
        <v>1988</v>
      </c>
      <c r="D19" s="400">
        <v>2244</v>
      </c>
      <c r="E19" s="398">
        <v>5130</v>
      </c>
      <c r="F19" s="399">
        <v>2394</v>
      </c>
      <c r="G19" s="400">
        <v>2736</v>
      </c>
      <c r="H19" s="398">
        <v>7064</v>
      </c>
      <c r="I19" s="399">
        <v>3341</v>
      </c>
      <c r="J19" s="399">
        <v>3723</v>
      </c>
    </row>
    <row r="20" spans="1:19" ht="30" customHeight="1">
      <c r="A20" s="397" t="s">
        <v>993</v>
      </c>
      <c r="B20" s="398">
        <v>4933</v>
      </c>
      <c r="C20" s="399">
        <v>2317</v>
      </c>
      <c r="D20" s="400">
        <v>2616</v>
      </c>
      <c r="E20" s="398">
        <v>6823</v>
      </c>
      <c r="F20" s="399">
        <v>3210</v>
      </c>
      <c r="G20" s="400">
        <v>3613</v>
      </c>
      <c r="H20" s="398">
        <v>5736</v>
      </c>
      <c r="I20" s="399">
        <v>2698</v>
      </c>
      <c r="J20" s="399">
        <v>3038</v>
      </c>
    </row>
    <row r="21" spans="1:19" ht="30" customHeight="1">
      <c r="A21" s="393" t="s">
        <v>994</v>
      </c>
      <c r="B21" s="394">
        <f>SUM(B22:B27)</f>
        <v>22262</v>
      </c>
      <c r="C21" s="395">
        <f>SUM(C22:C27)</f>
        <v>9170</v>
      </c>
      <c r="D21" s="396">
        <f>SUM(D22:D27)</f>
        <v>13092</v>
      </c>
      <c r="E21" s="394">
        <v>20027</v>
      </c>
      <c r="F21" s="395">
        <v>8069</v>
      </c>
      <c r="G21" s="396">
        <v>11958</v>
      </c>
      <c r="H21" s="394">
        <v>18260</v>
      </c>
      <c r="I21" s="395">
        <v>7187</v>
      </c>
      <c r="J21" s="395">
        <v>11073</v>
      </c>
    </row>
    <row r="22" spans="1:19" ht="30" customHeight="1">
      <c r="A22" s="397" t="s">
        <v>995</v>
      </c>
      <c r="B22" s="398">
        <v>6476</v>
      </c>
      <c r="C22" s="399">
        <v>3046</v>
      </c>
      <c r="D22" s="400">
        <v>3430</v>
      </c>
      <c r="E22" s="398">
        <v>5398</v>
      </c>
      <c r="F22" s="399">
        <v>2522</v>
      </c>
      <c r="G22" s="400">
        <v>2876</v>
      </c>
      <c r="H22" s="398">
        <v>4845</v>
      </c>
      <c r="I22" s="399">
        <v>2199</v>
      </c>
      <c r="J22" s="399">
        <v>2646</v>
      </c>
    </row>
    <row r="23" spans="1:19" ht="30" customHeight="1">
      <c r="A23" s="397" t="s">
        <v>996</v>
      </c>
      <c r="B23" s="398">
        <v>4938</v>
      </c>
      <c r="C23" s="399">
        <v>2240</v>
      </c>
      <c r="D23" s="400">
        <v>2698</v>
      </c>
      <c r="E23" s="398">
        <v>4455</v>
      </c>
      <c r="F23" s="399">
        <v>1971</v>
      </c>
      <c r="G23" s="400">
        <v>2484</v>
      </c>
      <c r="H23" s="398">
        <v>4477</v>
      </c>
      <c r="I23" s="399">
        <v>1868</v>
      </c>
      <c r="J23" s="399">
        <v>2609</v>
      </c>
    </row>
    <row r="24" spans="1:19" ht="30" customHeight="1">
      <c r="A24" s="397" t="s">
        <v>997</v>
      </c>
      <c r="B24" s="398">
        <v>3963</v>
      </c>
      <c r="C24" s="399">
        <v>1685</v>
      </c>
      <c r="D24" s="400">
        <v>2278</v>
      </c>
      <c r="E24" s="398">
        <v>4009</v>
      </c>
      <c r="F24" s="399">
        <v>1595</v>
      </c>
      <c r="G24" s="400">
        <v>2414</v>
      </c>
      <c r="H24" s="398">
        <v>3827</v>
      </c>
      <c r="I24" s="399">
        <v>1552</v>
      </c>
      <c r="J24" s="399">
        <v>2275</v>
      </c>
    </row>
    <row r="25" spans="1:19" ht="30" customHeight="1">
      <c r="A25" s="397" t="s">
        <v>998</v>
      </c>
      <c r="B25" s="398">
        <v>3363</v>
      </c>
      <c r="C25" s="399">
        <v>1223</v>
      </c>
      <c r="D25" s="400">
        <v>2140</v>
      </c>
      <c r="E25" s="398">
        <v>3180</v>
      </c>
      <c r="F25" s="399">
        <v>1163</v>
      </c>
      <c r="G25" s="400">
        <v>2017</v>
      </c>
      <c r="H25" s="398">
        <v>2677</v>
      </c>
      <c r="I25" s="399">
        <v>916</v>
      </c>
      <c r="J25" s="399">
        <v>1761</v>
      </c>
    </row>
    <row r="26" spans="1:19" ht="30" customHeight="1">
      <c r="A26" s="397" t="s">
        <v>999</v>
      </c>
      <c r="B26" s="398">
        <v>2200</v>
      </c>
      <c r="C26" s="399">
        <v>687</v>
      </c>
      <c r="D26" s="400">
        <v>1513</v>
      </c>
      <c r="E26" s="398">
        <v>1864</v>
      </c>
      <c r="F26" s="399">
        <v>545</v>
      </c>
      <c r="G26" s="400">
        <v>1319</v>
      </c>
      <c r="H26" s="398">
        <v>1476</v>
      </c>
      <c r="I26" s="399">
        <v>449</v>
      </c>
      <c r="J26" s="399">
        <v>1027</v>
      </c>
    </row>
    <row r="27" spans="1:19" ht="30" customHeight="1">
      <c r="A27" s="397" t="s">
        <v>1000</v>
      </c>
      <c r="B27" s="398">
        <v>1322</v>
      </c>
      <c r="C27" s="399">
        <v>289</v>
      </c>
      <c r="D27" s="400">
        <v>1033</v>
      </c>
      <c r="E27" s="398">
        <v>1121</v>
      </c>
      <c r="F27" s="399">
        <v>273</v>
      </c>
      <c r="G27" s="400">
        <v>848</v>
      </c>
      <c r="H27" s="398">
        <v>958</v>
      </c>
      <c r="I27" s="399">
        <v>203</v>
      </c>
      <c r="J27" s="399">
        <v>755</v>
      </c>
    </row>
    <row r="28" spans="1:19" ht="30" customHeight="1" thickBot="1">
      <c r="A28" s="402" t="s">
        <v>1001</v>
      </c>
      <c r="B28" s="403">
        <v>183</v>
      </c>
      <c r="C28" s="404">
        <v>82</v>
      </c>
      <c r="D28" s="405">
        <v>101</v>
      </c>
      <c r="E28" s="403">
        <v>96</v>
      </c>
      <c r="F28" s="404">
        <v>53</v>
      </c>
      <c r="G28" s="405">
        <v>43</v>
      </c>
      <c r="H28" s="406" t="s">
        <v>1002</v>
      </c>
      <c r="I28" s="407" t="s">
        <v>1002</v>
      </c>
      <c r="J28" s="407" t="s">
        <v>1002</v>
      </c>
    </row>
    <row r="29" spans="1:19" s="379" customFormat="1" ht="18" customHeight="1">
      <c r="A29" s="4335"/>
      <c r="B29" s="4335"/>
      <c r="C29" s="4335"/>
      <c r="D29" s="4335"/>
      <c r="E29" s="4335"/>
      <c r="F29" s="4335"/>
      <c r="G29" s="4335"/>
      <c r="H29" s="4335"/>
      <c r="I29" s="4335"/>
      <c r="J29" s="4335"/>
      <c r="K29" s="377"/>
      <c r="L29" s="378"/>
      <c r="M29" s="378"/>
      <c r="N29" s="378"/>
      <c r="O29" s="378"/>
      <c r="P29" s="378"/>
      <c r="Q29" s="378"/>
      <c r="R29" s="378"/>
      <c r="S29" s="378"/>
    </row>
    <row r="30" spans="1:19" s="380" customFormat="1" ht="15" customHeight="1" thickBot="1">
      <c r="B30" s="381"/>
      <c r="C30" s="382"/>
      <c r="D30" s="382"/>
      <c r="J30" s="383" t="s">
        <v>974</v>
      </c>
      <c r="K30" s="384"/>
    </row>
    <row r="31" spans="1:19" s="380" customFormat="1" ht="30" customHeight="1">
      <c r="A31" s="4330" t="s">
        <v>975</v>
      </c>
      <c r="B31" s="4332" t="s">
        <v>1003</v>
      </c>
      <c r="C31" s="4333"/>
      <c r="D31" s="4333"/>
      <c r="E31" s="4334" t="s">
        <v>1004</v>
      </c>
      <c r="F31" s="4334"/>
      <c r="G31" s="4332"/>
      <c r="H31" s="4334" t="s">
        <v>1005</v>
      </c>
      <c r="I31" s="4334"/>
      <c r="J31" s="4332"/>
      <c r="K31" s="384"/>
    </row>
    <row r="32" spans="1:19" s="380" customFormat="1" ht="37.5" customHeight="1">
      <c r="A32" s="4331"/>
      <c r="B32" s="387" t="s">
        <v>815</v>
      </c>
      <c r="C32" s="387" t="s">
        <v>369</v>
      </c>
      <c r="D32" s="388" t="s">
        <v>370</v>
      </c>
      <c r="E32" s="387" t="s">
        <v>815</v>
      </c>
      <c r="F32" s="387" t="s">
        <v>369</v>
      </c>
      <c r="G32" s="387" t="s">
        <v>370</v>
      </c>
      <c r="H32" s="387" t="s">
        <v>815</v>
      </c>
      <c r="I32" s="387" t="s">
        <v>369</v>
      </c>
      <c r="J32" s="388" t="s">
        <v>370</v>
      </c>
      <c r="K32" s="384"/>
    </row>
    <row r="33" spans="1:11" s="380" customFormat="1" ht="30" customHeight="1">
      <c r="A33" s="389" t="s">
        <v>978</v>
      </c>
      <c r="B33" s="390">
        <v>78563</v>
      </c>
      <c r="C33" s="391">
        <v>36406</v>
      </c>
      <c r="D33" s="391">
        <v>42157</v>
      </c>
      <c r="E33" s="408">
        <v>80333</v>
      </c>
      <c r="F33" s="391">
        <v>36896</v>
      </c>
      <c r="G33" s="392">
        <v>43437</v>
      </c>
      <c r="H33" s="408">
        <v>80714</v>
      </c>
      <c r="I33" s="391">
        <v>37170</v>
      </c>
      <c r="J33" s="391">
        <v>43544</v>
      </c>
      <c r="K33" s="384"/>
    </row>
    <row r="34" spans="1:11" s="380" customFormat="1" ht="30" customHeight="1">
      <c r="A34" s="393" t="s">
        <v>979</v>
      </c>
      <c r="B34" s="394">
        <v>11236</v>
      </c>
      <c r="C34" s="395">
        <v>5769</v>
      </c>
      <c r="D34" s="395">
        <v>5467</v>
      </c>
      <c r="E34" s="394">
        <v>12537</v>
      </c>
      <c r="F34" s="395">
        <v>6393</v>
      </c>
      <c r="G34" s="396">
        <v>6144</v>
      </c>
      <c r="H34" s="394">
        <v>14344</v>
      </c>
      <c r="I34" s="395">
        <v>7311</v>
      </c>
      <c r="J34" s="395">
        <v>7033</v>
      </c>
      <c r="K34" s="384"/>
    </row>
    <row r="35" spans="1:11" s="380" customFormat="1" ht="30" customHeight="1">
      <c r="A35" s="397" t="s">
        <v>980</v>
      </c>
      <c r="B35" s="398">
        <v>3445</v>
      </c>
      <c r="C35" s="399">
        <v>1777</v>
      </c>
      <c r="D35" s="399">
        <v>1668</v>
      </c>
      <c r="E35" s="398">
        <v>3566</v>
      </c>
      <c r="F35" s="399">
        <v>1817</v>
      </c>
      <c r="G35" s="400">
        <v>1749</v>
      </c>
      <c r="H35" s="398">
        <v>4028</v>
      </c>
      <c r="I35" s="399">
        <v>2048</v>
      </c>
      <c r="J35" s="399">
        <v>1980</v>
      </c>
      <c r="K35" s="384"/>
    </row>
    <row r="36" spans="1:11" s="380" customFormat="1" ht="30" customHeight="1">
      <c r="A36" s="397" t="s">
        <v>981</v>
      </c>
      <c r="B36" s="398">
        <v>3631</v>
      </c>
      <c r="C36" s="399">
        <v>1887</v>
      </c>
      <c r="D36" s="399">
        <v>1744</v>
      </c>
      <c r="E36" s="398">
        <v>4149</v>
      </c>
      <c r="F36" s="399">
        <v>2112</v>
      </c>
      <c r="G36" s="400">
        <v>2037</v>
      </c>
      <c r="H36" s="398">
        <v>4718</v>
      </c>
      <c r="I36" s="399">
        <v>2399</v>
      </c>
      <c r="J36" s="399">
        <v>2319</v>
      </c>
      <c r="K36" s="384"/>
    </row>
    <row r="37" spans="1:11" s="380" customFormat="1" ht="30" customHeight="1">
      <c r="A37" s="397" t="s">
        <v>982</v>
      </c>
      <c r="B37" s="398">
        <v>4160</v>
      </c>
      <c r="C37" s="399">
        <v>2105</v>
      </c>
      <c r="D37" s="399">
        <v>2055</v>
      </c>
      <c r="E37" s="398">
        <v>4822</v>
      </c>
      <c r="F37" s="399">
        <v>2464</v>
      </c>
      <c r="G37" s="400">
        <v>2358</v>
      </c>
      <c r="H37" s="398">
        <v>5598</v>
      </c>
      <c r="I37" s="399">
        <v>2864</v>
      </c>
      <c r="J37" s="399">
        <v>2734</v>
      </c>
      <c r="K37" s="384"/>
    </row>
    <row r="38" spans="1:11" s="380" customFormat="1" ht="30" customHeight="1">
      <c r="A38" s="401" t="s">
        <v>983</v>
      </c>
      <c r="B38" s="394">
        <v>50684</v>
      </c>
      <c r="C38" s="395">
        <v>24041</v>
      </c>
      <c r="D38" s="395">
        <v>26643</v>
      </c>
      <c r="E38" s="394">
        <v>53680</v>
      </c>
      <c r="F38" s="395">
        <v>24930</v>
      </c>
      <c r="G38" s="396">
        <v>28750</v>
      </c>
      <c r="H38" s="394">
        <v>54566</v>
      </c>
      <c r="I38" s="395">
        <v>25175</v>
      </c>
      <c r="J38" s="395">
        <v>29391</v>
      </c>
      <c r="K38" s="384"/>
    </row>
    <row r="39" spans="1:11" s="380" customFormat="1" ht="30" customHeight="1">
      <c r="A39" s="397" t="s">
        <v>984</v>
      </c>
      <c r="B39" s="398">
        <v>4171</v>
      </c>
      <c r="C39" s="399">
        <v>2112</v>
      </c>
      <c r="D39" s="399">
        <v>2059</v>
      </c>
      <c r="E39" s="398">
        <v>4929</v>
      </c>
      <c r="F39" s="399">
        <v>2413</v>
      </c>
      <c r="G39" s="400">
        <v>2516</v>
      </c>
      <c r="H39" s="398">
        <v>6170</v>
      </c>
      <c r="I39" s="399">
        <v>3037</v>
      </c>
      <c r="J39" s="399">
        <v>3133</v>
      </c>
      <c r="K39" s="384"/>
    </row>
    <row r="40" spans="1:11" s="380" customFormat="1" ht="30" customHeight="1">
      <c r="A40" s="397" t="s">
        <v>985</v>
      </c>
      <c r="B40" s="398">
        <v>3754</v>
      </c>
      <c r="C40" s="399">
        <v>1784</v>
      </c>
      <c r="D40" s="399">
        <v>1970</v>
      </c>
      <c r="E40" s="398">
        <v>4966</v>
      </c>
      <c r="F40" s="399">
        <v>2279</v>
      </c>
      <c r="G40" s="400">
        <v>2687</v>
      </c>
      <c r="H40" s="398">
        <v>4299</v>
      </c>
      <c r="I40" s="399">
        <v>1932</v>
      </c>
      <c r="J40" s="399">
        <v>2367</v>
      </c>
      <c r="K40" s="384"/>
    </row>
    <row r="41" spans="1:11" s="380" customFormat="1" ht="30" customHeight="1">
      <c r="A41" s="397" t="s">
        <v>986</v>
      </c>
      <c r="B41" s="398">
        <v>5476</v>
      </c>
      <c r="C41" s="399">
        <v>2648</v>
      </c>
      <c r="D41" s="399">
        <v>2828</v>
      </c>
      <c r="E41" s="398">
        <v>4659</v>
      </c>
      <c r="F41" s="399">
        <v>2205</v>
      </c>
      <c r="G41" s="400">
        <v>2454</v>
      </c>
      <c r="H41" s="398">
        <v>4499</v>
      </c>
      <c r="I41" s="399">
        <v>2092</v>
      </c>
      <c r="J41" s="399">
        <v>2407</v>
      </c>
      <c r="K41" s="384"/>
    </row>
    <row r="42" spans="1:11" s="380" customFormat="1" ht="30" customHeight="1">
      <c r="A42" s="397" t="s">
        <v>987</v>
      </c>
      <c r="B42" s="398">
        <v>4593</v>
      </c>
      <c r="C42" s="399">
        <v>2237</v>
      </c>
      <c r="D42" s="399">
        <v>2356</v>
      </c>
      <c r="E42" s="398">
        <v>4500</v>
      </c>
      <c r="F42" s="399">
        <v>2132</v>
      </c>
      <c r="G42" s="400">
        <v>2368</v>
      </c>
      <c r="H42" s="398">
        <v>4502</v>
      </c>
      <c r="I42" s="399">
        <v>2136</v>
      </c>
      <c r="J42" s="399">
        <v>2366</v>
      </c>
      <c r="K42" s="384"/>
    </row>
    <row r="43" spans="1:11" s="380" customFormat="1" ht="30" customHeight="1">
      <c r="A43" s="397" t="s">
        <v>988</v>
      </c>
      <c r="B43" s="398">
        <v>4493</v>
      </c>
      <c r="C43" s="399">
        <v>2128</v>
      </c>
      <c r="D43" s="399">
        <v>2365</v>
      </c>
      <c r="E43" s="398">
        <v>4616</v>
      </c>
      <c r="F43" s="399">
        <v>2134</v>
      </c>
      <c r="G43" s="400">
        <v>2482</v>
      </c>
      <c r="H43" s="398">
        <v>5422</v>
      </c>
      <c r="I43" s="399">
        <v>2519</v>
      </c>
      <c r="J43" s="399">
        <v>2903</v>
      </c>
      <c r="K43" s="384"/>
    </row>
    <row r="44" spans="1:11" s="380" customFormat="1" ht="30" customHeight="1">
      <c r="A44" s="397" t="s">
        <v>989</v>
      </c>
      <c r="B44" s="398">
        <v>4550</v>
      </c>
      <c r="C44" s="399">
        <v>2119</v>
      </c>
      <c r="D44" s="399">
        <v>2431</v>
      </c>
      <c r="E44" s="398">
        <v>5567</v>
      </c>
      <c r="F44" s="399">
        <v>2598</v>
      </c>
      <c r="G44" s="400">
        <v>2969</v>
      </c>
      <c r="H44" s="398">
        <v>7478</v>
      </c>
      <c r="I44" s="399">
        <v>3533</v>
      </c>
      <c r="J44" s="399">
        <v>3945</v>
      </c>
      <c r="K44" s="384"/>
    </row>
    <row r="45" spans="1:11" s="380" customFormat="1" ht="30" customHeight="1">
      <c r="A45" s="397" t="s">
        <v>990</v>
      </c>
      <c r="B45" s="398">
        <v>5364</v>
      </c>
      <c r="C45" s="399">
        <v>2494</v>
      </c>
      <c r="D45" s="399">
        <v>2870</v>
      </c>
      <c r="E45" s="398">
        <v>7593</v>
      </c>
      <c r="F45" s="399">
        <v>3565</v>
      </c>
      <c r="G45" s="400">
        <v>4028</v>
      </c>
      <c r="H45" s="398">
        <v>6282</v>
      </c>
      <c r="I45" s="399">
        <v>2919</v>
      </c>
      <c r="J45" s="399">
        <v>3363</v>
      </c>
      <c r="K45" s="384"/>
    </row>
    <row r="46" spans="1:11" s="380" customFormat="1" ht="30" customHeight="1">
      <c r="A46" s="397" t="s">
        <v>991</v>
      </c>
      <c r="B46" s="398">
        <v>7267</v>
      </c>
      <c r="C46" s="399">
        <v>3408</v>
      </c>
      <c r="D46" s="399">
        <v>3859</v>
      </c>
      <c r="E46" s="398">
        <v>6236</v>
      </c>
      <c r="F46" s="399">
        <v>2913</v>
      </c>
      <c r="G46" s="400">
        <v>3323</v>
      </c>
      <c r="H46" s="398">
        <v>5455</v>
      </c>
      <c r="I46" s="399">
        <v>2437</v>
      </c>
      <c r="J46" s="399">
        <v>3018</v>
      </c>
      <c r="K46" s="384"/>
    </row>
    <row r="47" spans="1:11" s="380" customFormat="1" ht="30" customHeight="1">
      <c r="A47" s="397" t="s">
        <v>992</v>
      </c>
      <c r="B47" s="398">
        <v>5934</v>
      </c>
      <c r="C47" s="399">
        <v>2799</v>
      </c>
      <c r="D47" s="399">
        <v>3135</v>
      </c>
      <c r="E47" s="398">
        <v>5358</v>
      </c>
      <c r="F47" s="399">
        <v>2418</v>
      </c>
      <c r="G47" s="400">
        <v>2940</v>
      </c>
      <c r="H47" s="398">
        <v>5455</v>
      </c>
      <c r="I47" s="399">
        <v>2354</v>
      </c>
      <c r="J47" s="399">
        <v>3101</v>
      </c>
      <c r="K47" s="384"/>
    </row>
    <row r="48" spans="1:11" s="380" customFormat="1" ht="30" customHeight="1">
      <c r="A48" s="397" t="s">
        <v>993</v>
      </c>
      <c r="B48" s="398">
        <v>5082</v>
      </c>
      <c r="C48" s="399">
        <v>2312</v>
      </c>
      <c r="D48" s="399">
        <v>2770</v>
      </c>
      <c r="E48" s="398">
        <v>5256</v>
      </c>
      <c r="F48" s="399">
        <v>2273</v>
      </c>
      <c r="G48" s="400">
        <v>2983</v>
      </c>
      <c r="H48" s="398">
        <v>5004</v>
      </c>
      <c r="I48" s="399">
        <v>2216</v>
      </c>
      <c r="J48" s="399">
        <v>2788</v>
      </c>
      <c r="K48" s="384"/>
    </row>
    <row r="49" spans="1:11" s="380" customFormat="1" ht="30" customHeight="1">
      <c r="A49" s="393" t="s">
        <v>994</v>
      </c>
      <c r="B49" s="394">
        <v>16493</v>
      </c>
      <c r="C49" s="395">
        <v>6524</v>
      </c>
      <c r="D49" s="395">
        <v>9969</v>
      </c>
      <c r="E49" s="394">
        <v>14116</v>
      </c>
      <c r="F49" s="395">
        <v>5573</v>
      </c>
      <c r="G49" s="396">
        <v>8543</v>
      </c>
      <c r="H49" s="394">
        <v>11804</v>
      </c>
      <c r="I49" s="395">
        <v>4684</v>
      </c>
      <c r="J49" s="395">
        <v>7120</v>
      </c>
      <c r="K49" s="384"/>
    </row>
    <row r="50" spans="1:11" s="380" customFormat="1" ht="30" customHeight="1">
      <c r="A50" s="397" t="s">
        <v>995</v>
      </c>
      <c r="B50" s="398">
        <v>4945</v>
      </c>
      <c r="C50" s="399">
        <v>2106</v>
      </c>
      <c r="D50" s="399">
        <v>2839</v>
      </c>
      <c r="E50" s="398">
        <v>4720</v>
      </c>
      <c r="F50" s="399">
        <v>2086</v>
      </c>
      <c r="G50" s="400">
        <v>2634</v>
      </c>
      <c r="H50" s="398">
        <v>3986</v>
      </c>
      <c r="I50" s="399">
        <v>1665</v>
      </c>
      <c r="J50" s="399">
        <v>2321</v>
      </c>
      <c r="K50" s="384"/>
    </row>
    <row r="51" spans="1:11" s="380" customFormat="1" ht="30" customHeight="1">
      <c r="A51" s="397" t="s">
        <v>996</v>
      </c>
      <c r="B51" s="398">
        <v>4318</v>
      </c>
      <c r="C51" s="399">
        <v>1885</v>
      </c>
      <c r="D51" s="399">
        <v>2433</v>
      </c>
      <c r="E51" s="398">
        <v>3619</v>
      </c>
      <c r="F51" s="399">
        <v>1456</v>
      </c>
      <c r="G51" s="400">
        <v>2163</v>
      </c>
      <c r="H51" s="398">
        <v>2947</v>
      </c>
      <c r="I51" s="399">
        <v>1210</v>
      </c>
      <c r="J51" s="399">
        <v>1737</v>
      </c>
      <c r="K51" s="384"/>
    </row>
    <row r="52" spans="1:11" s="380" customFormat="1" ht="30" customHeight="1">
      <c r="A52" s="397" t="s">
        <v>997</v>
      </c>
      <c r="B52" s="398">
        <v>3244</v>
      </c>
      <c r="C52" s="399">
        <v>1253</v>
      </c>
      <c r="D52" s="399">
        <v>1991</v>
      </c>
      <c r="E52" s="398">
        <v>2566</v>
      </c>
      <c r="F52" s="399">
        <v>977</v>
      </c>
      <c r="G52" s="400">
        <v>1589</v>
      </c>
      <c r="H52" s="398">
        <v>2525</v>
      </c>
      <c r="I52" s="399">
        <v>996</v>
      </c>
      <c r="J52" s="399">
        <v>1529</v>
      </c>
      <c r="K52" s="384"/>
    </row>
    <row r="53" spans="1:11" s="380" customFormat="1" ht="30" customHeight="1">
      <c r="A53" s="397" t="s">
        <v>998</v>
      </c>
      <c r="B53" s="398">
        <v>2071</v>
      </c>
      <c r="C53" s="399">
        <v>733</v>
      </c>
      <c r="D53" s="399">
        <v>1338</v>
      </c>
      <c r="E53" s="398">
        <v>1938</v>
      </c>
      <c r="F53" s="399">
        <v>680</v>
      </c>
      <c r="G53" s="400">
        <v>1258</v>
      </c>
      <c r="H53" s="398">
        <v>1519</v>
      </c>
      <c r="I53" s="399">
        <v>562</v>
      </c>
      <c r="J53" s="399">
        <v>957</v>
      </c>
      <c r="K53" s="384"/>
    </row>
    <row r="54" spans="1:11" s="380" customFormat="1" ht="30" customHeight="1">
      <c r="A54" s="397" t="s">
        <v>999</v>
      </c>
      <c r="B54" s="398">
        <v>1322</v>
      </c>
      <c r="C54" s="399">
        <v>413</v>
      </c>
      <c r="D54" s="399">
        <v>909</v>
      </c>
      <c r="E54" s="398">
        <v>926</v>
      </c>
      <c r="F54" s="399">
        <v>276</v>
      </c>
      <c r="G54" s="400">
        <v>650</v>
      </c>
      <c r="H54" s="398">
        <v>627</v>
      </c>
      <c r="I54" s="399">
        <v>201</v>
      </c>
      <c r="J54" s="399">
        <v>426</v>
      </c>
      <c r="K54" s="384"/>
    </row>
    <row r="55" spans="1:11" s="380" customFormat="1" ht="30" customHeight="1">
      <c r="A55" s="397" t="s">
        <v>1000</v>
      </c>
      <c r="B55" s="398">
        <v>593</v>
      </c>
      <c r="C55" s="399">
        <v>134</v>
      </c>
      <c r="D55" s="399">
        <v>459</v>
      </c>
      <c r="E55" s="398">
        <v>347</v>
      </c>
      <c r="F55" s="399">
        <v>98</v>
      </c>
      <c r="G55" s="400">
        <v>249</v>
      </c>
      <c r="H55" s="398">
        <v>200</v>
      </c>
      <c r="I55" s="399">
        <v>50</v>
      </c>
      <c r="J55" s="399">
        <v>150</v>
      </c>
      <c r="K55" s="384"/>
    </row>
    <row r="56" spans="1:11" s="380" customFormat="1" ht="30" customHeight="1" thickBot="1">
      <c r="A56" s="402" t="s">
        <v>1001</v>
      </c>
      <c r="B56" s="403">
        <v>150</v>
      </c>
      <c r="C56" s="404">
        <v>72</v>
      </c>
      <c r="D56" s="404">
        <v>78</v>
      </c>
      <c r="E56" s="407" t="s">
        <v>1002</v>
      </c>
      <c r="F56" s="407" t="s">
        <v>1002</v>
      </c>
      <c r="G56" s="409" t="s">
        <v>809</v>
      </c>
      <c r="H56" s="406" t="s">
        <v>1002</v>
      </c>
      <c r="I56" s="407" t="s">
        <v>1002</v>
      </c>
      <c r="J56" s="407" t="s">
        <v>1002</v>
      </c>
      <c r="K56" s="384"/>
    </row>
    <row r="57" spans="1:11" ht="15" customHeight="1">
      <c r="A57" s="410" t="s">
        <v>1006</v>
      </c>
      <c r="B57" s="411"/>
      <c r="C57" s="411"/>
      <c r="D57" s="411"/>
      <c r="E57" s="411"/>
      <c r="F57" s="411"/>
      <c r="G57" s="411"/>
      <c r="H57" s="411"/>
      <c r="I57" s="411"/>
      <c r="J57" s="412" t="s">
        <v>1007</v>
      </c>
    </row>
  </sheetData>
  <mergeCells count="10">
    <mergeCell ref="A31:A32"/>
    <mergeCell ref="B31:D31"/>
    <mergeCell ref="E31:G31"/>
    <mergeCell ref="H31:J31"/>
    <mergeCell ref="A1:J1"/>
    <mergeCell ref="A3:A4"/>
    <mergeCell ref="B3:D3"/>
    <mergeCell ref="E3:G3"/>
    <mergeCell ref="H3:J3"/>
    <mergeCell ref="A29:J29"/>
  </mergeCells>
  <phoneticPr fontId="2"/>
  <printOptions horizontalCentered="1"/>
  <pageMargins left="0.39370078740157483" right="0.39370078740157483" top="0.59055118110236227" bottom="0.59055118110236227" header="0.11811023622047245" footer="0.11811023622047245"/>
  <pageSetup paperSize="9" scale="96" firstPageNumber="19" orientation="portrait" useFirstPageNumber="1" r:id="rId1"/>
  <headerFooter alignWithMargins="0">
    <oddFooter>&amp;C&amp;"ＭＳ 明朝,標準"&amp;10&amp;P</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F981-975B-463B-B41A-38384B3AD404}">
  <dimension ref="A1:O56"/>
  <sheetViews>
    <sheetView view="pageBreakPreview" zoomScaleNormal="100" zoomScaleSheetLayoutView="100" workbookViewId="0">
      <selection sqref="A1:J1"/>
    </sheetView>
  </sheetViews>
  <sheetFormatPr defaultRowHeight="13"/>
  <cols>
    <col min="1" max="1" width="10.90625" style="413" customWidth="1"/>
    <col min="2" max="4" width="8.08984375" style="432" customWidth="1"/>
    <col min="5" max="5" width="7.6328125" style="432" customWidth="1"/>
    <col min="6" max="6" width="8.08984375" style="432" customWidth="1"/>
    <col min="7" max="9" width="7.6328125" style="432" customWidth="1"/>
    <col min="10" max="10" width="8.08984375" style="432" customWidth="1"/>
    <col min="11" max="12" width="7.6328125" style="432" customWidth="1"/>
    <col min="13" max="16384" width="8.7265625" style="432"/>
  </cols>
  <sheetData>
    <row r="1" spans="1:13" s="413" customFormat="1" ht="26.25" customHeight="1">
      <c r="A1" s="4336" t="s">
        <v>1008</v>
      </c>
      <c r="B1" s="4336"/>
      <c r="C1" s="4336"/>
      <c r="D1" s="4336"/>
      <c r="E1" s="4336"/>
      <c r="F1" s="4336"/>
      <c r="G1" s="4336"/>
      <c r="H1" s="4336"/>
      <c r="I1" s="4336"/>
      <c r="J1" s="4336"/>
      <c r="K1" s="4336"/>
      <c r="L1" s="4336"/>
    </row>
    <row r="2" spans="1:13" s="414" customFormat="1" ht="13.5" customHeight="1" thickBot="1">
      <c r="H2" s="415"/>
      <c r="I2" s="4337" t="s">
        <v>974</v>
      </c>
      <c r="J2" s="4337"/>
      <c r="K2" s="4338"/>
      <c r="L2" s="4338"/>
    </row>
    <row r="3" spans="1:13" s="413" customFormat="1" ht="18.75" customHeight="1">
      <c r="A3" s="4339" t="s">
        <v>1009</v>
      </c>
      <c r="B3" s="4341" t="s">
        <v>1010</v>
      </c>
      <c r="C3" s="4341"/>
      <c r="D3" s="4341"/>
      <c r="E3" s="4341" t="s">
        <v>369</v>
      </c>
      <c r="F3" s="4341"/>
      <c r="G3" s="4341"/>
      <c r="H3" s="4341"/>
      <c r="I3" s="4341" t="s">
        <v>370</v>
      </c>
      <c r="J3" s="4341"/>
      <c r="K3" s="4341"/>
      <c r="L3" s="4342"/>
    </row>
    <row r="4" spans="1:13" s="413" customFormat="1" ht="27" customHeight="1">
      <c r="A4" s="4340"/>
      <c r="B4" s="416" t="s">
        <v>815</v>
      </c>
      <c r="C4" s="416" t="s">
        <v>369</v>
      </c>
      <c r="D4" s="416" t="s">
        <v>370</v>
      </c>
      <c r="E4" s="416" t="s">
        <v>1011</v>
      </c>
      <c r="F4" s="416" t="s">
        <v>1012</v>
      </c>
      <c r="G4" s="416" t="s">
        <v>1013</v>
      </c>
      <c r="H4" s="416" t="s">
        <v>1014</v>
      </c>
      <c r="I4" s="416" t="s">
        <v>1011</v>
      </c>
      <c r="J4" s="416" t="s">
        <v>1012</v>
      </c>
      <c r="K4" s="416" t="s">
        <v>1013</v>
      </c>
      <c r="L4" s="417" t="s">
        <v>1014</v>
      </c>
    </row>
    <row r="5" spans="1:13" s="421" customFormat="1" ht="18" customHeight="1">
      <c r="A5" s="418" t="s">
        <v>342</v>
      </c>
      <c r="B5" s="419"/>
      <c r="C5" s="420"/>
      <c r="D5" s="420"/>
      <c r="E5" s="420"/>
      <c r="F5" s="420"/>
      <c r="G5" s="420"/>
      <c r="H5" s="420"/>
      <c r="I5" s="420"/>
      <c r="J5" s="420"/>
      <c r="K5" s="420"/>
      <c r="L5" s="420"/>
      <c r="M5" s="413"/>
    </row>
    <row r="6" spans="1:13" s="421" customFormat="1" ht="14.25" customHeight="1">
      <c r="A6" s="422" t="s">
        <v>815</v>
      </c>
      <c r="B6" s="423">
        <f t="shared" ref="B6:L6" si="0">SUM(B7:B21)</f>
        <v>59254</v>
      </c>
      <c r="C6" s="424">
        <f t="shared" si="0"/>
        <v>27427</v>
      </c>
      <c r="D6" s="424">
        <f t="shared" si="0"/>
        <v>31827</v>
      </c>
      <c r="E6" s="424">
        <f t="shared" si="0"/>
        <v>7872</v>
      </c>
      <c r="F6" s="424">
        <f t="shared" si="0"/>
        <v>16844</v>
      </c>
      <c r="G6" s="424">
        <f t="shared" si="0"/>
        <v>1071</v>
      </c>
      <c r="H6" s="424">
        <f t="shared" si="0"/>
        <v>1472</v>
      </c>
      <c r="I6" s="424">
        <f t="shared" si="0"/>
        <v>6211</v>
      </c>
      <c r="J6" s="424">
        <f t="shared" si="0"/>
        <v>16896</v>
      </c>
      <c r="K6" s="424">
        <f t="shared" si="0"/>
        <v>5892</v>
      </c>
      <c r="L6" s="424">
        <f t="shared" si="0"/>
        <v>2614</v>
      </c>
      <c r="M6" s="413"/>
    </row>
    <row r="7" spans="1:13" s="413" customFormat="1" ht="14.25" customHeight="1">
      <c r="A7" s="425" t="s">
        <v>984</v>
      </c>
      <c r="B7" s="426">
        <v>2980</v>
      </c>
      <c r="C7" s="427">
        <v>1510</v>
      </c>
      <c r="D7" s="427">
        <v>1470</v>
      </c>
      <c r="E7" s="427">
        <v>1505</v>
      </c>
      <c r="F7" s="427">
        <v>1</v>
      </c>
      <c r="G7" s="428" t="s">
        <v>693</v>
      </c>
      <c r="H7" s="427">
        <v>1</v>
      </c>
      <c r="I7" s="427">
        <v>1459</v>
      </c>
      <c r="J7" s="427">
        <v>8</v>
      </c>
      <c r="K7" s="428" t="s">
        <v>693</v>
      </c>
      <c r="L7" s="427">
        <v>1</v>
      </c>
    </row>
    <row r="8" spans="1:13" s="413" customFormat="1" ht="14.25" customHeight="1">
      <c r="A8" s="425" t="s">
        <v>985</v>
      </c>
      <c r="B8" s="426">
        <v>2451</v>
      </c>
      <c r="C8" s="427">
        <v>1229</v>
      </c>
      <c r="D8" s="427">
        <v>1222</v>
      </c>
      <c r="E8" s="427">
        <v>1149</v>
      </c>
      <c r="F8" s="427">
        <v>69</v>
      </c>
      <c r="G8" s="428" t="s">
        <v>693</v>
      </c>
      <c r="H8" s="427">
        <v>2</v>
      </c>
      <c r="I8" s="427">
        <v>1067</v>
      </c>
      <c r="J8" s="427">
        <v>128</v>
      </c>
      <c r="K8" s="428" t="s">
        <v>693</v>
      </c>
      <c r="L8" s="427">
        <v>14</v>
      </c>
    </row>
    <row r="9" spans="1:13" s="413" customFormat="1" ht="14.25" customHeight="1">
      <c r="A9" s="425" t="s">
        <v>986</v>
      </c>
      <c r="B9" s="426">
        <v>2676</v>
      </c>
      <c r="C9" s="427">
        <v>1376</v>
      </c>
      <c r="D9" s="427">
        <v>1300</v>
      </c>
      <c r="E9" s="427">
        <v>1029</v>
      </c>
      <c r="F9" s="427">
        <v>314</v>
      </c>
      <c r="G9" s="427" t="s">
        <v>693</v>
      </c>
      <c r="H9" s="427">
        <v>19</v>
      </c>
      <c r="I9" s="427">
        <v>818</v>
      </c>
      <c r="J9" s="427">
        <v>421</v>
      </c>
      <c r="K9" s="427">
        <v>2</v>
      </c>
      <c r="L9" s="427">
        <v>47</v>
      </c>
    </row>
    <row r="10" spans="1:13" s="413" customFormat="1" ht="14.25" customHeight="1">
      <c r="A10" s="425" t="s">
        <v>987</v>
      </c>
      <c r="B10" s="426">
        <v>3016</v>
      </c>
      <c r="C10" s="427">
        <v>1528</v>
      </c>
      <c r="D10" s="427">
        <v>1488</v>
      </c>
      <c r="E10" s="427">
        <v>792</v>
      </c>
      <c r="F10" s="427">
        <v>673</v>
      </c>
      <c r="G10" s="428">
        <v>1</v>
      </c>
      <c r="H10" s="427">
        <v>46</v>
      </c>
      <c r="I10" s="427">
        <v>549</v>
      </c>
      <c r="J10" s="427">
        <v>832</v>
      </c>
      <c r="K10" s="427">
        <v>3</v>
      </c>
      <c r="L10" s="427">
        <v>90</v>
      </c>
    </row>
    <row r="11" spans="1:13" s="413" customFormat="1" ht="14.25" customHeight="1">
      <c r="A11" s="425" t="s">
        <v>988</v>
      </c>
      <c r="B11" s="426">
        <v>3623</v>
      </c>
      <c r="C11" s="427">
        <v>1854</v>
      </c>
      <c r="D11" s="427">
        <v>1769</v>
      </c>
      <c r="E11" s="427">
        <v>703</v>
      </c>
      <c r="F11" s="427">
        <v>1062</v>
      </c>
      <c r="G11" s="427">
        <v>1</v>
      </c>
      <c r="H11" s="427">
        <v>74</v>
      </c>
      <c r="I11" s="427">
        <v>422</v>
      </c>
      <c r="J11" s="427">
        <v>1179</v>
      </c>
      <c r="K11" s="427">
        <v>5</v>
      </c>
      <c r="L11" s="427">
        <v>145</v>
      </c>
    </row>
    <row r="12" spans="1:13" s="413" customFormat="1" ht="14.25" customHeight="1">
      <c r="A12" s="425" t="s">
        <v>989</v>
      </c>
      <c r="B12" s="426">
        <v>4792</v>
      </c>
      <c r="C12" s="427">
        <v>2424</v>
      </c>
      <c r="D12" s="427">
        <v>2368</v>
      </c>
      <c r="E12" s="427">
        <v>809</v>
      </c>
      <c r="F12" s="427">
        <v>1454</v>
      </c>
      <c r="G12" s="427">
        <v>6</v>
      </c>
      <c r="H12" s="427">
        <v>133</v>
      </c>
      <c r="I12" s="427">
        <v>454</v>
      </c>
      <c r="J12" s="427">
        <v>1621</v>
      </c>
      <c r="K12" s="427">
        <v>12</v>
      </c>
      <c r="L12" s="427">
        <v>268</v>
      </c>
    </row>
    <row r="13" spans="1:13" s="413" customFormat="1" ht="14.25" customHeight="1">
      <c r="A13" s="425" t="s">
        <v>990</v>
      </c>
      <c r="B13" s="426">
        <v>4199</v>
      </c>
      <c r="C13" s="427">
        <v>2089</v>
      </c>
      <c r="D13" s="427">
        <v>2110</v>
      </c>
      <c r="E13" s="427">
        <v>568</v>
      </c>
      <c r="F13" s="427">
        <v>1326</v>
      </c>
      <c r="G13" s="427">
        <v>14</v>
      </c>
      <c r="H13" s="427">
        <v>168</v>
      </c>
      <c r="I13" s="427">
        <v>330</v>
      </c>
      <c r="J13" s="427">
        <v>1491</v>
      </c>
      <c r="K13" s="427">
        <v>32</v>
      </c>
      <c r="L13" s="427">
        <v>244</v>
      </c>
    </row>
    <row r="14" spans="1:13" s="413" customFormat="1" ht="14.25" customHeight="1">
      <c r="A14" s="425" t="s">
        <v>991</v>
      </c>
      <c r="B14" s="426">
        <v>4090</v>
      </c>
      <c r="C14" s="427">
        <v>1942</v>
      </c>
      <c r="D14" s="427">
        <v>2148</v>
      </c>
      <c r="E14" s="427">
        <v>404</v>
      </c>
      <c r="F14" s="427">
        <v>1356</v>
      </c>
      <c r="G14" s="427">
        <v>14</v>
      </c>
      <c r="H14" s="427">
        <v>156</v>
      </c>
      <c r="I14" s="427">
        <v>223</v>
      </c>
      <c r="J14" s="427">
        <v>1598</v>
      </c>
      <c r="K14" s="427">
        <v>64</v>
      </c>
      <c r="L14" s="427">
        <v>248</v>
      </c>
    </row>
    <row r="15" spans="1:13" s="413" customFormat="1" ht="14.25" customHeight="1">
      <c r="A15" s="425" t="s">
        <v>992</v>
      </c>
      <c r="B15" s="426">
        <v>4232</v>
      </c>
      <c r="C15" s="427">
        <v>1988</v>
      </c>
      <c r="D15" s="427">
        <v>2244</v>
      </c>
      <c r="E15" s="427">
        <v>283</v>
      </c>
      <c r="F15" s="427">
        <v>1500</v>
      </c>
      <c r="G15" s="427">
        <v>27</v>
      </c>
      <c r="H15" s="427">
        <v>163</v>
      </c>
      <c r="I15" s="427">
        <v>166</v>
      </c>
      <c r="J15" s="427">
        <v>1680</v>
      </c>
      <c r="K15" s="427">
        <v>112</v>
      </c>
      <c r="L15" s="427">
        <v>271</v>
      </c>
    </row>
    <row r="16" spans="1:13" s="413" customFormat="1" ht="14.25" customHeight="1">
      <c r="A16" s="425" t="s">
        <v>993</v>
      </c>
      <c r="B16" s="426">
        <v>4933</v>
      </c>
      <c r="C16" s="427">
        <v>2317</v>
      </c>
      <c r="D16" s="427">
        <v>2616</v>
      </c>
      <c r="E16" s="427">
        <v>245</v>
      </c>
      <c r="F16" s="427">
        <v>1797</v>
      </c>
      <c r="G16" s="427">
        <v>77</v>
      </c>
      <c r="H16" s="427">
        <v>184</v>
      </c>
      <c r="I16" s="427">
        <v>135</v>
      </c>
      <c r="J16" s="427">
        <v>1937</v>
      </c>
      <c r="K16" s="427">
        <v>227</v>
      </c>
      <c r="L16" s="427">
        <v>301</v>
      </c>
    </row>
    <row r="17" spans="1:12" s="413" customFormat="1" ht="14.25" customHeight="1">
      <c r="A17" s="425" t="s">
        <v>995</v>
      </c>
      <c r="B17" s="426">
        <v>6476</v>
      </c>
      <c r="C17" s="427">
        <v>3046</v>
      </c>
      <c r="D17" s="427">
        <v>3430</v>
      </c>
      <c r="E17" s="427">
        <v>199</v>
      </c>
      <c r="F17" s="427">
        <v>2481</v>
      </c>
      <c r="G17" s="427">
        <v>119</v>
      </c>
      <c r="H17" s="427">
        <v>231</v>
      </c>
      <c r="I17" s="427">
        <v>172</v>
      </c>
      <c r="J17" s="427">
        <v>2369</v>
      </c>
      <c r="K17" s="427">
        <v>488</v>
      </c>
      <c r="L17" s="427">
        <v>383</v>
      </c>
    </row>
    <row r="18" spans="1:12" s="413" customFormat="1" ht="14.25" customHeight="1">
      <c r="A18" s="425" t="s">
        <v>996</v>
      </c>
      <c r="B18" s="426">
        <v>4938</v>
      </c>
      <c r="C18" s="427">
        <v>2240</v>
      </c>
      <c r="D18" s="427">
        <v>2698</v>
      </c>
      <c r="E18" s="427">
        <v>108</v>
      </c>
      <c r="F18" s="427">
        <v>1810</v>
      </c>
      <c r="G18" s="427">
        <v>165</v>
      </c>
      <c r="H18" s="427">
        <v>147</v>
      </c>
      <c r="I18" s="427">
        <v>156</v>
      </c>
      <c r="J18" s="427">
        <v>1558</v>
      </c>
      <c r="K18" s="427">
        <v>708</v>
      </c>
      <c r="L18" s="427">
        <v>258</v>
      </c>
    </row>
    <row r="19" spans="1:12" s="413" customFormat="1" ht="14.25" customHeight="1">
      <c r="A19" s="425" t="s">
        <v>997</v>
      </c>
      <c r="B19" s="426">
        <v>3963</v>
      </c>
      <c r="C19" s="427">
        <v>1685</v>
      </c>
      <c r="D19" s="427">
        <v>2278</v>
      </c>
      <c r="E19" s="427">
        <v>47</v>
      </c>
      <c r="F19" s="427">
        <v>1360</v>
      </c>
      <c r="G19" s="427">
        <v>179</v>
      </c>
      <c r="H19" s="427">
        <v>91</v>
      </c>
      <c r="I19" s="427">
        <v>85</v>
      </c>
      <c r="J19" s="427">
        <v>1147</v>
      </c>
      <c r="K19" s="427">
        <v>874</v>
      </c>
      <c r="L19" s="427">
        <v>158</v>
      </c>
    </row>
    <row r="20" spans="1:12" s="413" customFormat="1" ht="14.25" customHeight="1">
      <c r="A20" s="425" t="s">
        <v>998</v>
      </c>
      <c r="B20" s="426">
        <v>3363</v>
      </c>
      <c r="C20" s="427">
        <v>1223</v>
      </c>
      <c r="D20" s="427">
        <v>2140</v>
      </c>
      <c r="E20" s="427">
        <v>22</v>
      </c>
      <c r="F20" s="427">
        <v>982</v>
      </c>
      <c r="G20" s="427">
        <v>177</v>
      </c>
      <c r="H20" s="427">
        <v>42</v>
      </c>
      <c r="I20" s="427">
        <v>87</v>
      </c>
      <c r="J20" s="427">
        <v>665</v>
      </c>
      <c r="K20" s="427">
        <v>1273</v>
      </c>
      <c r="L20" s="427">
        <v>100</v>
      </c>
    </row>
    <row r="21" spans="1:12" s="413" customFormat="1" ht="14.25" customHeight="1">
      <c r="A21" s="429" t="s">
        <v>1015</v>
      </c>
      <c r="B21" s="430">
        <v>3522</v>
      </c>
      <c r="C21" s="431">
        <v>976</v>
      </c>
      <c r="D21" s="431">
        <v>2546</v>
      </c>
      <c r="E21" s="431">
        <v>9</v>
      </c>
      <c r="F21" s="431">
        <v>659</v>
      </c>
      <c r="G21" s="431">
        <v>291</v>
      </c>
      <c r="H21" s="431">
        <v>15</v>
      </c>
      <c r="I21" s="431">
        <v>88</v>
      </c>
      <c r="J21" s="431">
        <v>262</v>
      </c>
      <c r="K21" s="431">
        <v>2092</v>
      </c>
      <c r="L21" s="431">
        <v>86</v>
      </c>
    </row>
    <row r="22" spans="1:12" ht="18" customHeight="1">
      <c r="A22" s="418" t="s">
        <v>976</v>
      </c>
      <c r="B22" s="419"/>
      <c r="C22" s="420"/>
      <c r="D22" s="420"/>
      <c r="E22" s="420"/>
      <c r="F22" s="420"/>
      <c r="G22" s="420"/>
      <c r="H22" s="420"/>
      <c r="I22" s="420"/>
      <c r="J22" s="420"/>
      <c r="K22" s="420"/>
      <c r="L22" s="420"/>
    </row>
    <row r="23" spans="1:12" s="421" customFormat="1" ht="14.25" customHeight="1">
      <c r="A23" s="422" t="s">
        <v>815</v>
      </c>
      <c r="B23" s="423">
        <v>62837</v>
      </c>
      <c r="C23" s="424">
        <v>28928</v>
      </c>
      <c r="D23" s="424">
        <v>33909</v>
      </c>
      <c r="E23" s="424">
        <v>8000</v>
      </c>
      <c r="F23" s="424">
        <v>18199</v>
      </c>
      <c r="G23" s="424">
        <v>1107</v>
      </c>
      <c r="H23" s="424">
        <v>1543</v>
      </c>
      <c r="I23" s="424">
        <v>6460</v>
      </c>
      <c r="J23" s="424">
        <v>18281</v>
      </c>
      <c r="K23" s="424">
        <v>6140</v>
      </c>
      <c r="L23" s="424">
        <v>2916</v>
      </c>
    </row>
    <row r="24" spans="1:12" s="413" customFormat="1" ht="14.25" customHeight="1">
      <c r="A24" s="425" t="s">
        <v>984</v>
      </c>
      <c r="B24" s="426">
        <v>3030</v>
      </c>
      <c r="C24" s="427">
        <v>1524</v>
      </c>
      <c r="D24" s="427">
        <v>1506</v>
      </c>
      <c r="E24" s="427">
        <v>1516</v>
      </c>
      <c r="F24" s="427">
        <v>7</v>
      </c>
      <c r="G24" s="428" t="s">
        <v>1002</v>
      </c>
      <c r="H24" s="427">
        <v>1</v>
      </c>
      <c r="I24" s="427">
        <v>1498</v>
      </c>
      <c r="J24" s="427">
        <v>7</v>
      </c>
      <c r="K24" s="428" t="s">
        <v>1002</v>
      </c>
      <c r="L24" s="427">
        <v>1</v>
      </c>
    </row>
    <row r="25" spans="1:12" s="413" customFormat="1" ht="14.25" customHeight="1">
      <c r="A25" s="425" t="s">
        <v>985</v>
      </c>
      <c r="B25" s="426">
        <v>2717</v>
      </c>
      <c r="C25" s="427">
        <v>1320</v>
      </c>
      <c r="D25" s="427">
        <v>1397</v>
      </c>
      <c r="E25" s="427">
        <v>1206</v>
      </c>
      <c r="F25" s="427">
        <v>100</v>
      </c>
      <c r="G25" s="428" t="s">
        <v>1002</v>
      </c>
      <c r="H25" s="427">
        <v>10</v>
      </c>
      <c r="I25" s="427">
        <v>1209</v>
      </c>
      <c r="J25" s="427">
        <v>169</v>
      </c>
      <c r="K25" s="428" t="s">
        <v>1002</v>
      </c>
      <c r="L25" s="427">
        <v>19</v>
      </c>
    </row>
    <row r="26" spans="1:12" s="413" customFormat="1" ht="14.25" customHeight="1">
      <c r="A26" s="425" t="s">
        <v>986</v>
      </c>
      <c r="B26" s="426">
        <v>3291</v>
      </c>
      <c r="C26" s="427">
        <v>1656</v>
      </c>
      <c r="D26" s="427">
        <v>1635</v>
      </c>
      <c r="E26" s="427">
        <v>1207</v>
      </c>
      <c r="F26" s="427">
        <v>414</v>
      </c>
      <c r="G26" s="427">
        <v>1</v>
      </c>
      <c r="H26" s="427">
        <v>28</v>
      </c>
      <c r="I26" s="427">
        <v>969</v>
      </c>
      <c r="J26" s="427">
        <v>590</v>
      </c>
      <c r="K26" s="427">
        <v>1</v>
      </c>
      <c r="L26" s="427">
        <v>73</v>
      </c>
    </row>
    <row r="27" spans="1:12" s="413" customFormat="1" ht="14.25" customHeight="1">
      <c r="A27" s="425" t="s">
        <v>987</v>
      </c>
      <c r="B27" s="426">
        <v>3809</v>
      </c>
      <c r="C27" s="427">
        <v>1958</v>
      </c>
      <c r="D27" s="427">
        <v>1851</v>
      </c>
      <c r="E27" s="427">
        <v>969</v>
      </c>
      <c r="F27" s="427">
        <v>929</v>
      </c>
      <c r="G27" s="428" t="s">
        <v>1002</v>
      </c>
      <c r="H27" s="427">
        <v>56</v>
      </c>
      <c r="I27" s="427">
        <v>619</v>
      </c>
      <c r="J27" s="427">
        <v>1099</v>
      </c>
      <c r="K27" s="427">
        <v>4</v>
      </c>
      <c r="L27" s="427">
        <v>123</v>
      </c>
    </row>
    <row r="28" spans="1:12" s="413" customFormat="1" ht="14.25" customHeight="1">
      <c r="A28" s="425" t="s">
        <v>988</v>
      </c>
      <c r="B28" s="426">
        <v>4997</v>
      </c>
      <c r="C28" s="427">
        <v>2526</v>
      </c>
      <c r="D28" s="427">
        <v>2471</v>
      </c>
      <c r="E28" s="427">
        <v>982</v>
      </c>
      <c r="F28" s="427">
        <v>1424</v>
      </c>
      <c r="G28" s="427">
        <v>2</v>
      </c>
      <c r="H28" s="427">
        <v>108</v>
      </c>
      <c r="I28" s="427">
        <v>564</v>
      </c>
      <c r="J28" s="427">
        <v>1651</v>
      </c>
      <c r="K28" s="427">
        <v>12</v>
      </c>
      <c r="L28" s="427">
        <v>239</v>
      </c>
    </row>
    <row r="29" spans="1:12" s="413" customFormat="1" ht="14.25" customHeight="1">
      <c r="A29" s="425" t="s">
        <v>989</v>
      </c>
      <c r="B29" s="426">
        <v>4346</v>
      </c>
      <c r="C29" s="427">
        <v>2166</v>
      </c>
      <c r="D29" s="427">
        <v>2180</v>
      </c>
      <c r="E29" s="427">
        <v>632</v>
      </c>
      <c r="F29" s="427">
        <v>1387</v>
      </c>
      <c r="G29" s="427">
        <v>10</v>
      </c>
      <c r="H29" s="427">
        <v>133</v>
      </c>
      <c r="I29" s="427">
        <v>341</v>
      </c>
      <c r="J29" s="427">
        <v>1574</v>
      </c>
      <c r="K29" s="427">
        <v>23</v>
      </c>
      <c r="L29" s="427">
        <v>236</v>
      </c>
    </row>
    <row r="30" spans="1:12" s="413" customFormat="1" ht="14.25" customHeight="1">
      <c r="A30" s="425" t="s">
        <v>990</v>
      </c>
      <c r="B30" s="426">
        <v>4283</v>
      </c>
      <c r="C30" s="427">
        <v>2056</v>
      </c>
      <c r="D30" s="427">
        <v>2227</v>
      </c>
      <c r="E30" s="427">
        <v>454</v>
      </c>
      <c r="F30" s="427">
        <v>1424</v>
      </c>
      <c r="G30" s="427">
        <v>6</v>
      </c>
      <c r="H30" s="427">
        <v>166</v>
      </c>
      <c r="I30" s="427">
        <v>248</v>
      </c>
      <c r="J30" s="427">
        <v>1670</v>
      </c>
      <c r="K30" s="427">
        <v>42</v>
      </c>
      <c r="L30" s="427">
        <v>263</v>
      </c>
    </row>
    <row r="31" spans="1:12" s="413" customFormat="1" ht="14.25" customHeight="1">
      <c r="A31" s="425" t="s">
        <v>991</v>
      </c>
      <c r="B31" s="426">
        <v>4384</v>
      </c>
      <c r="C31" s="427">
        <v>2049</v>
      </c>
      <c r="D31" s="427">
        <v>2335</v>
      </c>
      <c r="E31" s="427">
        <v>302</v>
      </c>
      <c r="F31" s="427">
        <v>1561</v>
      </c>
      <c r="G31" s="427">
        <v>15</v>
      </c>
      <c r="H31" s="427">
        <v>168</v>
      </c>
      <c r="I31" s="427">
        <v>170</v>
      </c>
      <c r="J31" s="427">
        <v>1768</v>
      </c>
      <c r="K31" s="427">
        <v>83</v>
      </c>
      <c r="L31" s="427">
        <v>309</v>
      </c>
    </row>
    <row r="32" spans="1:12" s="413" customFormat="1" ht="14.25" customHeight="1">
      <c r="A32" s="425" t="s">
        <v>992</v>
      </c>
      <c r="B32" s="426">
        <v>5130</v>
      </c>
      <c r="C32" s="427">
        <v>2394</v>
      </c>
      <c r="D32" s="427">
        <v>2736</v>
      </c>
      <c r="E32" s="427">
        <v>287</v>
      </c>
      <c r="F32" s="427">
        <v>1858</v>
      </c>
      <c r="G32" s="427">
        <v>44</v>
      </c>
      <c r="H32" s="427">
        <v>193</v>
      </c>
      <c r="I32" s="427">
        <v>160</v>
      </c>
      <c r="J32" s="427">
        <v>2054</v>
      </c>
      <c r="K32" s="427">
        <v>169</v>
      </c>
      <c r="L32" s="427">
        <v>342</v>
      </c>
    </row>
    <row r="33" spans="1:12" s="413" customFormat="1" ht="14.25" customHeight="1">
      <c r="A33" s="425" t="s">
        <v>993</v>
      </c>
      <c r="B33" s="426">
        <v>6823</v>
      </c>
      <c r="C33" s="427">
        <v>3210</v>
      </c>
      <c r="D33" s="427">
        <v>3613</v>
      </c>
      <c r="E33" s="427">
        <v>232</v>
      </c>
      <c r="F33" s="427">
        <v>2621</v>
      </c>
      <c r="G33" s="427">
        <v>87</v>
      </c>
      <c r="H33" s="427">
        <v>263</v>
      </c>
      <c r="I33" s="427">
        <v>178</v>
      </c>
      <c r="J33" s="427">
        <v>2586</v>
      </c>
      <c r="K33" s="427">
        <v>377</v>
      </c>
      <c r="L33" s="427">
        <v>458</v>
      </c>
    </row>
    <row r="34" spans="1:12" s="413" customFormat="1" ht="14.25" customHeight="1">
      <c r="A34" s="425" t="s">
        <v>995</v>
      </c>
      <c r="B34" s="426">
        <v>5398</v>
      </c>
      <c r="C34" s="427">
        <v>2522</v>
      </c>
      <c r="D34" s="427">
        <v>2876</v>
      </c>
      <c r="E34" s="427">
        <v>118</v>
      </c>
      <c r="F34" s="427">
        <v>2092</v>
      </c>
      <c r="G34" s="427">
        <v>132</v>
      </c>
      <c r="H34" s="427">
        <v>174</v>
      </c>
      <c r="I34" s="427">
        <v>150</v>
      </c>
      <c r="J34" s="427">
        <v>1845</v>
      </c>
      <c r="K34" s="427">
        <v>548</v>
      </c>
      <c r="L34" s="427">
        <v>328</v>
      </c>
    </row>
    <row r="35" spans="1:12" s="413" customFormat="1" ht="14.25" customHeight="1">
      <c r="A35" s="425" t="s">
        <v>996</v>
      </c>
      <c r="B35" s="426">
        <v>4455</v>
      </c>
      <c r="C35" s="427">
        <v>1971</v>
      </c>
      <c r="D35" s="427">
        <v>2484</v>
      </c>
      <c r="E35" s="427">
        <v>49</v>
      </c>
      <c r="F35" s="427">
        <v>1613</v>
      </c>
      <c r="G35" s="427">
        <v>176</v>
      </c>
      <c r="H35" s="427">
        <v>129</v>
      </c>
      <c r="I35" s="427">
        <v>114</v>
      </c>
      <c r="J35" s="427">
        <v>1456</v>
      </c>
      <c r="K35" s="427">
        <v>709</v>
      </c>
      <c r="L35" s="427">
        <v>200</v>
      </c>
    </row>
    <row r="36" spans="1:12" s="413" customFormat="1" ht="14.25" customHeight="1">
      <c r="A36" s="425" t="s">
        <v>997</v>
      </c>
      <c r="B36" s="426">
        <v>4009</v>
      </c>
      <c r="C36" s="427">
        <v>1595</v>
      </c>
      <c r="D36" s="427">
        <v>2414</v>
      </c>
      <c r="E36" s="427">
        <v>26</v>
      </c>
      <c r="F36" s="427">
        <v>1301</v>
      </c>
      <c r="G36" s="427">
        <v>193</v>
      </c>
      <c r="H36" s="427">
        <v>70</v>
      </c>
      <c r="I36" s="427">
        <v>105</v>
      </c>
      <c r="J36" s="427">
        <v>1046</v>
      </c>
      <c r="K36" s="427">
        <v>1104</v>
      </c>
      <c r="L36" s="427">
        <v>143</v>
      </c>
    </row>
    <row r="37" spans="1:12" ht="14.25" customHeight="1">
      <c r="A37" s="425" t="s">
        <v>998</v>
      </c>
      <c r="B37" s="426">
        <v>3180</v>
      </c>
      <c r="C37" s="427">
        <v>1163</v>
      </c>
      <c r="D37" s="427">
        <v>2017</v>
      </c>
      <c r="E37" s="427">
        <v>14</v>
      </c>
      <c r="F37" s="427">
        <v>918</v>
      </c>
      <c r="G37" s="427">
        <v>195</v>
      </c>
      <c r="H37" s="427">
        <v>31</v>
      </c>
      <c r="I37" s="427">
        <v>76</v>
      </c>
      <c r="J37" s="427">
        <v>545</v>
      </c>
      <c r="K37" s="427">
        <v>1276</v>
      </c>
      <c r="L37" s="427">
        <v>107</v>
      </c>
    </row>
    <row r="38" spans="1:12" s="421" customFormat="1" ht="14.25" customHeight="1">
      <c r="A38" s="429" t="s">
        <v>1015</v>
      </c>
      <c r="B38" s="430">
        <v>2985</v>
      </c>
      <c r="C38" s="431">
        <v>818</v>
      </c>
      <c r="D38" s="431">
        <v>2167</v>
      </c>
      <c r="E38" s="431">
        <v>6</v>
      </c>
      <c r="F38" s="431">
        <v>550</v>
      </c>
      <c r="G38" s="431">
        <v>246</v>
      </c>
      <c r="H38" s="431">
        <v>13</v>
      </c>
      <c r="I38" s="431">
        <v>59</v>
      </c>
      <c r="J38" s="431">
        <v>221</v>
      </c>
      <c r="K38" s="431">
        <v>1792</v>
      </c>
      <c r="L38" s="431">
        <v>75</v>
      </c>
    </row>
    <row r="39" spans="1:12" s="413" customFormat="1" ht="18" customHeight="1">
      <c r="A39" s="418" t="s">
        <v>977</v>
      </c>
      <c r="B39" s="433"/>
      <c r="C39" s="418"/>
      <c r="D39" s="418"/>
      <c r="E39" s="434"/>
      <c r="F39" s="434"/>
      <c r="G39" s="434"/>
      <c r="H39" s="434"/>
      <c r="I39" s="434"/>
      <c r="J39" s="434"/>
      <c r="K39" s="434"/>
      <c r="L39" s="434"/>
    </row>
    <row r="40" spans="1:12" s="413" customFormat="1" ht="14.25" customHeight="1">
      <c r="A40" s="422" t="s">
        <v>815</v>
      </c>
      <c r="B40" s="423">
        <v>65095</v>
      </c>
      <c r="C40" s="424">
        <v>29733</v>
      </c>
      <c r="D40" s="424">
        <v>35362</v>
      </c>
      <c r="E40" s="424">
        <v>7841</v>
      </c>
      <c r="F40" s="424">
        <v>19294</v>
      </c>
      <c r="G40" s="424">
        <v>1088</v>
      </c>
      <c r="H40" s="424">
        <v>1444</v>
      </c>
      <c r="I40" s="424">
        <v>6728</v>
      </c>
      <c r="J40" s="424">
        <v>19313</v>
      </c>
      <c r="K40" s="424">
        <v>6232</v>
      </c>
      <c r="L40" s="424">
        <v>2998</v>
      </c>
    </row>
    <row r="41" spans="1:12" s="413" customFormat="1" ht="14.25" customHeight="1">
      <c r="A41" s="425" t="s">
        <v>984</v>
      </c>
      <c r="B41" s="426">
        <v>3496</v>
      </c>
      <c r="C41" s="427">
        <v>1739</v>
      </c>
      <c r="D41" s="427">
        <v>1757</v>
      </c>
      <c r="E41" s="427">
        <v>1729</v>
      </c>
      <c r="F41" s="427">
        <v>9</v>
      </c>
      <c r="G41" s="428" t="s">
        <v>1002</v>
      </c>
      <c r="H41" s="427">
        <v>1</v>
      </c>
      <c r="I41" s="427">
        <v>1741</v>
      </c>
      <c r="J41" s="427">
        <v>16</v>
      </c>
      <c r="K41" s="428" t="s">
        <v>1002</v>
      </c>
      <c r="L41" s="428" t="s">
        <v>1002</v>
      </c>
    </row>
    <row r="42" spans="1:12" s="413" customFormat="1" ht="14.25" customHeight="1">
      <c r="A42" s="425" t="s">
        <v>985</v>
      </c>
      <c r="B42" s="426">
        <v>3078</v>
      </c>
      <c r="C42" s="427">
        <v>1510</v>
      </c>
      <c r="D42" s="427">
        <v>1568</v>
      </c>
      <c r="E42" s="427">
        <v>1382</v>
      </c>
      <c r="F42" s="427">
        <v>123</v>
      </c>
      <c r="G42" s="428" t="s">
        <v>1002</v>
      </c>
      <c r="H42" s="427">
        <v>5</v>
      </c>
      <c r="I42" s="427">
        <v>1345</v>
      </c>
      <c r="J42" s="427">
        <v>191</v>
      </c>
      <c r="K42" s="427">
        <v>1</v>
      </c>
      <c r="L42" s="427">
        <v>31</v>
      </c>
    </row>
    <row r="43" spans="1:12" s="413" customFormat="1" ht="14.25" customHeight="1">
      <c r="A43" s="425" t="s">
        <v>986</v>
      </c>
      <c r="B43" s="426">
        <v>3859</v>
      </c>
      <c r="C43" s="427">
        <v>1951</v>
      </c>
      <c r="D43" s="427">
        <v>1908</v>
      </c>
      <c r="E43" s="427">
        <v>1349</v>
      </c>
      <c r="F43" s="427">
        <v>571</v>
      </c>
      <c r="G43" s="427">
        <v>1</v>
      </c>
      <c r="H43" s="427">
        <v>30</v>
      </c>
      <c r="I43" s="427">
        <v>1136</v>
      </c>
      <c r="J43" s="427">
        <v>705</v>
      </c>
      <c r="K43" s="427">
        <v>1</v>
      </c>
      <c r="L43" s="427">
        <v>66</v>
      </c>
    </row>
    <row r="44" spans="1:12" s="413" customFormat="1" ht="14.25" customHeight="1">
      <c r="A44" s="425" t="s">
        <v>987</v>
      </c>
      <c r="B44" s="426">
        <v>5103</v>
      </c>
      <c r="C44" s="427">
        <v>2532</v>
      </c>
      <c r="D44" s="427">
        <v>2571</v>
      </c>
      <c r="E44" s="427">
        <v>1210</v>
      </c>
      <c r="F44" s="427">
        <v>1239</v>
      </c>
      <c r="G44" s="427">
        <v>1</v>
      </c>
      <c r="H44" s="427">
        <v>82</v>
      </c>
      <c r="I44" s="427">
        <v>790</v>
      </c>
      <c r="J44" s="427">
        <v>1578</v>
      </c>
      <c r="K44" s="427">
        <v>8</v>
      </c>
      <c r="L44" s="427">
        <v>194</v>
      </c>
    </row>
    <row r="45" spans="1:12" s="413" customFormat="1" ht="14.25" customHeight="1">
      <c r="A45" s="425" t="s">
        <v>988</v>
      </c>
      <c r="B45" s="426">
        <v>4422</v>
      </c>
      <c r="C45" s="427">
        <v>2169</v>
      </c>
      <c r="D45" s="427">
        <v>2253</v>
      </c>
      <c r="E45" s="427">
        <v>676</v>
      </c>
      <c r="F45" s="427">
        <v>1377</v>
      </c>
      <c r="G45" s="427">
        <v>9</v>
      </c>
      <c r="H45" s="427">
        <v>98</v>
      </c>
      <c r="I45" s="427">
        <v>408</v>
      </c>
      <c r="J45" s="427">
        <v>1627</v>
      </c>
      <c r="K45" s="427">
        <v>16</v>
      </c>
      <c r="L45" s="427">
        <v>195</v>
      </c>
    </row>
    <row r="46" spans="1:12" s="413" customFormat="1" ht="14.25" customHeight="1">
      <c r="A46" s="425" t="s">
        <v>989</v>
      </c>
      <c r="B46" s="426">
        <v>4365</v>
      </c>
      <c r="C46" s="427">
        <v>2092</v>
      </c>
      <c r="D46" s="427">
        <v>2273</v>
      </c>
      <c r="E46" s="427">
        <v>454</v>
      </c>
      <c r="F46" s="427">
        <v>1493</v>
      </c>
      <c r="G46" s="427">
        <v>5</v>
      </c>
      <c r="H46" s="427">
        <v>130</v>
      </c>
      <c r="I46" s="427">
        <v>263</v>
      </c>
      <c r="J46" s="427">
        <v>1737</v>
      </c>
      <c r="K46" s="427">
        <v>33</v>
      </c>
      <c r="L46" s="427">
        <v>237</v>
      </c>
    </row>
    <row r="47" spans="1:12" s="413" customFormat="1" ht="14.25" customHeight="1">
      <c r="A47" s="425" t="s">
        <v>990</v>
      </c>
      <c r="B47" s="426">
        <v>4458</v>
      </c>
      <c r="C47" s="427">
        <v>2092</v>
      </c>
      <c r="D47" s="427">
        <v>2366</v>
      </c>
      <c r="E47" s="427">
        <v>304</v>
      </c>
      <c r="F47" s="427">
        <v>1624</v>
      </c>
      <c r="G47" s="427">
        <v>15</v>
      </c>
      <c r="H47" s="427">
        <v>142</v>
      </c>
      <c r="I47" s="427">
        <v>155</v>
      </c>
      <c r="J47" s="427">
        <v>1871</v>
      </c>
      <c r="K47" s="427">
        <v>54</v>
      </c>
      <c r="L47" s="427">
        <v>282</v>
      </c>
    </row>
    <row r="48" spans="1:12" s="413" customFormat="1" ht="14.25" customHeight="1">
      <c r="A48" s="425" t="s">
        <v>991</v>
      </c>
      <c r="B48" s="426">
        <v>5254</v>
      </c>
      <c r="C48" s="427">
        <v>2422</v>
      </c>
      <c r="D48" s="427">
        <v>2832</v>
      </c>
      <c r="E48" s="427">
        <v>264</v>
      </c>
      <c r="F48" s="427">
        <v>1961</v>
      </c>
      <c r="G48" s="427">
        <v>37</v>
      </c>
      <c r="H48" s="427">
        <v>156</v>
      </c>
      <c r="I48" s="427">
        <v>162</v>
      </c>
      <c r="J48" s="427">
        <v>2139</v>
      </c>
      <c r="K48" s="427">
        <v>121</v>
      </c>
      <c r="L48" s="427">
        <v>398</v>
      </c>
    </row>
    <row r="49" spans="1:15" s="413" customFormat="1" ht="14.25" customHeight="1">
      <c r="A49" s="425" t="s">
        <v>992</v>
      </c>
      <c r="B49" s="426">
        <v>7064</v>
      </c>
      <c r="C49" s="427">
        <v>3341</v>
      </c>
      <c r="D49" s="427">
        <v>3723</v>
      </c>
      <c r="E49" s="427">
        <v>242</v>
      </c>
      <c r="F49" s="427">
        <v>2772</v>
      </c>
      <c r="G49" s="427">
        <v>54</v>
      </c>
      <c r="H49" s="427">
        <v>263</v>
      </c>
      <c r="I49" s="427">
        <v>186</v>
      </c>
      <c r="J49" s="427">
        <v>2757</v>
      </c>
      <c r="K49" s="427">
        <v>272</v>
      </c>
      <c r="L49" s="427">
        <v>495</v>
      </c>
    </row>
    <row r="50" spans="1:15" s="413" customFormat="1" ht="14.25" customHeight="1">
      <c r="A50" s="425" t="s">
        <v>993</v>
      </c>
      <c r="B50" s="426">
        <v>5736</v>
      </c>
      <c r="C50" s="427">
        <v>2698</v>
      </c>
      <c r="D50" s="427">
        <v>3038</v>
      </c>
      <c r="E50" s="427">
        <v>120</v>
      </c>
      <c r="F50" s="427">
        <v>2265</v>
      </c>
      <c r="G50" s="427">
        <v>103</v>
      </c>
      <c r="H50" s="427">
        <v>202</v>
      </c>
      <c r="I50" s="427">
        <v>149</v>
      </c>
      <c r="J50" s="427">
        <v>2086</v>
      </c>
      <c r="K50" s="427">
        <v>413</v>
      </c>
      <c r="L50" s="427">
        <v>379</v>
      </c>
      <c r="N50" s="435"/>
      <c r="O50" s="435"/>
    </row>
    <row r="51" spans="1:15" s="413" customFormat="1" ht="14.25" customHeight="1">
      <c r="A51" s="425" t="s">
        <v>995</v>
      </c>
      <c r="B51" s="426">
        <v>4845</v>
      </c>
      <c r="C51" s="427">
        <v>2199</v>
      </c>
      <c r="D51" s="427">
        <v>2646</v>
      </c>
      <c r="E51" s="427">
        <v>49</v>
      </c>
      <c r="F51" s="427">
        <v>1852</v>
      </c>
      <c r="G51" s="427">
        <v>140</v>
      </c>
      <c r="H51" s="427">
        <v>147</v>
      </c>
      <c r="I51" s="427">
        <v>105</v>
      </c>
      <c r="J51" s="427">
        <v>1749</v>
      </c>
      <c r="K51" s="427">
        <v>512</v>
      </c>
      <c r="L51" s="427">
        <v>271</v>
      </c>
      <c r="N51" s="435"/>
      <c r="O51" s="435"/>
    </row>
    <row r="52" spans="1:15" s="413" customFormat="1" ht="14.25" customHeight="1">
      <c r="A52" s="425" t="s">
        <v>996</v>
      </c>
      <c r="B52" s="426">
        <v>4477</v>
      </c>
      <c r="C52" s="427">
        <v>1868</v>
      </c>
      <c r="D52" s="427">
        <v>2609</v>
      </c>
      <c r="E52" s="427">
        <v>42</v>
      </c>
      <c r="F52" s="427">
        <v>1563</v>
      </c>
      <c r="G52" s="427">
        <v>161</v>
      </c>
      <c r="H52" s="427">
        <v>100</v>
      </c>
      <c r="I52" s="427">
        <v>122</v>
      </c>
      <c r="J52" s="427">
        <v>1402</v>
      </c>
      <c r="K52" s="427">
        <v>879</v>
      </c>
      <c r="L52" s="427">
        <v>198</v>
      </c>
      <c r="N52" s="436"/>
    </row>
    <row r="53" spans="1:15" s="413" customFormat="1" ht="14.25" customHeight="1">
      <c r="A53" s="425" t="s">
        <v>997</v>
      </c>
      <c r="B53" s="426">
        <v>3827</v>
      </c>
      <c r="C53" s="427">
        <v>1552</v>
      </c>
      <c r="D53" s="427">
        <v>2275</v>
      </c>
      <c r="E53" s="427">
        <v>13</v>
      </c>
      <c r="F53" s="427">
        <v>1281</v>
      </c>
      <c r="G53" s="427">
        <v>199</v>
      </c>
      <c r="H53" s="427">
        <v>57</v>
      </c>
      <c r="I53" s="427">
        <v>87</v>
      </c>
      <c r="J53" s="427">
        <v>923</v>
      </c>
      <c r="K53" s="427">
        <v>1129</v>
      </c>
      <c r="L53" s="427">
        <v>126</v>
      </c>
      <c r="N53" s="437"/>
    </row>
    <row r="54" spans="1:15" s="438" customFormat="1" ht="13.5" customHeight="1">
      <c r="A54" s="425" t="s">
        <v>998</v>
      </c>
      <c r="B54" s="426">
        <v>2677</v>
      </c>
      <c r="C54" s="427">
        <v>916</v>
      </c>
      <c r="D54" s="427">
        <v>1761</v>
      </c>
      <c r="E54" s="427">
        <v>2</v>
      </c>
      <c r="F54" s="427">
        <v>730</v>
      </c>
      <c r="G54" s="427">
        <v>162</v>
      </c>
      <c r="H54" s="427">
        <v>20</v>
      </c>
      <c r="I54" s="427">
        <v>60</v>
      </c>
      <c r="J54" s="427">
        <v>399</v>
      </c>
      <c r="K54" s="427">
        <v>1213</v>
      </c>
      <c r="L54" s="427">
        <v>84</v>
      </c>
    </row>
    <row r="55" spans="1:15">
      <c r="A55" s="429" t="s">
        <v>1015</v>
      </c>
      <c r="B55" s="430">
        <v>2434</v>
      </c>
      <c r="C55" s="431">
        <v>652</v>
      </c>
      <c r="D55" s="431">
        <v>1782</v>
      </c>
      <c r="E55" s="431">
        <v>5</v>
      </c>
      <c r="F55" s="431">
        <v>434</v>
      </c>
      <c r="G55" s="431">
        <v>201</v>
      </c>
      <c r="H55" s="431">
        <v>11</v>
      </c>
      <c r="I55" s="431">
        <v>19</v>
      </c>
      <c r="J55" s="431">
        <v>133</v>
      </c>
      <c r="K55" s="431">
        <v>1580</v>
      </c>
      <c r="L55" s="431">
        <v>42</v>
      </c>
    </row>
    <row r="56" spans="1:15">
      <c r="A56" s="439" t="s">
        <v>1016</v>
      </c>
      <c r="L56" s="440" t="s">
        <v>1007</v>
      </c>
    </row>
  </sheetData>
  <mergeCells count="6">
    <mergeCell ref="A1:L1"/>
    <mergeCell ref="I2:L2"/>
    <mergeCell ref="A3:A4"/>
    <mergeCell ref="B3:D3"/>
    <mergeCell ref="E3:H3"/>
    <mergeCell ref="I3:L3"/>
  </mergeCells>
  <phoneticPr fontId="2"/>
  <printOptions horizontalCentered="1"/>
  <pageMargins left="0.39370078740157483" right="0.39370078740157483" top="0.59055118110236227" bottom="0.59055118110236227" header="0.11811023622047245" footer="0.11811023622047245"/>
  <pageSetup paperSize="9" scale="96" firstPageNumber="21" orientation="portrait" useFirstPageNumber="1" r:id="rId1"/>
  <headerFooter alignWithMargins="0">
    <oddFooter>&amp;C&amp;"ＭＳ 明朝,標準"&amp;10&amp;P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2B7F-9A19-4EB4-804A-301AC8EC9228}">
  <dimension ref="A1:L52"/>
  <sheetViews>
    <sheetView showGridLines="0" view="pageBreakPreview" zoomScale="80" zoomScaleNormal="100" zoomScaleSheetLayoutView="80" workbookViewId="0">
      <selection sqref="A1:J1"/>
    </sheetView>
  </sheetViews>
  <sheetFormatPr defaultRowHeight="13"/>
  <cols>
    <col min="1" max="1" width="12" style="413" customWidth="1"/>
    <col min="2" max="9" width="10.36328125" style="413" customWidth="1"/>
    <col min="10" max="11" width="8.453125" style="432" bestFit="1" customWidth="1"/>
    <col min="12" max="12" width="15.08984375" style="432" bestFit="1" customWidth="1"/>
    <col min="13" max="16384" width="8.7265625" style="432"/>
  </cols>
  <sheetData>
    <row r="1" spans="1:12" s="413" customFormat="1" ht="28.5" customHeight="1">
      <c r="A1" s="4343" t="s">
        <v>1017</v>
      </c>
      <c r="B1" s="4343"/>
      <c r="C1" s="4343"/>
      <c r="D1" s="4343"/>
      <c r="E1" s="4343"/>
      <c r="F1" s="4343"/>
      <c r="G1" s="4343"/>
      <c r="H1" s="4343"/>
      <c r="I1" s="4343"/>
      <c r="J1" s="6"/>
      <c r="K1" s="6"/>
      <c r="L1" s="6"/>
    </row>
    <row r="2" spans="1:12" s="438" customFormat="1" ht="13.5" customHeight="1" thickBot="1">
      <c r="I2" s="441" t="s">
        <v>1018</v>
      </c>
    </row>
    <row r="3" spans="1:12" s="413" customFormat="1" ht="16.5" customHeight="1">
      <c r="A3" s="4339" t="s">
        <v>813</v>
      </c>
      <c r="B3" s="4344" t="s">
        <v>342</v>
      </c>
      <c r="C3" s="4345"/>
      <c r="D3" s="4345"/>
      <c r="E3" s="4345"/>
      <c r="F3" s="4344" t="s">
        <v>976</v>
      </c>
      <c r="G3" s="4345"/>
      <c r="H3" s="4345"/>
      <c r="I3" s="4345"/>
    </row>
    <row r="4" spans="1:12" s="413" customFormat="1" ht="16.5" customHeight="1">
      <c r="A4" s="4340"/>
      <c r="B4" s="4346" t="s">
        <v>364</v>
      </c>
      <c r="C4" s="4348" t="s">
        <v>486</v>
      </c>
      <c r="D4" s="4349"/>
      <c r="E4" s="4349"/>
      <c r="F4" s="4346" t="s">
        <v>364</v>
      </c>
      <c r="G4" s="4348" t="s">
        <v>486</v>
      </c>
      <c r="H4" s="4349"/>
      <c r="I4" s="4349"/>
    </row>
    <row r="5" spans="1:12" s="413" customFormat="1" ht="16.5" customHeight="1">
      <c r="A5" s="4340"/>
      <c r="B5" s="4347"/>
      <c r="C5" s="442" t="s">
        <v>815</v>
      </c>
      <c r="D5" s="442" t="s">
        <v>369</v>
      </c>
      <c r="E5" s="443" t="s">
        <v>370</v>
      </c>
      <c r="F5" s="4347"/>
      <c r="G5" s="442" t="s">
        <v>815</v>
      </c>
      <c r="H5" s="442" t="s">
        <v>369</v>
      </c>
      <c r="I5" s="443" t="s">
        <v>370</v>
      </c>
    </row>
    <row r="6" spans="1:12" s="421" customFormat="1" ht="15.75" customHeight="1">
      <c r="A6" s="422" t="s">
        <v>815</v>
      </c>
      <c r="B6" s="444">
        <f t="shared" ref="B6:H6" si="0">SUM(B7:B26)</f>
        <v>24841</v>
      </c>
      <c r="C6" s="444">
        <f t="shared" si="0"/>
        <v>67186</v>
      </c>
      <c r="D6" s="444">
        <f t="shared" si="0"/>
        <v>31420</v>
      </c>
      <c r="E6" s="444">
        <f t="shared" si="0"/>
        <v>35766</v>
      </c>
      <c r="F6" s="444">
        <f t="shared" si="0"/>
        <v>25966</v>
      </c>
      <c r="G6" s="444">
        <f t="shared" si="0"/>
        <v>71887</v>
      </c>
      <c r="H6" s="444">
        <f t="shared" si="0"/>
        <v>33498</v>
      </c>
      <c r="I6" s="444">
        <v>40223</v>
      </c>
    </row>
    <row r="7" spans="1:12" s="413" customFormat="1" ht="15.75" customHeight="1">
      <c r="A7" s="422" t="s">
        <v>816</v>
      </c>
      <c r="B7" s="427">
        <v>3782</v>
      </c>
      <c r="C7" s="427">
        <v>10340</v>
      </c>
      <c r="D7" s="427">
        <v>4910</v>
      </c>
      <c r="E7" s="427">
        <v>5430</v>
      </c>
      <c r="F7" s="427">
        <v>3908</v>
      </c>
      <c r="G7" s="427">
        <v>10939</v>
      </c>
      <c r="H7" s="427">
        <v>5183</v>
      </c>
      <c r="I7" s="427">
        <v>5756</v>
      </c>
    </row>
    <row r="8" spans="1:12" s="413" customFormat="1" ht="15.75" customHeight="1">
      <c r="A8" s="422" t="s">
        <v>817</v>
      </c>
      <c r="B8" s="427">
        <v>4843</v>
      </c>
      <c r="C8" s="427">
        <v>11342</v>
      </c>
      <c r="D8" s="427">
        <v>5200</v>
      </c>
      <c r="E8" s="427">
        <v>6142</v>
      </c>
      <c r="F8" s="427">
        <v>5384</v>
      </c>
      <c r="G8" s="427">
        <v>12565</v>
      </c>
      <c r="H8" s="427">
        <v>5763</v>
      </c>
      <c r="I8" s="427">
        <v>6802</v>
      </c>
    </row>
    <row r="9" spans="1:12" s="413" customFormat="1" ht="15.75" customHeight="1">
      <c r="A9" s="422" t="s">
        <v>819</v>
      </c>
      <c r="B9" s="427">
        <v>768</v>
      </c>
      <c r="C9" s="427">
        <v>2176</v>
      </c>
      <c r="D9" s="427">
        <v>1056</v>
      </c>
      <c r="E9" s="427">
        <v>1120</v>
      </c>
      <c r="F9" s="427">
        <v>777</v>
      </c>
      <c r="G9" s="427">
        <v>2297</v>
      </c>
      <c r="H9" s="427">
        <v>1115</v>
      </c>
      <c r="I9" s="427">
        <v>1182</v>
      </c>
    </row>
    <row r="10" spans="1:12" s="413" customFormat="1" ht="15.75" customHeight="1">
      <c r="A10" s="422" t="s">
        <v>820</v>
      </c>
      <c r="B10" s="427">
        <v>593</v>
      </c>
      <c r="C10" s="427">
        <v>1779</v>
      </c>
      <c r="D10" s="427">
        <v>830</v>
      </c>
      <c r="E10" s="427">
        <v>949</v>
      </c>
      <c r="F10" s="427">
        <v>535</v>
      </c>
      <c r="G10" s="427">
        <v>1739</v>
      </c>
      <c r="H10" s="427">
        <v>795</v>
      </c>
      <c r="I10" s="427">
        <v>944</v>
      </c>
    </row>
    <row r="11" spans="1:12" s="413" customFormat="1" ht="15.75" customHeight="1">
      <c r="A11" s="422" t="s">
        <v>1019</v>
      </c>
      <c r="B11" s="427">
        <v>274</v>
      </c>
      <c r="C11" s="427">
        <v>910</v>
      </c>
      <c r="D11" s="427">
        <v>446</v>
      </c>
      <c r="E11" s="427">
        <v>464</v>
      </c>
      <c r="F11" s="427">
        <v>273</v>
      </c>
      <c r="G11" s="427">
        <v>945</v>
      </c>
      <c r="H11" s="427">
        <v>460</v>
      </c>
      <c r="I11" s="427">
        <v>485</v>
      </c>
    </row>
    <row r="12" spans="1:12" s="413" customFormat="1" ht="15.75" customHeight="1">
      <c r="A12" s="422" t="s">
        <v>822</v>
      </c>
      <c r="B12" s="427">
        <v>2150</v>
      </c>
      <c r="C12" s="427">
        <v>5156</v>
      </c>
      <c r="D12" s="427">
        <v>2285</v>
      </c>
      <c r="E12" s="427">
        <v>2871</v>
      </c>
      <c r="F12" s="427">
        <v>2300</v>
      </c>
      <c r="G12" s="427">
        <v>5764</v>
      </c>
      <c r="H12" s="427">
        <v>2535</v>
      </c>
      <c r="I12" s="427">
        <v>3229</v>
      </c>
    </row>
    <row r="13" spans="1:12" s="413" customFormat="1" ht="15.75" customHeight="1">
      <c r="A13" s="422" t="s">
        <v>823</v>
      </c>
      <c r="B13" s="427">
        <v>2900</v>
      </c>
      <c r="C13" s="427">
        <v>7911</v>
      </c>
      <c r="D13" s="427">
        <v>3742</v>
      </c>
      <c r="E13" s="427">
        <v>4169</v>
      </c>
      <c r="F13" s="427">
        <v>2916</v>
      </c>
      <c r="G13" s="427">
        <v>8037</v>
      </c>
      <c r="H13" s="427">
        <v>3820</v>
      </c>
      <c r="I13" s="427">
        <v>4217</v>
      </c>
    </row>
    <row r="14" spans="1:12" s="413" customFormat="1" ht="15.75" customHeight="1">
      <c r="A14" s="422" t="s">
        <v>824</v>
      </c>
      <c r="B14" s="427">
        <v>633</v>
      </c>
      <c r="C14" s="427">
        <v>1908</v>
      </c>
      <c r="D14" s="427">
        <v>931</v>
      </c>
      <c r="E14" s="427">
        <v>977</v>
      </c>
      <c r="F14" s="427">
        <v>665</v>
      </c>
      <c r="G14" s="427">
        <v>2097</v>
      </c>
      <c r="H14" s="427">
        <v>997</v>
      </c>
      <c r="I14" s="427">
        <v>1100</v>
      </c>
    </row>
    <row r="15" spans="1:12" s="413" customFormat="1" ht="15.75" customHeight="1">
      <c r="A15" s="422" t="s">
        <v>825</v>
      </c>
      <c r="B15" s="427">
        <v>651</v>
      </c>
      <c r="C15" s="427">
        <v>2073</v>
      </c>
      <c r="D15" s="427">
        <v>1007</v>
      </c>
      <c r="E15" s="427">
        <v>1066</v>
      </c>
      <c r="F15" s="427">
        <v>634</v>
      </c>
      <c r="G15" s="427">
        <v>2146</v>
      </c>
      <c r="H15" s="427">
        <v>1043</v>
      </c>
      <c r="I15" s="427">
        <v>1103</v>
      </c>
    </row>
    <row r="16" spans="1:12" s="413" customFormat="1" ht="15.75" customHeight="1">
      <c r="A16" s="422" t="s">
        <v>826</v>
      </c>
      <c r="B16" s="427">
        <v>1348</v>
      </c>
      <c r="C16" s="427">
        <v>3727</v>
      </c>
      <c r="D16" s="427">
        <v>1785</v>
      </c>
      <c r="E16" s="427">
        <v>1942</v>
      </c>
      <c r="F16" s="427">
        <v>1351</v>
      </c>
      <c r="G16" s="427">
        <v>3886</v>
      </c>
      <c r="H16" s="427">
        <v>1839</v>
      </c>
      <c r="I16" s="427">
        <v>2047</v>
      </c>
    </row>
    <row r="17" spans="1:9" s="413" customFormat="1" ht="15.75" customHeight="1">
      <c r="A17" s="422" t="s">
        <v>827</v>
      </c>
      <c r="B17" s="427">
        <v>679</v>
      </c>
      <c r="C17" s="427">
        <v>2123</v>
      </c>
      <c r="D17" s="427">
        <v>1010</v>
      </c>
      <c r="E17" s="427">
        <v>1113</v>
      </c>
      <c r="F17" s="427">
        <v>642</v>
      </c>
      <c r="G17" s="427">
        <v>2190</v>
      </c>
      <c r="H17" s="427">
        <v>1031</v>
      </c>
      <c r="I17" s="427">
        <v>1159</v>
      </c>
    </row>
    <row r="18" spans="1:9" s="413" customFormat="1" ht="15.75" customHeight="1">
      <c r="A18" s="422" t="s">
        <v>828</v>
      </c>
      <c r="B18" s="427">
        <v>894</v>
      </c>
      <c r="C18" s="427">
        <v>2897</v>
      </c>
      <c r="D18" s="427">
        <v>1370</v>
      </c>
      <c r="E18" s="427">
        <v>1527</v>
      </c>
      <c r="F18" s="427">
        <v>949</v>
      </c>
      <c r="G18" s="427">
        <v>3123</v>
      </c>
      <c r="H18" s="427">
        <v>1481</v>
      </c>
      <c r="I18" s="427">
        <v>1642</v>
      </c>
    </row>
    <row r="19" spans="1:9" s="413" customFormat="1" ht="15.75" customHeight="1">
      <c r="A19" s="422" t="s">
        <v>829</v>
      </c>
      <c r="B19" s="427">
        <v>551</v>
      </c>
      <c r="C19" s="427">
        <v>1458</v>
      </c>
      <c r="D19" s="427">
        <v>705</v>
      </c>
      <c r="E19" s="427">
        <v>753</v>
      </c>
      <c r="F19" s="427">
        <v>548</v>
      </c>
      <c r="G19" s="427">
        <v>1532</v>
      </c>
      <c r="H19" s="427">
        <v>734</v>
      </c>
      <c r="I19" s="427">
        <v>798</v>
      </c>
    </row>
    <row r="20" spans="1:9" s="413" customFormat="1" ht="15.75" customHeight="1">
      <c r="A20" s="422" t="s">
        <v>830</v>
      </c>
      <c r="B20" s="427">
        <v>531</v>
      </c>
      <c r="C20" s="427">
        <v>1919</v>
      </c>
      <c r="D20" s="427">
        <v>864</v>
      </c>
      <c r="E20" s="427">
        <v>1055</v>
      </c>
      <c r="F20" s="427">
        <v>541</v>
      </c>
      <c r="G20" s="427">
        <v>2008</v>
      </c>
      <c r="H20" s="427">
        <v>899</v>
      </c>
      <c r="I20" s="427">
        <v>1109</v>
      </c>
    </row>
    <row r="21" spans="1:9" s="413" customFormat="1" ht="15.75" customHeight="1">
      <c r="A21" s="422" t="s">
        <v>831</v>
      </c>
      <c r="B21" s="427">
        <v>1025</v>
      </c>
      <c r="C21" s="427">
        <v>3048</v>
      </c>
      <c r="D21" s="427">
        <v>1422</v>
      </c>
      <c r="E21" s="427">
        <v>1626</v>
      </c>
      <c r="F21" s="427">
        <v>1031</v>
      </c>
      <c r="G21" s="427">
        <v>3251</v>
      </c>
      <c r="H21" s="427">
        <v>1523</v>
      </c>
      <c r="I21" s="427">
        <v>1728</v>
      </c>
    </row>
    <row r="22" spans="1:9" s="413" customFormat="1" ht="15.75" customHeight="1">
      <c r="A22" s="422" t="s">
        <v>832</v>
      </c>
      <c r="B22" s="427">
        <v>261</v>
      </c>
      <c r="C22" s="427">
        <v>646</v>
      </c>
      <c r="D22" s="427">
        <v>304</v>
      </c>
      <c r="E22" s="427">
        <v>342</v>
      </c>
      <c r="F22" s="427">
        <v>280</v>
      </c>
      <c r="G22" s="427">
        <v>757</v>
      </c>
      <c r="H22" s="427">
        <v>356</v>
      </c>
      <c r="I22" s="427">
        <v>401</v>
      </c>
    </row>
    <row r="23" spans="1:9" s="413" customFormat="1" ht="15.75" customHeight="1">
      <c r="A23" s="422" t="s">
        <v>833</v>
      </c>
      <c r="B23" s="427">
        <v>1045</v>
      </c>
      <c r="C23" s="427">
        <v>2407</v>
      </c>
      <c r="D23" s="427">
        <v>1056</v>
      </c>
      <c r="E23" s="427">
        <v>1351</v>
      </c>
      <c r="F23" s="427">
        <v>1178</v>
      </c>
      <c r="G23" s="427">
        <v>2680</v>
      </c>
      <c r="H23" s="427">
        <v>1203</v>
      </c>
      <c r="I23" s="427">
        <v>1477</v>
      </c>
    </row>
    <row r="24" spans="1:9" s="413" customFormat="1" ht="15.75" customHeight="1">
      <c r="A24" s="422" t="s">
        <v>834</v>
      </c>
      <c r="B24" s="427">
        <v>1384</v>
      </c>
      <c r="C24" s="427">
        <v>3984</v>
      </c>
      <c r="D24" s="427">
        <v>1869</v>
      </c>
      <c r="E24" s="427">
        <v>2115</v>
      </c>
      <c r="F24" s="427">
        <v>1434</v>
      </c>
      <c r="G24" s="427">
        <v>4298</v>
      </c>
      <c r="H24" s="427">
        <v>2006</v>
      </c>
      <c r="I24" s="427">
        <v>2292</v>
      </c>
    </row>
    <row r="25" spans="1:9" s="413" customFormat="1" ht="15.75" customHeight="1">
      <c r="A25" s="422" t="s">
        <v>835</v>
      </c>
      <c r="B25" s="427">
        <v>428</v>
      </c>
      <c r="C25" s="427">
        <v>1031</v>
      </c>
      <c r="D25" s="427">
        <v>472</v>
      </c>
      <c r="E25" s="427">
        <v>559</v>
      </c>
      <c r="F25" s="427">
        <v>509</v>
      </c>
      <c r="G25" s="427">
        <v>1230</v>
      </c>
      <c r="H25" s="427">
        <v>541</v>
      </c>
      <c r="I25" s="427">
        <v>689</v>
      </c>
    </row>
    <row r="26" spans="1:9" s="413" customFormat="1" ht="15.75" customHeight="1" thickBot="1">
      <c r="A26" s="445" t="s">
        <v>1020</v>
      </c>
      <c r="B26" s="446">
        <v>101</v>
      </c>
      <c r="C26" s="446">
        <v>351</v>
      </c>
      <c r="D26" s="446">
        <v>156</v>
      </c>
      <c r="E26" s="446">
        <v>195</v>
      </c>
      <c r="F26" s="446">
        <v>111</v>
      </c>
      <c r="G26" s="446">
        <v>403</v>
      </c>
      <c r="H26" s="446">
        <v>174</v>
      </c>
      <c r="I26" s="446">
        <v>229</v>
      </c>
    </row>
    <row r="27" spans="1:9" ht="18.75" customHeight="1" thickBot="1"/>
    <row r="28" spans="1:9" ht="16.5" customHeight="1">
      <c r="A28" s="4339" t="s">
        <v>813</v>
      </c>
      <c r="B28" s="4344" t="s">
        <v>977</v>
      </c>
      <c r="C28" s="4345"/>
      <c r="D28" s="4345"/>
      <c r="E28" s="4339"/>
      <c r="F28" s="4344" t="s">
        <v>1003</v>
      </c>
      <c r="G28" s="4344"/>
      <c r="H28" s="4344"/>
      <c r="I28" s="4350"/>
    </row>
    <row r="29" spans="1:9" ht="16.5" customHeight="1">
      <c r="A29" s="4340"/>
      <c r="B29" s="4346" t="s">
        <v>364</v>
      </c>
      <c r="C29" s="4348" t="s">
        <v>486</v>
      </c>
      <c r="D29" s="4349"/>
      <c r="E29" s="4340"/>
      <c r="F29" s="4351" t="s">
        <v>364</v>
      </c>
      <c r="G29" s="4352" t="s">
        <v>486</v>
      </c>
      <c r="H29" s="4352"/>
      <c r="I29" s="4348"/>
    </row>
    <row r="30" spans="1:9" ht="16.5" customHeight="1">
      <c r="A30" s="4340"/>
      <c r="B30" s="4347"/>
      <c r="C30" s="442" t="s">
        <v>815</v>
      </c>
      <c r="D30" s="442" t="s">
        <v>369</v>
      </c>
      <c r="E30" s="442" t="s">
        <v>370</v>
      </c>
      <c r="F30" s="4352"/>
      <c r="G30" s="442" t="s">
        <v>815</v>
      </c>
      <c r="H30" s="442" t="s">
        <v>369</v>
      </c>
      <c r="I30" s="443" t="s">
        <v>370</v>
      </c>
    </row>
    <row r="31" spans="1:9" ht="15.75" customHeight="1">
      <c r="A31" s="422" t="s">
        <v>815</v>
      </c>
      <c r="B31" s="444">
        <f>SUM(B32:B51)</f>
        <v>25999</v>
      </c>
      <c r="C31" s="444">
        <f>SUM(C32:C51)</f>
        <v>74982</v>
      </c>
      <c r="D31" s="444">
        <f>SUM(D32:D51)</f>
        <v>34759</v>
      </c>
      <c r="E31" s="444">
        <v>40223</v>
      </c>
      <c r="F31" s="447">
        <v>26264</v>
      </c>
      <c r="G31" s="444">
        <v>78563</v>
      </c>
      <c r="H31" s="444">
        <v>36406</v>
      </c>
      <c r="I31" s="444">
        <v>42157</v>
      </c>
    </row>
    <row r="32" spans="1:9" ht="15.75" customHeight="1">
      <c r="A32" s="422" t="s">
        <v>816</v>
      </c>
      <c r="B32" s="427">
        <v>3870</v>
      </c>
      <c r="C32" s="427">
        <v>11251</v>
      </c>
      <c r="D32" s="427">
        <v>5331</v>
      </c>
      <c r="E32" s="427">
        <v>5920</v>
      </c>
      <c r="F32" s="426">
        <v>3817</v>
      </c>
      <c r="G32" s="427">
        <v>11760</v>
      </c>
      <c r="H32" s="427">
        <v>5579</v>
      </c>
      <c r="I32" s="427">
        <v>6181</v>
      </c>
    </row>
    <row r="33" spans="1:9" ht="15.75" customHeight="1">
      <c r="A33" s="422" t="s">
        <v>817</v>
      </c>
      <c r="B33" s="427">
        <v>5429</v>
      </c>
      <c r="C33" s="427">
        <v>13019</v>
      </c>
      <c r="D33" s="427">
        <v>5867</v>
      </c>
      <c r="E33" s="427">
        <v>7152</v>
      </c>
      <c r="F33" s="426">
        <v>5723</v>
      </c>
      <c r="G33" s="427">
        <v>14190</v>
      </c>
      <c r="H33" s="427">
        <v>6341</v>
      </c>
      <c r="I33" s="427">
        <v>7849</v>
      </c>
    </row>
    <row r="34" spans="1:9" ht="15.75" customHeight="1">
      <c r="A34" s="422" t="s">
        <v>819</v>
      </c>
      <c r="B34" s="427">
        <v>725</v>
      </c>
      <c r="C34" s="427">
        <v>2333</v>
      </c>
      <c r="D34" s="427">
        <v>1103</v>
      </c>
      <c r="E34" s="427">
        <v>1230</v>
      </c>
      <c r="F34" s="426">
        <v>700</v>
      </c>
      <c r="G34" s="427">
        <v>2359</v>
      </c>
      <c r="H34" s="427">
        <v>1111</v>
      </c>
      <c r="I34" s="427">
        <v>1248</v>
      </c>
    </row>
    <row r="35" spans="1:9" ht="15.75" customHeight="1">
      <c r="A35" s="422" t="s">
        <v>820</v>
      </c>
      <c r="B35" s="427">
        <v>528</v>
      </c>
      <c r="C35" s="427">
        <v>1811</v>
      </c>
      <c r="D35" s="427">
        <v>828</v>
      </c>
      <c r="E35" s="427">
        <v>983</v>
      </c>
      <c r="F35" s="426">
        <v>481</v>
      </c>
      <c r="G35" s="427">
        <v>1701</v>
      </c>
      <c r="H35" s="427">
        <v>807</v>
      </c>
      <c r="I35" s="427">
        <v>894</v>
      </c>
    </row>
    <row r="36" spans="1:9" ht="15.75" customHeight="1">
      <c r="A36" s="422" t="s">
        <v>1019</v>
      </c>
      <c r="B36" s="427">
        <v>266</v>
      </c>
      <c r="C36" s="427">
        <v>1047</v>
      </c>
      <c r="D36" s="427">
        <v>502</v>
      </c>
      <c r="E36" s="427">
        <v>545</v>
      </c>
      <c r="F36" s="426">
        <v>258</v>
      </c>
      <c r="G36" s="427">
        <v>1070</v>
      </c>
      <c r="H36" s="427">
        <v>500</v>
      </c>
      <c r="I36" s="427">
        <v>570</v>
      </c>
    </row>
    <row r="37" spans="1:9" ht="15.75" customHeight="1">
      <c r="A37" s="422" t="s">
        <v>822</v>
      </c>
      <c r="B37" s="427">
        <v>2445</v>
      </c>
      <c r="C37" s="427">
        <v>6153</v>
      </c>
      <c r="D37" s="427">
        <v>2695</v>
      </c>
      <c r="E37" s="427">
        <v>3458</v>
      </c>
      <c r="F37" s="426">
        <v>2662</v>
      </c>
      <c r="G37" s="427">
        <v>6602</v>
      </c>
      <c r="H37" s="427">
        <v>2899</v>
      </c>
      <c r="I37" s="427">
        <v>3703</v>
      </c>
    </row>
    <row r="38" spans="1:9" ht="15.75" customHeight="1">
      <c r="A38" s="422" t="s">
        <v>823</v>
      </c>
      <c r="B38" s="427">
        <v>2811</v>
      </c>
      <c r="C38" s="427">
        <v>8201</v>
      </c>
      <c r="D38" s="427">
        <v>3885</v>
      </c>
      <c r="E38" s="427">
        <v>4316</v>
      </c>
      <c r="F38" s="426">
        <v>2636</v>
      </c>
      <c r="G38" s="427">
        <v>8115</v>
      </c>
      <c r="H38" s="427">
        <v>3824</v>
      </c>
      <c r="I38" s="427">
        <v>4291</v>
      </c>
    </row>
    <row r="39" spans="1:9" ht="15.75" customHeight="1">
      <c r="A39" s="422" t="s">
        <v>824</v>
      </c>
      <c r="B39" s="427">
        <v>608</v>
      </c>
      <c r="C39" s="427">
        <v>2184</v>
      </c>
      <c r="D39" s="427">
        <v>1057</v>
      </c>
      <c r="E39" s="427">
        <v>1127</v>
      </c>
      <c r="F39" s="426">
        <v>611</v>
      </c>
      <c r="G39" s="427">
        <v>2284</v>
      </c>
      <c r="H39" s="427">
        <v>1123</v>
      </c>
      <c r="I39" s="427">
        <v>1161</v>
      </c>
    </row>
    <row r="40" spans="1:9" ht="15.75" customHeight="1">
      <c r="A40" s="422" t="s">
        <v>825</v>
      </c>
      <c r="B40" s="427">
        <v>581</v>
      </c>
      <c r="C40" s="427">
        <v>1993</v>
      </c>
      <c r="D40" s="427">
        <v>985</v>
      </c>
      <c r="E40" s="427">
        <v>1008</v>
      </c>
      <c r="F40" s="426">
        <v>554</v>
      </c>
      <c r="G40" s="427">
        <v>2099</v>
      </c>
      <c r="H40" s="427">
        <v>1006</v>
      </c>
      <c r="I40" s="427">
        <v>1093</v>
      </c>
    </row>
    <row r="41" spans="1:9" ht="15.75" customHeight="1">
      <c r="A41" s="422" t="s">
        <v>826</v>
      </c>
      <c r="B41" s="427">
        <v>1303</v>
      </c>
      <c r="C41" s="427">
        <v>4019</v>
      </c>
      <c r="D41" s="427">
        <v>1925</v>
      </c>
      <c r="E41" s="427">
        <v>2094</v>
      </c>
      <c r="F41" s="426">
        <v>1238</v>
      </c>
      <c r="G41" s="427">
        <v>4055</v>
      </c>
      <c r="H41" s="427">
        <v>1929</v>
      </c>
      <c r="I41" s="427">
        <v>2126</v>
      </c>
    </row>
    <row r="42" spans="1:9" ht="15.75" customHeight="1">
      <c r="A42" s="422" t="s">
        <v>827</v>
      </c>
      <c r="B42" s="427">
        <v>645</v>
      </c>
      <c r="C42" s="427">
        <v>2268</v>
      </c>
      <c r="D42" s="427">
        <v>1069</v>
      </c>
      <c r="E42" s="427">
        <v>1199</v>
      </c>
      <c r="F42" s="426">
        <v>603</v>
      </c>
      <c r="G42" s="427">
        <v>2305</v>
      </c>
      <c r="H42" s="427">
        <v>1101</v>
      </c>
      <c r="I42" s="427">
        <v>1204</v>
      </c>
    </row>
    <row r="43" spans="1:9" ht="15.75" customHeight="1">
      <c r="A43" s="422" t="s">
        <v>828</v>
      </c>
      <c r="B43" s="427">
        <v>924</v>
      </c>
      <c r="C43" s="427">
        <v>3231</v>
      </c>
      <c r="D43" s="427">
        <v>1526</v>
      </c>
      <c r="E43" s="427">
        <v>1705</v>
      </c>
      <c r="F43" s="426">
        <v>895</v>
      </c>
      <c r="G43" s="427">
        <v>3321</v>
      </c>
      <c r="H43" s="427">
        <v>1594</v>
      </c>
      <c r="I43" s="427">
        <v>1727</v>
      </c>
    </row>
    <row r="44" spans="1:9" ht="15.75" customHeight="1">
      <c r="A44" s="422" t="s">
        <v>829</v>
      </c>
      <c r="B44" s="427">
        <v>530</v>
      </c>
      <c r="C44" s="427">
        <v>1582</v>
      </c>
      <c r="D44" s="427">
        <v>741</v>
      </c>
      <c r="E44" s="427">
        <v>841</v>
      </c>
      <c r="F44" s="426">
        <v>531</v>
      </c>
      <c r="G44" s="427">
        <v>1770</v>
      </c>
      <c r="H44" s="427">
        <v>835</v>
      </c>
      <c r="I44" s="427">
        <v>935</v>
      </c>
    </row>
    <row r="45" spans="1:9" ht="15.75" customHeight="1">
      <c r="A45" s="422" t="s">
        <v>830</v>
      </c>
      <c r="B45" s="427">
        <v>589</v>
      </c>
      <c r="C45" s="427">
        <v>2242</v>
      </c>
      <c r="D45" s="427">
        <v>1005</v>
      </c>
      <c r="E45" s="427">
        <v>1237</v>
      </c>
      <c r="F45" s="426">
        <v>572</v>
      </c>
      <c r="G45" s="427">
        <v>2365</v>
      </c>
      <c r="H45" s="427">
        <v>1064</v>
      </c>
      <c r="I45" s="427">
        <v>1301</v>
      </c>
    </row>
    <row r="46" spans="1:9" ht="15.75" customHeight="1">
      <c r="A46" s="422" t="s">
        <v>831</v>
      </c>
      <c r="B46" s="427">
        <v>1022</v>
      </c>
      <c r="C46" s="427">
        <v>3429</v>
      </c>
      <c r="D46" s="427">
        <v>1607</v>
      </c>
      <c r="E46" s="427">
        <v>1822</v>
      </c>
      <c r="F46" s="426">
        <v>1015</v>
      </c>
      <c r="G46" s="427">
        <v>3475</v>
      </c>
      <c r="H46" s="427">
        <v>1645</v>
      </c>
      <c r="I46" s="427">
        <v>1830</v>
      </c>
    </row>
    <row r="47" spans="1:9" ht="15.75" customHeight="1">
      <c r="A47" s="422" t="s">
        <v>832</v>
      </c>
      <c r="B47" s="427">
        <v>291</v>
      </c>
      <c r="C47" s="427">
        <v>817</v>
      </c>
      <c r="D47" s="427">
        <v>377</v>
      </c>
      <c r="E47" s="427">
        <v>440</v>
      </c>
      <c r="F47" s="426">
        <v>307</v>
      </c>
      <c r="G47" s="427">
        <v>897</v>
      </c>
      <c r="H47" s="427">
        <v>404</v>
      </c>
      <c r="I47" s="427">
        <v>493</v>
      </c>
    </row>
    <row r="48" spans="1:9" ht="15.75" customHeight="1">
      <c r="A48" s="422" t="s">
        <v>833</v>
      </c>
      <c r="B48" s="427">
        <v>1297</v>
      </c>
      <c r="C48" s="427">
        <v>3088</v>
      </c>
      <c r="D48" s="427">
        <v>1362</v>
      </c>
      <c r="E48" s="427">
        <v>1726</v>
      </c>
      <c r="F48" s="426">
        <v>1452</v>
      </c>
      <c r="G48" s="427">
        <v>3541</v>
      </c>
      <c r="H48" s="427">
        <v>1531</v>
      </c>
      <c r="I48" s="427">
        <v>2010</v>
      </c>
    </row>
    <row r="49" spans="1:9" ht="15.75" customHeight="1">
      <c r="A49" s="422" t="s">
        <v>834</v>
      </c>
      <c r="B49" s="427">
        <v>1428</v>
      </c>
      <c r="C49" s="427">
        <v>4438</v>
      </c>
      <c r="D49" s="427">
        <v>2072</v>
      </c>
      <c r="E49" s="427">
        <v>2366</v>
      </c>
      <c r="F49" s="426">
        <v>1350</v>
      </c>
      <c r="G49" s="427">
        <v>4440</v>
      </c>
      <c r="H49" s="427">
        <v>2103</v>
      </c>
      <c r="I49" s="427">
        <v>2337</v>
      </c>
    </row>
    <row r="50" spans="1:9" ht="15.75" customHeight="1">
      <c r="A50" s="422" t="s">
        <v>835</v>
      </c>
      <c r="B50" s="427">
        <v>587</v>
      </c>
      <c r="C50" s="427">
        <v>1420</v>
      </c>
      <c r="D50" s="427">
        <v>622</v>
      </c>
      <c r="E50" s="427">
        <v>798</v>
      </c>
      <c r="F50" s="426">
        <v>729</v>
      </c>
      <c r="G50" s="427">
        <v>1731</v>
      </c>
      <c r="H50" s="427">
        <v>787</v>
      </c>
      <c r="I50" s="427">
        <v>944</v>
      </c>
    </row>
    <row r="51" spans="1:9" ht="15.75" customHeight="1" thickBot="1">
      <c r="A51" s="445" t="s">
        <v>1020</v>
      </c>
      <c r="B51" s="446">
        <v>120</v>
      </c>
      <c r="C51" s="446">
        <v>456</v>
      </c>
      <c r="D51" s="446">
        <v>200</v>
      </c>
      <c r="E51" s="446">
        <v>256</v>
      </c>
      <c r="F51" s="448">
        <v>130</v>
      </c>
      <c r="G51" s="446">
        <v>483</v>
      </c>
      <c r="H51" s="446">
        <v>223</v>
      </c>
      <c r="I51" s="446">
        <v>260</v>
      </c>
    </row>
    <row r="52" spans="1:9">
      <c r="I52" s="449" t="s">
        <v>1007</v>
      </c>
    </row>
  </sheetData>
  <mergeCells count="15">
    <mergeCell ref="A28:A30"/>
    <mergeCell ref="B28:E28"/>
    <mergeCell ref="F28:I28"/>
    <mergeCell ref="B29:B30"/>
    <mergeCell ref="C29:E29"/>
    <mergeCell ref="F29:F30"/>
    <mergeCell ref="G29:I29"/>
    <mergeCell ref="A1:I1"/>
    <mergeCell ref="A3:A5"/>
    <mergeCell ref="B3:E3"/>
    <mergeCell ref="F3:I3"/>
    <mergeCell ref="B4:B5"/>
    <mergeCell ref="C4:E4"/>
    <mergeCell ref="F4:F5"/>
    <mergeCell ref="G4:I4"/>
  </mergeCells>
  <phoneticPr fontId="2"/>
  <printOptions horizontalCentered="1"/>
  <pageMargins left="0.39370078740157483" right="0.39370078740157483" top="0.59055118110236227" bottom="0.59055118110236227" header="0.11811023622047245" footer="0.11811023622047245"/>
  <pageSetup paperSize="9" scale="97" firstPageNumber="22" orientation="portrait" useFirstPageNumber="1" r:id="rId1"/>
  <headerFooter alignWithMargins="0">
    <oddFooter>&amp;C&amp;"ＭＳ 明朝,標準"&amp;10&amp;P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4A7F-7E47-4997-B2BC-0BDCC2287A73}">
  <dimension ref="A1:Q54"/>
  <sheetViews>
    <sheetView showGridLines="0" view="pageBreakPreview" zoomScaleNormal="100" workbookViewId="0">
      <selection sqref="A1:J1"/>
    </sheetView>
  </sheetViews>
  <sheetFormatPr defaultColWidth="9" defaultRowHeight="13"/>
  <cols>
    <col min="1" max="1" width="14.6328125" style="486" customWidth="1"/>
    <col min="2" max="2" width="9.08984375" style="482" customWidth="1"/>
    <col min="3" max="3" width="7.81640625" style="482" customWidth="1"/>
    <col min="4" max="4" width="7.08984375" style="482" customWidth="1"/>
    <col min="5" max="5" width="7.81640625" style="482" customWidth="1"/>
    <col min="6" max="6" width="8.453125" style="482" bestFit="1" customWidth="1"/>
    <col min="7" max="7" width="8.90625" style="482" customWidth="1"/>
    <col min="8" max="8" width="8.453125" style="482" customWidth="1"/>
    <col min="9" max="9" width="7.90625" style="482" customWidth="1"/>
    <col min="10" max="11" width="8.36328125" style="482" customWidth="1"/>
    <col min="12" max="16384" width="9" style="482"/>
  </cols>
  <sheetData>
    <row r="1" spans="1:11" s="450" customFormat="1" ht="26.25" customHeight="1">
      <c r="A1" s="4353" t="s">
        <v>1021</v>
      </c>
      <c r="B1" s="4353"/>
      <c r="C1" s="4353"/>
      <c r="D1" s="4353"/>
      <c r="E1" s="4353"/>
      <c r="F1" s="4353"/>
      <c r="G1" s="4353"/>
      <c r="H1" s="4353"/>
      <c r="I1" s="4353"/>
      <c r="J1" s="4353"/>
      <c r="K1" s="4353"/>
    </row>
    <row r="2" spans="1:11" s="450" customFormat="1" ht="13.5" customHeight="1" thickBot="1">
      <c r="A2" s="451"/>
      <c r="B2" s="452"/>
      <c r="C2" s="452"/>
      <c r="D2" s="452"/>
      <c r="E2" s="452"/>
      <c r="F2" s="452"/>
      <c r="G2" s="452"/>
      <c r="H2" s="312"/>
      <c r="I2" s="312"/>
      <c r="K2" s="453" t="s">
        <v>1022</v>
      </c>
    </row>
    <row r="3" spans="1:11" s="454" customFormat="1" ht="30" customHeight="1">
      <c r="A3" s="4354" t="s">
        <v>1023</v>
      </c>
      <c r="B3" s="4356" t="s">
        <v>815</v>
      </c>
      <c r="C3" s="4356" t="s">
        <v>1024</v>
      </c>
      <c r="D3" s="4356" t="s">
        <v>1025</v>
      </c>
      <c r="E3" s="4356" t="s">
        <v>1026</v>
      </c>
      <c r="F3" s="4356" t="s">
        <v>1027</v>
      </c>
      <c r="G3" s="4356" t="s">
        <v>1028</v>
      </c>
      <c r="H3" s="4358" t="s">
        <v>1029</v>
      </c>
      <c r="I3" s="4360" t="s">
        <v>1030</v>
      </c>
      <c r="J3" s="4362" t="s">
        <v>1031</v>
      </c>
      <c r="K3" s="4360" t="s">
        <v>1032</v>
      </c>
    </row>
    <row r="4" spans="1:11" s="454" customFormat="1" ht="30" customHeight="1">
      <c r="A4" s="4355"/>
      <c r="B4" s="4357"/>
      <c r="C4" s="4357"/>
      <c r="D4" s="4357"/>
      <c r="E4" s="4357"/>
      <c r="F4" s="4357"/>
      <c r="G4" s="4357"/>
      <c r="H4" s="4359"/>
      <c r="I4" s="4361"/>
      <c r="J4" s="4363"/>
      <c r="K4" s="4361"/>
    </row>
    <row r="5" spans="1:11" s="454" customFormat="1" ht="9.75" customHeight="1">
      <c r="A5" s="455"/>
      <c r="B5" s="456"/>
      <c r="C5" s="457"/>
      <c r="D5" s="457"/>
      <c r="E5" s="457"/>
      <c r="F5" s="457"/>
      <c r="G5" s="457"/>
      <c r="H5" s="457"/>
      <c r="I5" s="458"/>
      <c r="J5" s="457"/>
      <c r="K5" s="458"/>
    </row>
    <row r="6" spans="1:11" s="454" customFormat="1" ht="15" customHeight="1">
      <c r="A6" s="459" t="s">
        <v>815</v>
      </c>
      <c r="B6" s="460">
        <v>34057</v>
      </c>
      <c r="C6" s="460">
        <v>1120</v>
      </c>
      <c r="D6" s="460">
        <v>86</v>
      </c>
      <c r="E6" s="460">
        <v>5</v>
      </c>
      <c r="F6" s="460">
        <v>2048</v>
      </c>
      <c r="G6" s="460">
        <v>10048</v>
      </c>
      <c r="H6" s="461">
        <v>63</v>
      </c>
      <c r="I6" s="462">
        <v>279</v>
      </c>
      <c r="J6" s="462">
        <v>1205</v>
      </c>
      <c r="K6" s="462">
        <v>4733</v>
      </c>
    </row>
    <row r="7" spans="1:11" s="454" customFormat="1" ht="15" customHeight="1">
      <c r="A7" s="459" t="s">
        <v>816</v>
      </c>
      <c r="B7" s="463">
        <v>5109</v>
      </c>
      <c r="C7" s="464">
        <v>110</v>
      </c>
      <c r="D7" s="464">
        <v>5</v>
      </c>
      <c r="E7" s="464">
        <v>0</v>
      </c>
      <c r="F7" s="465">
        <v>304</v>
      </c>
      <c r="G7" s="464">
        <v>1579</v>
      </c>
      <c r="H7" s="464">
        <v>10</v>
      </c>
      <c r="I7" s="464">
        <v>59</v>
      </c>
      <c r="J7" s="464">
        <v>144</v>
      </c>
      <c r="K7" s="466">
        <v>749</v>
      </c>
    </row>
    <row r="8" spans="1:11" s="454" customFormat="1" ht="15" customHeight="1">
      <c r="A8" s="459" t="s">
        <v>817</v>
      </c>
      <c r="B8" s="463">
        <v>4972</v>
      </c>
      <c r="C8" s="464">
        <v>76</v>
      </c>
      <c r="D8" s="464">
        <v>7</v>
      </c>
      <c r="E8" s="464">
        <v>0</v>
      </c>
      <c r="F8" s="465">
        <v>284</v>
      </c>
      <c r="G8" s="464">
        <v>1097</v>
      </c>
      <c r="H8" s="464">
        <v>6</v>
      </c>
      <c r="I8" s="464">
        <v>28</v>
      </c>
      <c r="J8" s="464">
        <v>199</v>
      </c>
      <c r="K8" s="466">
        <v>737</v>
      </c>
    </row>
    <row r="9" spans="1:11" s="454" customFormat="1" ht="15" customHeight="1">
      <c r="A9" s="467" t="s">
        <v>818</v>
      </c>
      <c r="B9" s="463">
        <v>748</v>
      </c>
      <c r="C9" s="464">
        <v>4</v>
      </c>
      <c r="D9" s="464" t="s">
        <v>693</v>
      </c>
      <c r="E9" s="464" t="s">
        <v>693</v>
      </c>
      <c r="F9" s="465">
        <v>37</v>
      </c>
      <c r="G9" s="464">
        <v>357</v>
      </c>
      <c r="H9" s="464">
        <v>1</v>
      </c>
      <c r="I9" s="464">
        <v>5</v>
      </c>
      <c r="J9" s="464">
        <v>26</v>
      </c>
      <c r="K9" s="466">
        <v>76</v>
      </c>
    </row>
    <row r="10" spans="1:11" s="454" customFormat="1" ht="15" customHeight="1">
      <c r="A10" s="459" t="s">
        <v>819</v>
      </c>
      <c r="B10" s="463">
        <v>1238</v>
      </c>
      <c r="C10" s="464">
        <v>108</v>
      </c>
      <c r="D10" s="464">
        <v>0</v>
      </c>
      <c r="E10" s="464">
        <v>0</v>
      </c>
      <c r="F10" s="465">
        <v>76</v>
      </c>
      <c r="G10" s="464">
        <v>342</v>
      </c>
      <c r="H10" s="464">
        <v>3</v>
      </c>
      <c r="I10" s="464">
        <v>10</v>
      </c>
      <c r="J10" s="464">
        <v>48</v>
      </c>
      <c r="K10" s="466">
        <v>159</v>
      </c>
    </row>
    <row r="11" spans="1:11" s="454" customFormat="1" ht="15" customHeight="1">
      <c r="A11" s="459" t="s">
        <v>820</v>
      </c>
      <c r="B11" s="463">
        <v>908</v>
      </c>
      <c r="C11" s="464">
        <v>50</v>
      </c>
      <c r="D11" s="464">
        <v>0</v>
      </c>
      <c r="E11" s="464">
        <v>0</v>
      </c>
      <c r="F11" s="465">
        <v>73</v>
      </c>
      <c r="G11" s="464">
        <v>313</v>
      </c>
      <c r="H11" s="464">
        <v>2</v>
      </c>
      <c r="I11" s="464">
        <v>8</v>
      </c>
      <c r="J11" s="464">
        <v>23</v>
      </c>
      <c r="K11" s="466">
        <v>100</v>
      </c>
    </row>
    <row r="12" spans="1:11" s="454" customFormat="1" ht="15" customHeight="1">
      <c r="A12" s="459" t="s">
        <v>1019</v>
      </c>
      <c r="B12" s="463">
        <v>544</v>
      </c>
      <c r="C12" s="464">
        <v>33</v>
      </c>
      <c r="D12" s="464">
        <v>0</v>
      </c>
      <c r="E12" s="464">
        <v>0</v>
      </c>
      <c r="F12" s="465">
        <v>50</v>
      </c>
      <c r="G12" s="464">
        <v>215</v>
      </c>
      <c r="H12" s="464">
        <v>1</v>
      </c>
      <c r="I12" s="464">
        <v>2</v>
      </c>
      <c r="J12" s="464">
        <v>8</v>
      </c>
      <c r="K12" s="466">
        <v>49</v>
      </c>
    </row>
    <row r="13" spans="1:11" s="454" customFormat="1" ht="15" customHeight="1">
      <c r="A13" s="459" t="s">
        <v>822</v>
      </c>
      <c r="B13" s="463">
        <v>2468</v>
      </c>
      <c r="C13" s="464">
        <v>37</v>
      </c>
      <c r="D13" s="464">
        <v>2</v>
      </c>
      <c r="E13" s="464">
        <v>0</v>
      </c>
      <c r="F13" s="465">
        <v>114</v>
      </c>
      <c r="G13" s="464">
        <v>494</v>
      </c>
      <c r="H13" s="464">
        <v>3</v>
      </c>
      <c r="I13" s="464">
        <v>24</v>
      </c>
      <c r="J13" s="464">
        <v>121</v>
      </c>
      <c r="K13" s="466">
        <v>380</v>
      </c>
    </row>
    <row r="14" spans="1:11" s="454" customFormat="1" ht="15" customHeight="1">
      <c r="A14" s="459" t="s">
        <v>823</v>
      </c>
      <c r="B14" s="463">
        <v>4025</v>
      </c>
      <c r="C14" s="464">
        <v>109</v>
      </c>
      <c r="D14" s="464">
        <v>3</v>
      </c>
      <c r="E14" s="464">
        <v>0</v>
      </c>
      <c r="F14" s="465">
        <v>232</v>
      </c>
      <c r="G14" s="464">
        <v>1190</v>
      </c>
      <c r="H14" s="464">
        <v>10</v>
      </c>
      <c r="I14" s="464">
        <v>37</v>
      </c>
      <c r="J14" s="464">
        <v>171</v>
      </c>
      <c r="K14" s="466">
        <v>575</v>
      </c>
    </row>
    <row r="15" spans="1:11" s="454" customFormat="1" ht="15" customHeight="1">
      <c r="A15" s="459" t="s">
        <v>824</v>
      </c>
      <c r="B15" s="463">
        <v>1023</v>
      </c>
      <c r="C15" s="464">
        <v>109</v>
      </c>
      <c r="D15" s="464">
        <v>2</v>
      </c>
      <c r="E15" s="464">
        <v>0</v>
      </c>
      <c r="F15" s="465">
        <v>106</v>
      </c>
      <c r="G15" s="464">
        <v>263</v>
      </c>
      <c r="H15" s="464">
        <v>3</v>
      </c>
      <c r="I15" s="464">
        <v>15</v>
      </c>
      <c r="J15" s="464">
        <v>40</v>
      </c>
      <c r="K15" s="466">
        <v>113</v>
      </c>
    </row>
    <row r="16" spans="1:11" s="454" customFormat="1" ht="15" customHeight="1">
      <c r="A16" s="459" t="s">
        <v>825</v>
      </c>
      <c r="B16" s="463">
        <v>1061</v>
      </c>
      <c r="C16" s="464">
        <v>87</v>
      </c>
      <c r="D16" s="464">
        <v>2</v>
      </c>
      <c r="E16" s="464">
        <v>1</v>
      </c>
      <c r="F16" s="465">
        <v>77</v>
      </c>
      <c r="G16" s="464">
        <v>338</v>
      </c>
      <c r="H16" s="464">
        <v>3</v>
      </c>
      <c r="I16" s="464">
        <v>8</v>
      </c>
      <c r="J16" s="464">
        <v>34</v>
      </c>
      <c r="K16" s="466">
        <v>141</v>
      </c>
    </row>
    <row r="17" spans="1:17" s="454" customFormat="1" ht="15" customHeight="1">
      <c r="A17" s="459" t="s">
        <v>826</v>
      </c>
      <c r="B17" s="463">
        <v>1914</v>
      </c>
      <c r="C17" s="464">
        <v>31</v>
      </c>
      <c r="D17" s="464">
        <v>1</v>
      </c>
      <c r="E17" s="464">
        <v>0</v>
      </c>
      <c r="F17" s="465">
        <v>132</v>
      </c>
      <c r="G17" s="464">
        <v>615</v>
      </c>
      <c r="H17" s="464">
        <v>2</v>
      </c>
      <c r="I17" s="464">
        <v>13</v>
      </c>
      <c r="J17" s="464">
        <v>78</v>
      </c>
      <c r="K17" s="466">
        <v>298</v>
      </c>
    </row>
    <row r="18" spans="1:17" s="454" customFormat="1" ht="15" customHeight="1">
      <c r="A18" s="459" t="s">
        <v>827</v>
      </c>
      <c r="B18" s="463">
        <v>1126</v>
      </c>
      <c r="C18" s="464">
        <v>67</v>
      </c>
      <c r="D18" s="464">
        <v>0</v>
      </c>
      <c r="E18" s="464">
        <v>1</v>
      </c>
      <c r="F18" s="465">
        <v>83</v>
      </c>
      <c r="G18" s="464">
        <v>412</v>
      </c>
      <c r="H18" s="464">
        <v>1</v>
      </c>
      <c r="I18" s="464">
        <v>12</v>
      </c>
      <c r="J18" s="464">
        <v>38</v>
      </c>
      <c r="K18" s="466">
        <v>129</v>
      </c>
    </row>
    <row r="19" spans="1:17" s="454" customFormat="1" ht="15" customHeight="1">
      <c r="A19" s="459" t="s">
        <v>828</v>
      </c>
      <c r="B19" s="463">
        <v>1390</v>
      </c>
      <c r="C19" s="464">
        <v>73</v>
      </c>
      <c r="D19" s="464">
        <v>57</v>
      </c>
      <c r="E19" s="464">
        <v>0</v>
      </c>
      <c r="F19" s="465">
        <v>103</v>
      </c>
      <c r="G19" s="464">
        <v>384</v>
      </c>
      <c r="H19" s="464">
        <v>0</v>
      </c>
      <c r="I19" s="464">
        <v>5</v>
      </c>
      <c r="J19" s="464">
        <v>52</v>
      </c>
      <c r="K19" s="466">
        <v>183</v>
      </c>
    </row>
    <row r="20" spans="1:17" s="454" customFormat="1" ht="15" customHeight="1">
      <c r="A20" s="459" t="s">
        <v>829</v>
      </c>
      <c r="B20" s="463">
        <v>750</v>
      </c>
      <c r="C20" s="464">
        <v>50</v>
      </c>
      <c r="D20" s="464">
        <v>0</v>
      </c>
      <c r="E20" s="464">
        <v>0</v>
      </c>
      <c r="F20" s="465">
        <v>43</v>
      </c>
      <c r="G20" s="464">
        <v>220</v>
      </c>
      <c r="H20" s="464">
        <v>1</v>
      </c>
      <c r="I20" s="464">
        <v>5</v>
      </c>
      <c r="J20" s="464">
        <v>24</v>
      </c>
      <c r="K20" s="466">
        <v>87</v>
      </c>
    </row>
    <row r="21" spans="1:17" s="454" customFormat="1" ht="15" customHeight="1">
      <c r="A21" s="459" t="s">
        <v>830</v>
      </c>
      <c r="B21" s="463">
        <v>806</v>
      </c>
      <c r="C21" s="464"/>
      <c r="D21" s="464"/>
      <c r="E21" s="464"/>
      <c r="F21" s="465"/>
      <c r="G21" s="464"/>
      <c r="H21" s="464"/>
      <c r="I21" s="464"/>
      <c r="J21" s="464"/>
      <c r="K21" s="466"/>
    </row>
    <row r="22" spans="1:17" s="454" customFormat="1" ht="15" customHeight="1">
      <c r="A22" s="459" t="s">
        <v>831</v>
      </c>
      <c r="B22" s="463">
        <v>1554</v>
      </c>
      <c r="C22" s="464">
        <v>85</v>
      </c>
      <c r="D22" s="464">
        <v>1</v>
      </c>
      <c r="E22" s="464">
        <v>1</v>
      </c>
      <c r="F22" s="465">
        <v>99</v>
      </c>
      <c r="G22" s="464">
        <v>507</v>
      </c>
      <c r="H22" s="464">
        <v>4</v>
      </c>
      <c r="I22" s="464">
        <v>17</v>
      </c>
      <c r="J22" s="464">
        <v>63</v>
      </c>
      <c r="K22" s="466">
        <v>229</v>
      </c>
    </row>
    <row r="23" spans="1:17" s="454" customFormat="1" ht="15" customHeight="1">
      <c r="A23" s="459" t="s">
        <v>832</v>
      </c>
      <c r="B23" s="463">
        <v>313</v>
      </c>
      <c r="C23" s="464">
        <v>6</v>
      </c>
      <c r="D23" s="464">
        <v>5</v>
      </c>
      <c r="E23" s="464" t="s">
        <v>693</v>
      </c>
      <c r="F23" s="465">
        <v>27</v>
      </c>
      <c r="G23" s="464">
        <v>96</v>
      </c>
      <c r="H23" s="464" t="s">
        <v>693</v>
      </c>
      <c r="I23" s="464">
        <v>1</v>
      </c>
      <c r="J23" s="464">
        <v>13</v>
      </c>
      <c r="K23" s="466">
        <v>56</v>
      </c>
    </row>
    <row r="24" spans="1:17" s="454" customFormat="1" ht="15" customHeight="1">
      <c r="A24" s="459" t="s">
        <v>833</v>
      </c>
      <c r="B24" s="463">
        <v>1360</v>
      </c>
      <c r="C24" s="464">
        <v>2</v>
      </c>
      <c r="D24" s="464">
        <v>1</v>
      </c>
      <c r="E24" s="464">
        <v>1</v>
      </c>
      <c r="F24" s="465">
        <v>41</v>
      </c>
      <c r="G24" s="464">
        <v>330</v>
      </c>
      <c r="H24" s="464">
        <v>4</v>
      </c>
      <c r="I24" s="464">
        <v>10</v>
      </c>
      <c r="J24" s="464">
        <v>29</v>
      </c>
      <c r="K24" s="466">
        <v>235</v>
      </c>
    </row>
    <row r="25" spans="1:17" s="454" customFormat="1" ht="15" customHeight="1">
      <c r="A25" s="459" t="s">
        <v>1033</v>
      </c>
      <c r="B25" s="463">
        <v>2166</v>
      </c>
      <c r="C25" s="464">
        <v>14</v>
      </c>
      <c r="D25" s="464">
        <v>0</v>
      </c>
      <c r="E25" s="464">
        <v>1</v>
      </c>
      <c r="F25" s="465">
        <v>103</v>
      </c>
      <c r="G25" s="464">
        <v>867</v>
      </c>
      <c r="H25" s="464">
        <v>7</v>
      </c>
      <c r="I25" s="464">
        <v>13</v>
      </c>
      <c r="J25" s="464">
        <v>58</v>
      </c>
      <c r="K25" s="466">
        <v>264</v>
      </c>
    </row>
    <row r="26" spans="1:17" s="454" customFormat="1" ht="15" customHeight="1">
      <c r="A26" s="459" t="s">
        <v>835</v>
      </c>
      <c r="B26" s="463">
        <v>420</v>
      </c>
      <c r="C26" s="464">
        <v>9</v>
      </c>
      <c r="D26" s="464">
        <v>0</v>
      </c>
      <c r="E26" s="464">
        <v>0</v>
      </c>
      <c r="F26" s="465">
        <v>26</v>
      </c>
      <c r="G26" s="464">
        <v>117</v>
      </c>
      <c r="H26" s="464">
        <v>0</v>
      </c>
      <c r="I26" s="464">
        <v>3</v>
      </c>
      <c r="J26" s="464">
        <v>7</v>
      </c>
      <c r="K26" s="466">
        <v>41</v>
      </c>
    </row>
    <row r="27" spans="1:17" s="454" customFormat="1" ht="15" customHeight="1" thickBot="1">
      <c r="A27" s="468" t="s">
        <v>836</v>
      </c>
      <c r="B27" s="469">
        <v>162</v>
      </c>
      <c r="C27" s="470">
        <v>28</v>
      </c>
      <c r="D27" s="470">
        <v>0</v>
      </c>
      <c r="E27" s="470">
        <v>0</v>
      </c>
      <c r="F27" s="471">
        <v>10</v>
      </c>
      <c r="G27" s="470">
        <v>43</v>
      </c>
      <c r="H27" s="472">
        <v>0</v>
      </c>
      <c r="I27" s="470">
        <v>1</v>
      </c>
      <c r="J27" s="470">
        <v>1</v>
      </c>
      <c r="K27" s="473">
        <v>26</v>
      </c>
    </row>
    <row r="28" spans="1:17" s="454" customFormat="1" ht="15" customHeight="1" thickBot="1">
      <c r="A28" s="459"/>
      <c r="B28" s="474"/>
      <c r="C28" s="475"/>
      <c r="D28" s="475"/>
      <c r="E28" s="475"/>
      <c r="F28" s="475"/>
      <c r="G28" s="476"/>
      <c r="H28" s="475"/>
      <c r="I28" s="477"/>
      <c r="J28" s="478"/>
      <c r="K28" s="475"/>
    </row>
    <row r="29" spans="1:17" s="454" customFormat="1" ht="30" customHeight="1">
      <c r="A29" s="4354" t="s">
        <v>1023</v>
      </c>
      <c r="B29" s="4360" t="s">
        <v>1034</v>
      </c>
      <c r="C29" s="4364" t="s">
        <v>1035</v>
      </c>
      <c r="D29" s="4358" t="s">
        <v>1036</v>
      </c>
      <c r="E29" s="4358" t="s">
        <v>1037</v>
      </c>
      <c r="F29" s="4358" t="s">
        <v>1038</v>
      </c>
      <c r="G29" s="4358" t="s">
        <v>1039</v>
      </c>
      <c r="H29" s="4360" t="s">
        <v>1040</v>
      </c>
      <c r="I29" s="4358" t="s">
        <v>1041</v>
      </c>
      <c r="J29" s="4369" t="s">
        <v>1042</v>
      </c>
      <c r="K29" s="4356" t="s">
        <v>1043</v>
      </c>
      <c r="M29" s="4371"/>
      <c r="N29" s="4372"/>
      <c r="O29" s="4371"/>
      <c r="P29" s="4366"/>
      <c r="Q29" s="4368"/>
    </row>
    <row r="30" spans="1:17" s="454" customFormat="1" ht="30" customHeight="1">
      <c r="A30" s="4355"/>
      <c r="B30" s="4361"/>
      <c r="C30" s="4365"/>
      <c r="D30" s="4359"/>
      <c r="E30" s="4359"/>
      <c r="F30" s="4359"/>
      <c r="G30" s="4359"/>
      <c r="H30" s="4361"/>
      <c r="I30" s="4359"/>
      <c r="J30" s="4370"/>
      <c r="K30" s="4357"/>
      <c r="M30" s="4371"/>
      <c r="N30" s="4372"/>
      <c r="O30" s="4371"/>
      <c r="P30" s="4367"/>
      <c r="Q30" s="4368"/>
    </row>
    <row r="31" spans="1:17" s="312" customFormat="1" ht="8.25" customHeight="1">
      <c r="A31" s="455"/>
      <c r="B31" s="458"/>
      <c r="C31" s="458"/>
      <c r="D31" s="458"/>
      <c r="E31" s="458"/>
      <c r="F31" s="458"/>
      <c r="G31" s="458"/>
      <c r="H31" s="458"/>
      <c r="I31" s="458"/>
      <c r="J31" s="457"/>
      <c r="K31" s="457"/>
      <c r="M31" s="458"/>
      <c r="N31" s="458"/>
      <c r="O31" s="458"/>
      <c r="P31" s="457"/>
      <c r="Q31" s="457"/>
    </row>
    <row r="32" spans="1:17" s="450" customFormat="1" ht="15" customHeight="1">
      <c r="A32" s="459" t="s">
        <v>815</v>
      </c>
      <c r="B32" s="457">
        <v>435</v>
      </c>
      <c r="C32" s="457">
        <v>273</v>
      </c>
      <c r="D32" s="457">
        <v>496</v>
      </c>
      <c r="E32" s="457">
        <v>3353</v>
      </c>
      <c r="F32" s="457">
        <v>1478</v>
      </c>
      <c r="G32" s="457">
        <v>972</v>
      </c>
      <c r="H32" s="457">
        <v>4214</v>
      </c>
      <c r="I32" s="457">
        <v>400</v>
      </c>
      <c r="J32" s="457">
        <v>1511</v>
      </c>
      <c r="K32" s="457">
        <v>811</v>
      </c>
      <c r="L32" s="457"/>
      <c r="M32" s="458"/>
      <c r="N32" s="458"/>
      <c r="O32" s="458"/>
      <c r="P32" s="457"/>
      <c r="Q32" s="457"/>
    </row>
    <row r="33" spans="1:17" s="450" customFormat="1" ht="15" customHeight="1">
      <c r="A33" s="459" t="s">
        <v>816</v>
      </c>
      <c r="B33" s="479">
        <v>96</v>
      </c>
      <c r="C33" s="479">
        <v>32</v>
      </c>
      <c r="D33" s="479">
        <v>82</v>
      </c>
      <c r="E33" s="479">
        <v>285</v>
      </c>
      <c r="F33" s="479">
        <v>198</v>
      </c>
      <c r="G33" s="479">
        <v>177</v>
      </c>
      <c r="H33" s="479">
        <v>761</v>
      </c>
      <c r="I33" s="479">
        <v>73</v>
      </c>
      <c r="J33" s="479">
        <v>219</v>
      </c>
      <c r="K33" s="479">
        <v>153</v>
      </c>
      <c r="L33" s="480"/>
      <c r="M33" s="458"/>
      <c r="N33" s="458"/>
      <c r="O33" s="458"/>
      <c r="P33" s="457"/>
      <c r="Q33" s="457"/>
    </row>
    <row r="34" spans="1:17" s="450" customFormat="1" ht="15" customHeight="1">
      <c r="A34" s="459" t="s">
        <v>817</v>
      </c>
      <c r="B34" s="479">
        <v>46</v>
      </c>
      <c r="C34" s="479">
        <v>70</v>
      </c>
      <c r="D34" s="479">
        <v>76</v>
      </c>
      <c r="E34" s="479">
        <v>885</v>
      </c>
      <c r="F34" s="479">
        <v>274</v>
      </c>
      <c r="G34" s="479">
        <v>109</v>
      </c>
      <c r="H34" s="479">
        <v>531</v>
      </c>
      <c r="I34" s="479">
        <v>43</v>
      </c>
      <c r="J34" s="479">
        <v>224</v>
      </c>
      <c r="K34" s="479">
        <v>77</v>
      </c>
      <c r="L34" s="480"/>
      <c r="M34" s="458"/>
      <c r="N34" s="458"/>
      <c r="O34" s="458"/>
      <c r="P34" s="457"/>
      <c r="Q34" s="457"/>
    </row>
    <row r="35" spans="1:17" s="450" customFormat="1" ht="15" customHeight="1">
      <c r="A35" s="467" t="s">
        <v>818</v>
      </c>
      <c r="B35" s="479">
        <v>9</v>
      </c>
      <c r="C35" s="479">
        <v>2</v>
      </c>
      <c r="D35" s="479">
        <v>6</v>
      </c>
      <c r="E35" s="479">
        <v>47</v>
      </c>
      <c r="F35" s="479">
        <v>26</v>
      </c>
      <c r="G35" s="479">
        <v>16</v>
      </c>
      <c r="H35" s="479">
        <v>94</v>
      </c>
      <c r="I35" s="479">
        <v>3</v>
      </c>
      <c r="J35" s="479">
        <v>16</v>
      </c>
      <c r="K35" s="479">
        <v>14</v>
      </c>
      <c r="L35" s="480"/>
      <c r="M35" s="458"/>
      <c r="N35" s="458"/>
      <c r="O35" s="458"/>
      <c r="P35" s="457"/>
      <c r="Q35" s="457"/>
    </row>
    <row r="36" spans="1:17" s="450" customFormat="1" ht="15" customHeight="1">
      <c r="A36" s="459" t="s">
        <v>819</v>
      </c>
      <c r="B36" s="479">
        <v>20</v>
      </c>
      <c r="C36" s="479">
        <v>9</v>
      </c>
      <c r="D36" s="479">
        <v>20</v>
      </c>
      <c r="E36" s="479">
        <v>98</v>
      </c>
      <c r="F36" s="479">
        <v>57</v>
      </c>
      <c r="G36" s="479">
        <v>29</v>
      </c>
      <c r="H36" s="479">
        <v>136</v>
      </c>
      <c r="I36" s="479">
        <v>18</v>
      </c>
      <c r="J36" s="479">
        <v>57</v>
      </c>
      <c r="K36" s="479">
        <v>29</v>
      </c>
      <c r="L36" s="480"/>
      <c r="M36" s="458"/>
      <c r="N36" s="458"/>
      <c r="O36" s="458"/>
      <c r="P36" s="457"/>
      <c r="Q36" s="457"/>
    </row>
    <row r="37" spans="1:17" s="450" customFormat="1" ht="15" customHeight="1">
      <c r="A37" s="459" t="s">
        <v>820</v>
      </c>
      <c r="B37" s="479">
        <v>15</v>
      </c>
      <c r="C37" s="479">
        <v>13</v>
      </c>
      <c r="D37" s="479">
        <v>18</v>
      </c>
      <c r="E37" s="479">
        <v>65</v>
      </c>
      <c r="F37" s="479">
        <v>29</v>
      </c>
      <c r="G37" s="479">
        <v>26</v>
      </c>
      <c r="H37" s="479">
        <v>106</v>
      </c>
      <c r="I37" s="479">
        <v>10</v>
      </c>
      <c r="J37" s="479">
        <v>34</v>
      </c>
      <c r="K37" s="479">
        <v>18</v>
      </c>
      <c r="L37" s="480"/>
      <c r="M37" s="458"/>
      <c r="N37" s="458"/>
      <c r="O37" s="458"/>
      <c r="P37" s="457"/>
      <c r="Q37" s="457"/>
    </row>
    <row r="38" spans="1:17" s="450" customFormat="1" ht="15" customHeight="1">
      <c r="A38" s="459" t="s">
        <v>1019</v>
      </c>
      <c r="B38" s="479">
        <v>5</v>
      </c>
      <c r="C38" s="479">
        <v>1</v>
      </c>
      <c r="D38" s="479">
        <v>13</v>
      </c>
      <c r="E38" s="479">
        <v>24</v>
      </c>
      <c r="F38" s="479">
        <v>23</v>
      </c>
      <c r="G38" s="479">
        <v>11</v>
      </c>
      <c r="H38" s="479">
        <v>57</v>
      </c>
      <c r="I38" s="479">
        <v>7</v>
      </c>
      <c r="J38" s="479">
        <v>36</v>
      </c>
      <c r="K38" s="479">
        <v>6</v>
      </c>
      <c r="L38" s="480"/>
      <c r="M38" s="458"/>
      <c r="N38" s="458"/>
      <c r="O38" s="458"/>
      <c r="P38" s="457"/>
      <c r="Q38" s="457"/>
    </row>
    <row r="39" spans="1:17" s="450" customFormat="1" ht="15" customHeight="1">
      <c r="A39" s="459" t="s">
        <v>822</v>
      </c>
      <c r="B39" s="479">
        <v>25</v>
      </c>
      <c r="C39" s="479">
        <v>32</v>
      </c>
      <c r="D39" s="479">
        <v>21</v>
      </c>
      <c r="E39" s="479">
        <v>490</v>
      </c>
      <c r="F39" s="479">
        <v>136</v>
      </c>
      <c r="G39" s="479">
        <v>39</v>
      </c>
      <c r="H39" s="479">
        <v>287</v>
      </c>
      <c r="I39" s="479">
        <v>18</v>
      </c>
      <c r="J39" s="479">
        <v>173</v>
      </c>
      <c r="K39" s="479">
        <v>36</v>
      </c>
      <c r="L39" s="480"/>
      <c r="M39" s="458"/>
      <c r="N39" s="458"/>
      <c r="O39" s="458"/>
      <c r="P39" s="457"/>
      <c r="Q39" s="457"/>
    </row>
    <row r="40" spans="1:17" s="450" customFormat="1" ht="15" customHeight="1">
      <c r="A40" s="459" t="s">
        <v>823</v>
      </c>
      <c r="B40" s="479">
        <v>51</v>
      </c>
      <c r="C40" s="479">
        <v>27</v>
      </c>
      <c r="D40" s="479">
        <v>75</v>
      </c>
      <c r="E40" s="479">
        <v>278</v>
      </c>
      <c r="F40" s="479">
        <v>164</v>
      </c>
      <c r="G40" s="479">
        <v>164</v>
      </c>
      <c r="H40" s="479">
        <v>539</v>
      </c>
      <c r="I40" s="479">
        <v>58</v>
      </c>
      <c r="J40" s="479">
        <v>174</v>
      </c>
      <c r="K40" s="479">
        <v>112</v>
      </c>
      <c r="L40" s="480"/>
      <c r="M40" s="458"/>
      <c r="N40" s="458"/>
      <c r="O40" s="458"/>
      <c r="P40" s="457"/>
      <c r="Q40" s="457"/>
    </row>
    <row r="41" spans="1:17" s="450" customFormat="1" ht="15" customHeight="1">
      <c r="A41" s="459" t="s">
        <v>824</v>
      </c>
      <c r="B41" s="479">
        <v>12</v>
      </c>
      <c r="C41" s="479">
        <v>9</v>
      </c>
      <c r="D41" s="479">
        <v>24</v>
      </c>
      <c r="E41" s="479">
        <v>57</v>
      </c>
      <c r="F41" s="479">
        <v>34</v>
      </c>
      <c r="G41" s="479">
        <v>22</v>
      </c>
      <c r="H41" s="479">
        <v>124</v>
      </c>
      <c r="I41" s="479">
        <v>13</v>
      </c>
      <c r="J41" s="479">
        <v>48</v>
      </c>
      <c r="K41" s="479">
        <v>26</v>
      </c>
      <c r="L41" s="480"/>
      <c r="M41" s="458"/>
      <c r="N41" s="458"/>
      <c r="O41" s="458"/>
      <c r="P41" s="457"/>
      <c r="Q41" s="457"/>
    </row>
    <row r="42" spans="1:17" s="450" customFormat="1" ht="15" customHeight="1">
      <c r="A42" s="459" t="s">
        <v>825</v>
      </c>
      <c r="B42" s="479">
        <v>15</v>
      </c>
      <c r="C42" s="479">
        <v>6</v>
      </c>
      <c r="D42" s="479">
        <v>8</v>
      </c>
      <c r="E42" s="479">
        <v>83</v>
      </c>
      <c r="F42" s="479">
        <v>46</v>
      </c>
      <c r="G42" s="479">
        <v>24</v>
      </c>
      <c r="H42" s="479">
        <v>116</v>
      </c>
      <c r="I42" s="479">
        <v>12</v>
      </c>
      <c r="J42" s="479">
        <v>26</v>
      </c>
      <c r="K42" s="479">
        <v>24</v>
      </c>
      <c r="L42" s="480"/>
      <c r="M42" s="458"/>
      <c r="N42" s="458"/>
      <c r="O42" s="458"/>
      <c r="P42" s="457"/>
      <c r="Q42" s="457"/>
    </row>
    <row r="43" spans="1:17" s="450" customFormat="1" ht="15" customHeight="1">
      <c r="A43" s="459" t="s">
        <v>826</v>
      </c>
      <c r="B43" s="479">
        <v>24</v>
      </c>
      <c r="C43" s="479">
        <v>12</v>
      </c>
      <c r="D43" s="479">
        <v>32</v>
      </c>
      <c r="E43" s="479">
        <v>141</v>
      </c>
      <c r="F43" s="479">
        <v>80</v>
      </c>
      <c r="G43" s="479">
        <v>77</v>
      </c>
      <c r="H43" s="479">
        <v>224</v>
      </c>
      <c r="I43" s="479">
        <v>20</v>
      </c>
      <c r="J43" s="479">
        <v>58</v>
      </c>
      <c r="K43" s="479">
        <v>54</v>
      </c>
      <c r="L43" s="480"/>
      <c r="M43" s="458"/>
      <c r="N43" s="458"/>
      <c r="O43" s="458"/>
      <c r="P43" s="457"/>
      <c r="Q43" s="457"/>
    </row>
    <row r="44" spans="1:17" s="450" customFormat="1" ht="15" customHeight="1">
      <c r="A44" s="459" t="s">
        <v>827</v>
      </c>
      <c r="B44" s="479">
        <v>12</v>
      </c>
      <c r="C44" s="479">
        <v>11</v>
      </c>
      <c r="D44" s="479">
        <v>22</v>
      </c>
      <c r="E44" s="479">
        <v>56</v>
      </c>
      <c r="F44" s="479">
        <v>41</v>
      </c>
      <c r="G44" s="479">
        <v>27</v>
      </c>
      <c r="H44" s="479">
        <v>130</v>
      </c>
      <c r="I44" s="479">
        <v>7</v>
      </c>
      <c r="J44" s="479">
        <v>43</v>
      </c>
      <c r="K44" s="479">
        <v>28</v>
      </c>
      <c r="L44" s="480"/>
      <c r="M44" s="458"/>
      <c r="N44" s="458"/>
      <c r="O44" s="458"/>
      <c r="P44" s="457"/>
      <c r="Q44" s="457"/>
    </row>
    <row r="45" spans="1:17" s="450" customFormat="1" ht="15" customHeight="1">
      <c r="A45" s="459" t="s">
        <v>828</v>
      </c>
      <c r="B45" s="479">
        <v>23</v>
      </c>
      <c r="C45" s="479">
        <v>3</v>
      </c>
      <c r="D45" s="479">
        <v>14</v>
      </c>
      <c r="E45" s="479">
        <v>83</v>
      </c>
      <c r="F45" s="479">
        <v>51</v>
      </c>
      <c r="G45" s="479">
        <v>38</v>
      </c>
      <c r="H45" s="479">
        <v>203</v>
      </c>
      <c r="I45" s="479">
        <v>20</v>
      </c>
      <c r="J45" s="479">
        <v>52</v>
      </c>
      <c r="K45" s="479">
        <v>35</v>
      </c>
      <c r="L45" s="480"/>
      <c r="M45" s="458"/>
      <c r="N45" s="458"/>
      <c r="O45" s="458"/>
      <c r="P45" s="457"/>
      <c r="Q45" s="457"/>
    </row>
    <row r="46" spans="1:17" s="450" customFormat="1" ht="15" customHeight="1">
      <c r="A46" s="459" t="s">
        <v>829</v>
      </c>
      <c r="B46" s="479">
        <v>6</v>
      </c>
      <c r="C46" s="479">
        <v>5</v>
      </c>
      <c r="D46" s="479">
        <v>11</v>
      </c>
      <c r="E46" s="479">
        <v>38</v>
      </c>
      <c r="F46" s="479">
        <v>33</v>
      </c>
      <c r="G46" s="479">
        <v>28</v>
      </c>
      <c r="H46" s="479">
        <v>101</v>
      </c>
      <c r="I46" s="479">
        <v>11</v>
      </c>
      <c r="J46" s="479">
        <v>38</v>
      </c>
      <c r="K46" s="479">
        <v>40</v>
      </c>
      <c r="L46" s="480"/>
      <c r="M46" s="458"/>
      <c r="N46" s="458"/>
      <c r="O46" s="458"/>
      <c r="P46" s="457"/>
      <c r="Q46" s="457"/>
    </row>
    <row r="47" spans="1:17" s="450" customFormat="1" ht="15" customHeight="1">
      <c r="A47" s="459" t="s">
        <v>830</v>
      </c>
      <c r="B47" s="479"/>
      <c r="C47" s="479"/>
      <c r="D47" s="479"/>
      <c r="E47" s="479"/>
      <c r="F47" s="479"/>
      <c r="G47" s="479"/>
      <c r="H47" s="479"/>
      <c r="I47" s="479"/>
      <c r="J47" s="479"/>
      <c r="K47" s="479"/>
      <c r="L47" s="480"/>
      <c r="M47" s="458"/>
      <c r="N47" s="458"/>
      <c r="O47" s="458"/>
      <c r="P47" s="457"/>
      <c r="Q47" s="457"/>
    </row>
    <row r="48" spans="1:17" s="450" customFormat="1" ht="15" customHeight="1">
      <c r="A48" s="459" t="s">
        <v>831</v>
      </c>
      <c r="B48" s="479">
        <v>19</v>
      </c>
      <c r="C48" s="479">
        <v>12</v>
      </c>
      <c r="D48" s="479">
        <v>17</v>
      </c>
      <c r="E48" s="479">
        <v>87</v>
      </c>
      <c r="F48" s="479">
        <v>49</v>
      </c>
      <c r="G48" s="479">
        <v>35</v>
      </c>
      <c r="H48" s="479">
        <v>190</v>
      </c>
      <c r="I48" s="479">
        <v>20</v>
      </c>
      <c r="J48" s="479">
        <v>72</v>
      </c>
      <c r="K48" s="479">
        <v>40</v>
      </c>
      <c r="L48" s="480"/>
      <c r="M48" s="458"/>
      <c r="N48" s="458"/>
      <c r="O48" s="458"/>
      <c r="P48" s="457"/>
      <c r="Q48" s="457"/>
    </row>
    <row r="49" spans="1:17" s="450" customFormat="1" ht="15" customHeight="1">
      <c r="A49" s="459" t="s">
        <v>832</v>
      </c>
      <c r="B49" s="479">
        <v>2</v>
      </c>
      <c r="C49" s="479">
        <v>2</v>
      </c>
      <c r="D49" s="479">
        <v>2</v>
      </c>
      <c r="E49" s="479">
        <v>17</v>
      </c>
      <c r="F49" s="479">
        <v>17</v>
      </c>
      <c r="G49" s="479">
        <v>12</v>
      </c>
      <c r="H49" s="479">
        <v>33</v>
      </c>
      <c r="I49" s="479">
        <v>5</v>
      </c>
      <c r="J49" s="479">
        <v>17</v>
      </c>
      <c r="K49" s="479">
        <v>1</v>
      </c>
      <c r="L49" s="480"/>
      <c r="M49" s="458"/>
      <c r="N49" s="458"/>
      <c r="O49" s="458"/>
      <c r="P49" s="457"/>
      <c r="Q49" s="457"/>
    </row>
    <row r="50" spans="1:17" s="450" customFormat="1" ht="15" customHeight="1">
      <c r="A50" s="459" t="s">
        <v>833</v>
      </c>
      <c r="B50" s="479">
        <v>21</v>
      </c>
      <c r="C50" s="479">
        <v>4</v>
      </c>
      <c r="D50" s="479">
        <v>8</v>
      </c>
      <c r="E50" s="479">
        <v>344</v>
      </c>
      <c r="F50" s="479">
        <v>77</v>
      </c>
      <c r="G50" s="479">
        <v>37</v>
      </c>
      <c r="H50" s="479">
        <v>114</v>
      </c>
      <c r="I50" s="479">
        <v>17</v>
      </c>
      <c r="J50" s="479">
        <v>49</v>
      </c>
      <c r="K50" s="479">
        <v>22</v>
      </c>
      <c r="L50" s="480"/>
      <c r="M50" s="458"/>
      <c r="N50" s="458"/>
      <c r="O50" s="458"/>
      <c r="P50" s="457"/>
      <c r="Q50" s="457"/>
    </row>
    <row r="51" spans="1:17" s="450" customFormat="1" ht="15" customHeight="1">
      <c r="A51" s="459" t="s">
        <v>1033</v>
      </c>
      <c r="B51" s="479">
        <v>16</v>
      </c>
      <c r="C51" s="479">
        <v>16</v>
      </c>
      <c r="D51" s="479">
        <v>24</v>
      </c>
      <c r="E51" s="479">
        <v>157</v>
      </c>
      <c r="F51" s="479">
        <v>87</v>
      </c>
      <c r="G51" s="479">
        <v>55</v>
      </c>
      <c r="H51" s="479">
        <v>257</v>
      </c>
      <c r="I51" s="479">
        <v>31</v>
      </c>
      <c r="J51" s="479">
        <v>110</v>
      </c>
      <c r="K51" s="479">
        <v>57</v>
      </c>
      <c r="L51" s="480"/>
      <c r="M51" s="458"/>
      <c r="N51" s="458"/>
      <c r="O51" s="458"/>
      <c r="P51" s="457"/>
      <c r="Q51" s="457"/>
    </row>
    <row r="52" spans="1:17" s="450" customFormat="1" ht="15" customHeight="1">
      <c r="A52" s="459" t="s">
        <v>835</v>
      </c>
      <c r="B52" s="479">
        <v>7</v>
      </c>
      <c r="C52" s="479">
        <v>1</v>
      </c>
      <c r="D52" s="479">
        <v>5</v>
      </c>
      <c r="E52" s="479">
        <v>76</v>
      </c>
      <c r="F52" s="479">
        <v>19</v>
      </c>
      <c r="G52" s="479">
        <v>12</v>
      </c>
      <c r="H52" s="479">
        <v>52</v>
      </c>
      <c r="I52" s="479">
        <v>5</v>
      </c>
      <c r="J52" s="479">
        <v>24</v>
      </c>
      <c r="K52" s="479">
        <v>10</v>
      </c>
      <c r="L52" s="480"/>
      <c r="M52" s="458"/>
      <c r="N52" s="458"/>
      <c r="O52" s="458"/>
      <c r="P52" s="457"/>
      <c r="Q52" s="457"/>
    </row>
    <row r="53" spans="1:17" ht="13.5" thickBot="1">
      <c r="A53" s="468" t="s">
        <v>836</v>
      </c>
      <c r="B53" s="481">
        <v>1</v>
      </c>
      <c r="C53" s="481">
        <v>1</v>
      </c>
      <c r="D53" s="481">
        <v>5</v>
      </c>
      <c r="E53" s="481">
        <v>9</v>
      </c>
      <c r="F53" s="481">
        <v>4</v>
      </c>
      <c r="G53" s="481">
        <v>5</v>
      </c>
      <c r="H53" s="481">
        <v>16</v>
      </c>
      <c r="I53" s="481">
        <v>1</v>
      </c>
      <c r="J53" s="481">
        <v>6</v>
      </c>
      <c r="K53" s="481">
        <v>3</v>
      </c>
      <c r="L53" s="480"/>
      <c r="M53" s="458"/>
      <c r="N53" s="458"/>
      <c r="O53" s="458"/>
      <c r="P53" s="457"/>
      <c r="Q53" s="457"/>
    </row>
    <row r="54" spans="1:17">
      <c r="A54" s="483" t="s">
        <v>1044</v>
      </c>
      <c r="K54" s="484" t="s">
        <v>1007</v>
      </c>
      <c r="M54" s="485"/>
      <c r="N54" s="485"/>
      <c r="O54" s="485"/>
      <c r="P54" s="485"/>
      <c r="Q54" s="485"/>
    </row>
  </sheetData>
  <mergeCells count="28">
    <mergeCell ref="F29:F30"/>
    <mergeCell ref="G29:G30"/>
    <mergeCell ref="H29:H30"/>
    <mergeCell ref="P29:P30"/>
    <mergeCell ref="Q29:Q30"/>
    <mergeCell ref="I29:I30"/>
    <mergeCell ref="J29:J30"/>
    <mergeCell ref="K29:K30"/>
    <mergeCell ref="M29:M30"/>
    <mergeCell ref="N29:N30"/>
    <mergeCell ref="O29:O30"/>
    <mergeCell ref="A29:A30"/>
    <mergeCell ref="B29:B30"/>
    <mergeCell ref="C29:C30"/>
    <mergeCell ref="D29:D30"/>
    <mergeCell ref="E29:E30"/>
    <mergeCell ref="A1:K1"/>
    <mergeCell ref="A3:A4"/>
    <mergeCell ref="B3:B4"/>
    <mergeCell ref="C3:C4"/>
    <mergeCell ref="D3:D4"/>
    <mergeCell ref="E3:E4"/>
    <mergeCell ref="F3:F4"/>
    <mergeCell ref="G3:G4"/>
    <mergeCell ref="H3:H4"/>
    <mergeCell ref="I3:I4"/>
    <mergeCell ref="J3:J4"/>
    <mergeCell ref="K3:K4"/>
  </mergeCells>
  <phoneticPr fontId="2"/>
  <printOptions horizontalCentered="1"/>
  <pageMargins left="0.39370078740157483" right="0.39370078740157483" top="0.59055118110236227" bottom="0.59055118110236227" header="0.11811023622047245" footer="0.11811023622047245"/>
  <pageSetup paperSize="9" scale="94" firstPageNumber="23" orientation="portrait" useFirstPageNumber="1" r:id="rId1"/>
  <headerFooter alignWithMargins="0">
    <oddFooter>&amp;C&amp;"ＭＳ 明朝,標準"&amp;10&amp;P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A936-F331-43EC-8161-2F09BDC2B1EF}">
  <dimension ref="A1:Z184"/>
  <sheetViews>
    <sheetView view="pageBreakPreview" zoomScaleNormal="100" zoomScaleSheetLayoutView="100" workbookViewId="0">
      <selection sqref="A1:J1"/>
    </sheetView>
  </sheetViews>
  <sheetFormatPr defaultColWidth="9" defaultRowHeight="13"/>
  <cols>
    <col min="1" max="1" width="2.08984375" style="482" customWidth="1"/>
    <col min="2" max="2" width="2.6328125" style="482" customWidth="1"/>
    <col min="3" max="3" width="26.90625" style="482" bestFit="1" customWidth="1"/>
    <col min="4" max="4" width="8.90625" style="482" customWidth="1"/>
    <col min="5" max="5" width="8.90625" style="537" customWidth="1"/>
    <col min="6" max="11" width="8.90625" style="482" customWidth="1"/>
    <col min="12" max="13" width="8.453125" style="482" bestFit="1" customWidth="1"/>
    <col min="14" max="18" width="6.90625" style="482" customWidth="1"/>
    <col min="19" max="20" width="8.453125" style="482" bestFit="1" customWidth="1"/>
    <col min="21" max="25" width="6.90625" style="482" customWidth="1"/>
    <col min="26" max="16384" width="9" style="482"/>
  </cols>
  <sheetData>
    <row r="1" spans="1:25" ht="26.25" customHeight="1">
      <c r="A1" s="4373" t="s">
        <v>1045</v>
      </c>
      <c r="B1" s="4373"/>
      <c r="C1" s="4373"/>
      <c r="D1" s="4373"/>
      <c r="E1" s="4373"/>
      <c r="F1" s="4373"/>
      <c r="G1" s="4373"/>
      <c r="H1" s="4373"/>
      <c r="I1" s="4373"/>
      <c r="J1" s="4373"/>
      <c r="K1" s="4373"/>
    </row>
    <row r="2" spans="1:25" s="491" customFormat="1" ht="15" customHeight="1" thickBot="1">
      <c r="A2" s="487"/>
      <c r="B2" s="487"/>
      <c r="C2" s="487"/>
      <c r="D2" s="487"/>
      <c r="E2" s="488"/>
      <c r="F2" s="487"/>
      <c r="G2" s="487"/>
      <c r="H2" s="489"/>
      <c r="I2" s="490"/>
      <c r="J2" s="490"/>
      <c r="T2" s="4374" t="s">
        <v>1046</v>
      </c>
      <c r="U2" s="4375"/>
      <c r="V2" s="4375"/>
      <c r="W2" s="4375"/>
      <c r="X2" s="4375"/>
      <c r="Y2" s="4375"/>
    </row>
    <row r="3" spans="1:25" s="450" customFormat="1" ht="18.75" customHeight="1">
      <c r="A3" s="4376" t="s">
        <v>1047</v>
      </c>
      <c r="B3" s="4377"/>
      <c r="C3" s="4377"/>
      <c r="D3" s="4380" t="s">
        <v>1048</v>
      </c>
      <c r="E3" s="4380"/>
      <c r="F3" s="4380"/>
      <c r="G3" s="4380"/>
      <c r="H3" s="4380"/>
      <c r="I3" s="4380"/>
      <c r="J3" s="4380"/>
      <c r="K3" s="4381"/>
      <c r="L3" s="4382" t="s">
        <v>369</v>
      </c>
      <c r="M3" s="4380"/>
      <c r="N3" s="4380"/>
      <c r="O3" s="4380"/>
      <c r="P3" s="4380"/>
      <c r="Q3" s="4380"/>
      <c r="R3" s="4381"/>
      <c r="S3" s="4382" t="s">
        <v>370</v>
      </c>
      <c r="T3" s="4380"/>
      <c r="U3" s="4380"/>
      <c r="V3" s="4380"/>
      <c r="W3" s="4380"/>
      <c r="X3" s="4380"/>
      <c r="Y3" s="4380"/>
    </row>
    <row r="4" spans="1:25" s="450" customFormat="1" ht="36" customHeight="1">
      <c r="A4" s="4378"/>
      <c r="B4" s="4379"/>
      <c r="C4" s="4379"/>
      <c r="D4" s="492" t="s">
        <v>815</v>
      </c>
      <c r="E4" s="493" t="s">
        <v>1049</v>
      </c>
      <c r="F4" s="494" t="s">
        <v>1050</v>
      </c>
      <c r="G4" s="494" t="s">
        <v>1051</v>
      </c>
      <c r="H4" s="495" t="s">
        <v>1052</v>
      </c>
      <c r="I4" s="495" t="s">
        <v>1053</v>
      </c>
      <c r="J4" s="496" t="s">
        <v>1054</v>
      </c>
      <c r="K4" s="496" t="s">
        <v>1055</v>
      </c>
      <c r="L4" s="494" t="s">
        <v>815</v>
      </c>
      <c r="M4" s="492" t="s">
        <v>1050</v>
      </c>
      <c r="N4" s="494" t="s">
        <v>1051</v>
      </c>
      <c r="O4" s="495" t="s">
        <v>1052</v>
      </c>
      <c r="P4" s="495" t="s">
        <v>1053</v>
      </c>
      <c r="Q4" s="497" t="s">
        <v>1054</v>
      </c>
      <c r="R4" s="497" t="s">
        <v>1055</v>
      </c>
      <c r="S4" s="494" t="s">
        <v>815</v>
      </c>
      <c r="T4" s="494" t="s">
        <v>1050</v>
      </c>
      <c r="U4" s="494" t="s">
        <v>1051</v>
      </c>
      <c r="V4" s="495" t="s">
        <v>1052</v>
      </c>
      <c r="W4" s="495" t="s">
        <v>1053</v>
      </c>
      <c r="X4" s="496" t="s">
        <v>1054</v>
      </c>
      <c r="Y4" s="496" t="s">
        <v>1055</v>
      </c>
    </row>
    <row r="5" spans="1:25" s="450" customFormat="1" ht="16.5" customHeight="1">
      <c r="A5" s="4383" t="s">
        <v>1056</v>
      </c>
      <c r="B5" s="4383"/>
      <c r="C5" s="4384"/>
      <c r="D5" s="498"/>
      <c r="E5" s="498"/>
      <c r="F5" s="498"/>
      <c r="G5" s="498"/>
      <c r="H5" s="498"/>
      <c r="I5" s="498"/>
      <c r="J5" s="498"/>
      <c r="K5" s="498"/>
      <c r="L5" s="498"/>
      <c r="M5" s="498"/>
      <c r="N5" s="498"/>
      <c r="O5" s="498"/>
      <c r="P5" s="498"/>
      <c r="Q5" s="498"/>
      <c r="R5" s="498"/>
      <c r="S5" s="498"/>
      <c r="T5" s="498"/>
      <c r="U5" s="498"/>
      <c r="V5" s="498"/>
      <c r="W5" s="498"/>
      <c r="X5" s="498"/>
      <c r="Y5" s="498"/>
    </row>
    <row r="6" spans="1:25" s="450" customFormat="1" ht="15" customHeight="1">
      <c r="A6" s="499"/>
      <c r="B6" s="499"/>
      <c r="C6" s="500" t="s">
        <v>815</v>
      </c>
      <c r="D6" s="501">
        <v>34057</v>
      </c>
      <c r="E6" s="502">
        <f t="shared" ref="E6:E30" si="0">D6/$D$32*100</f>
        <v>93.439969271290607</v>
      </c>
      <c r="F6" s="457">
        <v>26345</v>
      </c>
      <c r="G6" s="457">
        <v>1640</v>
      </c>
      <c r="H6" s="457">
        <v>935</v>
      </c>
      <c r="I6" s="457">
        <v>2760</v>
      </c>
      <c r="J6" s="457">
        <v>1737</v>
      </c>
      <c r="K6" s="457">
        <v>109</v>
      </c>
      <c r="L6" s="457">
        <v>17853</v>
      </c>
      <c r="M6" s="457">
        <v>13078</v>
      </c>
      <c r="N6" s="457">
        <v>1188</v>
      </c>
      <c r="O6" s="457">
        <v>772</v>
      </c>
      <c r="P6" s="457">
        <v>2156</v>
      </c>
      <c r="Q6" s="457">
        <v>365</v>
      </c>
      <c r="R6" s="457">
        <v>19</v>
      </c>
      <c r="S6" s="457">
        <v>16204</v>
      </c>
      <c r="T6" s="457">
        <v>13267</v>
      </c>
      <c r="U6" s="457">
        <v>452</v>
      </c>
      <c r="V6" s="457">
        <v>163</v>
      </c>
      <c r="W6" s="457">
        <v>604</v>
      </c>
      <c r="X6" s="457">
        <v>1372</v>
      </c>
      <c r="Y6" s="503">
        <v>90</v>
      </c>
    </row>
    <row r="7" spans="1:25" s="450" customFormat="1" ht="15" customHeight="1">
      <c r="A7" s="499"/>
      <c r="B7" s="504" t="s">
        <v>1057</v>
      </c>
      <c r="C7" s="505" t="s">
        <v>1058</v>
      </c>
      <c r="D7" s="506">
        <v>1120</v>
      </c>
      <c r="E7" s="507">
        <f t="shared" si="0"/>
        <v>3.0728709394205445</v>
      </c>
      <c r="F7" s="479">
        <v>214</v>
      </c>
      <c r="G7" s="479">
        <v>24</v>
      </c>
      <c r="H7" s="479">
        <v>85</v>
      </c>
      <c r="I7" s="479">
        <v>438</v>
      </c>
      <c r="J7" s="479">
        <v>355</v>
      </c>
      <c r="K7" s="508" t="s">
        <v>693</v>
      </c>
      <c r="L7" s="479">
        <v>766</v>
      </c>
      <c r="M7" s="479">
        <v>154</v>
      </c>
      <c r="N7" s="479">
        <v>18</v>
      </c>
      <c r="O7" s="479">
        <v>80</v>
      </c>
      <c r="P7" s="479">
        <v>418</v>
      </c>
      <c r="Q7" s="479">
        <v>92</v>
      </c>
      <c r="R7" s="508" t="s">
        <v>693</v>
      </c>
      <c r="S7" s="479">
        <v>354</v>
      </c>
      <c r="T7" s="479">
        <v>60</v>
      </c>
      <c r="U7" s="479">
        <v>6</v>
      </c>
      <c r="V7" s="479">
        <v>5</v>
      </c>
      <c r="W7" s="479">
        <v>20</v>
      </c>
      <c r="X7" s="479">
        <v>263</v>
      </c>
      <c r="Y7" s="508" t="s">
        <v>693</v>
      </c>
    </row>
    <row r="8" spans="1:25" s="450" customFormat="1" ht="15" customHeight="1">
      <c r="A8" s="499"/>
      <c r="B8" s="504"/>
      <c r="C8" s="505" t="s">
        <v>1059</v>
      </c>
      <c r="D8" s="506">
        <v>1065</v>
      </c>
      <c r="E8" s="507">
        <f t="shared" si="0"/>
        <v>2.9219710272168569</v>
      </c>
      <c r="F8" s="479">
        <v>183</v>
      </c>
      <c r="G8" s="479">
        <v>22</v>
      </c>
      <c r="H8" s="479">
        <v>79</v>
      </c>
      <c r="I8" s="479">
        <v>429</v>
      </c>
      <c r="J8" s="479">
        <v>350</v>
      </c>
      <c r="K8" s="508" t="s">
        <v>693</v>
      </c>
      <c r="L8" s="479">
        <v>717</v>
      </c>
      <c r="M8" s="479">
        <v>127</v>
      </c>
      <c r="N8" s="479">
        <v>16</v>
      </c>
      <c r="O8" s="479">
        <v>74</v>
      </c>
      <c r="P8" s="479">
        <v>409</v>
      </c>
      <c r="Q8" s="479">
        <v>89</v>
      </c>
      <c r="R8" s="508" t="s">
        <v>693</v>
      </c>
      <c r="S8" s="479">
        <v>348</v>
      </c>
      <c r="T8" s="479">
        <v>56</v>
      </c>
      <c r="U8" s="479">
        <v>6</v>
      </c>
      <c r="V8" s="479">
        <v>5</v>
      </c>
      <c r="W8" s="479">
        <v>20</v>
      </c>
      <c r="X8" s="479">
        <v>261</v>
      </c>
      <c r="Y8" s="508" t="s">
        <v>693</v>
      </c>
    </row>
    <row r="9" spans="1:25" s="450" customFormat="1" ht="15" customHeight="1">
      <c r="A9" s="499"/>
      <c r="C9" s="505" t="s">
        <v>1060</v>
      </c>
      <c r="D9" s="506">
        <v>86</v>
      </c>
      <c r="E9" s="507">
        <f t="shared" si="0"/>
        <v>0.23595258999122037</v>
      </c>
      <c r="F9" s="479">
        <v>42</v>
      </c>
      <c r="G9" s="479">
        <v>4</v>
      </c>
      <c r="H9" s="479">
        <v>10</v>
      </c>
      <c r="I9" s="479">
        <v>18</v>
      </c>
      <c r="J9" s="479">
        <v>11</v>
      </c>
      <c r="K9" s="508" t="s">
        <v>693</v>
      </c>
      <c r="L9" s="479">
        <v>67</v>
      </c>
      <c r="M9" s="479">
        <v>33</v>
      </c>
      <c r="N9" s="479">
        <v>3</v>
      </c>
      <c r="O9" s="479">
        <v>10</v>
      </c>
      <c r="P9" s="479">
        <v>18</v>
      </c>
      <c r="Q9" s="479">
        <v>2</v>
      </c>
      <c r="R9" s="508" t="s">
        <v>693</v>
      </c>
      <c r="S9" s="479">
        <v>19</v>
      </c>
      <c r="T9" s="479">
        <v>9</v>
      </c>
      <c r="U9" s="508">
        <v>1</v>
      </c>
      <c r="V9" s="508" t="s">
        <v>693</v>
      </c>
      <c r="W9" s="508" t="s">
        <v>693</v>
      </c>
      <c r="X9" s="479">
        <v>9</v>
      </c>
      <c r="Y9" s="508" t="s">
        <v>693</v>
      </c>
    </row>
    <row r="10" spans="1:25" s="450" customFormat="1" ht="15" customHeight="1">
      <c r="A10" s="499"/>
      <c r="B10" s="504" t="s">
        <v>1061</v>
      </c>
      <c r="C10" s="505" t="s">
        <v>1062</v>
      </c>
      <c r="D10" s="506">
        <v>5</v>
      </c>
      <c r="E10" s="507">
        <f t="shared" si="0"/>
        <v>1.371817383669886E-2</v>
      </c>
      <c r="F10" s="479">
        <v>3</v>
      </c>
      <c r="G10" s="479">
        <v>1</v>
      </c>
      <c r="H10" s="508" t="s">
        <v>693</v>
      </c>
      <c r="I10" s="508">
        <v>1</v>
      </c>
      <c r="J10" s="508" t="s">
        <v>693</v>
      </c>
      <c r="K10" s="508" t="s">
        <v>693</v>
      </c>
      <c r="L10" s="479">
        <v>5</v>
      </c>
      <c r="M10" s="479">
        <v>3</v>
      </c>
      <c r="N10" s="479">
        <v>1</v>
      </c>
      <c r="O10" s="508" t="s">
        <v>693</v>
      </c>
      <c r="P10" s="508">
        <v>1</v>
      </c>
      <c r="Q10" s="508" t="s">
        <v>693</v>
      </c>
      <c r="R10" s="508" t="s">
        <v>693</v>
      </c>
      <c r="S10" s="479" t="s">
        <v>693</v>
      </c>
      <c r="T10" s="479" t="s">
        <v>693</v>
      </c>
      <c r="U10" s="508" t="s">
        <v>693</v>
      </c>
      <c r="V10" s="508" t="s">
        <v>693</v>
      </c>
      <c r="W10" s="508" t="s">
        <v>693</v>
      </c>
      <c r="X10" s="508" t="s">
        <v>693</v>
      </c>
      <c r="Y10" s="508" t="s">
        <v>693</v>
      </c>
    </row>
    <row r="11" spans="1:25" s="450" customFormat="1" ht="15" customHeight="1">
      <c r="A11" s="499"/>
      <c r="B11" s="504" t="s">
        <v>1063</v>
      </c>
      <c r="C11" s="505" t="s">
        <v>1064</v>
      </c>
      <c r="D11" s="506">
        <v>2048</v>
      </c>
      <c r="E11" s="507">
        <f t="shared" si="0"/>
        <v>5.6189640035118522</v>
      </c>
      <c r="F11" s="479">
        <v>1174</v>
      </c>
      <c r="G11" s="479">
        <v>259</v>
      </c>
      <c r="H11" s="479">
        <v>126</v>
      </c>
      <c r="I11" s="479">
        <v>350</v>
      </c>
      <c r="J11" s="479">
        <v>136</v>
      </c>
      <c r="K11" s="508" t="s">
        <v>693</v>
      </c>
      <c r="L11" s="479">
        <v>1676</v>
      </c>
      <c r="M11" s="479">
        <v>943</v>
      </c>
      <c r="N11" s="479">
        <v>207</v>
      </c>
      <c r="O11" s="479">
        <v>125</v>
      </c>
      <c r="P11" s="479">
        <v>350</v>
      </c>
      <c r="Q11" s="479">
        <v>48</v>
      </c>
      <c r="R11" s="508" t="s">
        <v>693</v>
      </c>
      <c r="S11" s="479">
        <v>372</v>
      </c>
      <c r="T11" s="479">
        <v>231</v>
      </c>
      <c r="U11" s="479">
        <v>52</v>
      </c>
      <c r="V11" s="479">
        <v>1</v>
      </c>
      <c r="W11" s="479" t="s">
        <v>693</v>
      </c>
      <c r="X11" s="479">
        <v>88</v>
      </c>
      <c r="Y11" s="508" t="s">
        <v>693</v>
      </c>
    </row>
    <row r="12" spans="1:25" s="450" customFormat="1" ht="15" customHeight="1">
      <c r="A12" s="499"/>
      <c r="B12" s="504" t="s">
        <v>1065</v>
      </c>
      <c r="C12" s="505" t="s">
        <v>1066</v>
      </c>
      <c r="D12" s="506">
        <v>10048</v>
      </c>
      <c r="E12" s="507">
        <f t="shared" si="0"/>
        <v>27.568042142230027</v>
      </c>
      <c r="F12" s="479">
        <v>8276</v>
      </c>
      <c r="G12" s="479">
        <v>546</v>
      </c>
      <c r="H12" s="479">
        <v>146</v>
      </c>
      <c r="I12" s="479">
        <v>543</v>
      </c>
      <c r="J12" s="479">
        <v>416</v>
      </c>
      <c r="K12" s="479">
        <v>90</v>
      </c>
      <c r="L12" s="479">
        <v>6495</v>
      </c>
      <c r="M12" s="479">
        <v>5362</v>
      </c>
      <c r="N12" s="479">
        <v>407</v>
      </c>
      <c r="O12" s="479">
        <v>136</v>
      </c>
      <c r="P12" s="479">
        <v>468</v>
      </c>
      <c r="Q12" s="479">
        <v>85</v>
      </c>
      <c r="R12" s="479">
        <v>16</v>
      </c>
      <c r="S12" s="479">
        <v>3553</v>
      </c>
      <c r="T12" s="479">
        <v>2914</v>
      </c>
      <c r="U12" s="479">
        <v>139</v>
      </c>
      <c r="V12" s="479">
        <v>10</v>
      </c>
      <c r="W12" s="479">
        <v>75</v>
      </c>
      <c r="X12" s="479">
        <v>331</v>
      </c>
      <c r="Y12" s="509">
        <v>74</v>
      </c>
    </row>
    <row r="13" spans="1:25" s="450" customFormat="1" ht="15" customHeight="1">
      <c r="A13" s="499"/>
      <c r="B13" s="504" t="s">
        <v>1067</v>
      </c>
      <c r="C13" s="505" t="s">
        <v>1068</v>
      </c>
      <c r="D13" s="506">
        <v>63</v>
      </c>
      <c r="E13" s="507">
        <f t="shared" si="0"/>
        <v>0.17284899034240561</v>
      </c>
      <c r="F13" s="479">
        <v>61</v>
      </c>
      <c r="G13" s="508">
        <v>2</v>
      </c>
      <c r="H13" s="508" t="s">
        <v>693</v>
      </c>
      <c r="I13" s="508" t="s">
        <v>693</v>
      </c>
      <c r="J13" s="508" t="s">
        <v>693</v>
      </c>
      <c r="K13" s="508" t="s">
        <v>693</v>
      </c>
      <c r="L13" s="479">
        <v>54</v>
      </c>
      <c r="M13" s="479">
        <v>53</v>
      </c>
      <c r="N13" s="508">
        <v>1</v>
      </c>
      <c r="O13" s="508" t="s">
        <v>693</v>
      </c>
      <c r="P13" s="508" t="s">
        <v>693</v>
      </c>
      <c r="Q13" s="508" t="s">
        <v>693</v>
      </c>
      <c r="R13" s="508" t="s">
        <v>693</v>
      </c>
      <c r="S13" s="479">
        <v>9</v>
      </c>
      <c r="T13" s="479">
        <v>8</v>
      </c>
      <c r="U13" s="508">
        <v>1</v>
      </c>
      <c r="V13" s="508" t="s">
        <v>693</v>
      </c>
      <c r="W13" s="508" t="s">
        <v>693</v>
      </c>
      <c r="X13" s="508" t="s">
        <v>693</v>
      </c>
      <c r="Y13" s="508" t="s">
        <v>693</v>
      </c>
    </row>
    <row r="14" spans="1:25" s="450" customFormat="1" ht="15" customHeight="1">
      <c r="A14" s="499"/>
      <c r="B14" s="504" t="s">
        <v>1069</v>
      </c>
      <c r="C14" s="505" t="s">
        <v>1070</v>
      </c>
      <c r="D14" s="506">
        <v>279</v>
      </c>
      <c r="E14" s="507">
        <f t="shared" si="0"/>
        <v>0.76547410008779626</v>
      </c>
      <c r="F14" s="479">
        <v>251</v>
      </c>
      <c r="G14" s="479">
        <v>13</v>
      </c>
      <c r="H14" s="479">
        <v>1</v>
      </c>
      <c r="I14" s="479">
        <v>12</v>
      </c>
      <c r="J14" s="508">
        <v>2</v>
      </c>
      <c r="K14" s="508" t="s">
        <v>693</v>
      </c>
      <c r="L14" s="479">
        <v>173</v>
      </c>
      <c r="M14" s="479">
        <v>149</v>
      </c>
      <c r="N14" s="479">
        <v>11</v>
      </c>
      <c r="O14" s="479">
        <v>1</v>
      </c>
      <c r="P14" s="479">
        <v>12</v>
      </c>
      <c r="Q14" s="508" t="s">
        <v>693</v>
      </c>
      <c r="R14" s="508" t="s">
        <v>693</v>
      </c>
      <c r="S14" s="479">
        <v>106</v>
      </c>
      <c r="T14" s="479">
        <v>102</v>
      </c>
      <c r="U14" s="479">
        <v>2</v>
      </c>
      <c r="V14" s="479" t="s">
        <v>693</v>
      </c>
      <c r="W14" s="479" t="s">
        <v>693</v>
      </c>
      <c r="X14" s="508">
        <v>2</v>
      </c>
      <c r="Y14" s="508" t="s">
        <v>693</v>
      </c>
    </row>
    <row r="15" spans="1:25" s="450" customFormat="1" ht="15" customHeight="1">
      <c r="A15" s="499"/>
      <c r="B15" s="504" t="s">
        <v>1071</v>
      </c>
      <c r="C15" s="505" t="s">
        <v>1072</v>
      </c>
      <c r="D15" s="506">
        <v>1205</v>
      </c>
      <c r="E15" s="507">
        <f t="shared" si="0"/>
        <v>3.3060798946444252</v>
      </c>
      <c r="F15" s="479">
        <v>1126</v>
      </c>
      <c r="G15" s="479">
        <v>33</v>
      </c>
      <c r="H15" s="479">
        <v>1</v>
      </c>
      <c r="I15" s="479">
        <v>36</v>
      </c>
      <c r="J15" s="479">
        <v>4</v>
      </c>
      <c r="K15" s="508" t="s">
        <v>693</v>
      </c>
      <c r="L15" s="479">
        <v>986</v>
      </c>
      <c r="M15" s="479">
        <v>919</v>
      </c>
      <c r="N15" s="479">
        <v>24</v>
      </c>
      <c r="O15" s="479">
        <v>1</v>
      </c>
      <c r="P15" s="479">
        <v>35</v>
      </c>
      <c r="Q15" s="479">
        <v>2</v>
      </c>
      <c r="R15" s="508" t="s">
        <v>693</v>
      </c>
      <c r="S15" s="479">
        <v>219</v>
      </c>
      <c r="T15" s="479">
        <v>207</v>
      </c>
      <c r="U15" s="479">
        <v>9</v>
      </c>
      <c r="V15" s="479" t="s">
        <v>693</v>
      </c>
      <c r="W15" s="479">
        <v>1</v>
      </c>
      <c r="X15" s="479">
        <v>2</v>
      </c>
      <c r="Y15" s="508" t="s">
        <v>693</v>
      </c>
    </row>
    <row r="16" spans="1:25" s="450" customFormat="1" ht="15" customHeight="1">
      <c r="A16" s="499"/>
      <c r="B16" s="504" t="s">
        <v>1073</v>
      </c>
      <c r="C16" s="505" t="s">
        <v>1074</v>
      </c>
      <c r="D16" s="506">
        <v>4733</v>
      </c>
      <c r="E16" s="507">
        <f t="shared" si="0"/>
        <v>12.98562335381914</v>
      </c>
      <c r="F16" s="479">
        <v>3539</v>
      </c>
      <c r="G16" s="479">
        <v>326</v>
      </c>
      <c r="H16" s="479">
        <v>176</v>
      </c>
      <c r="I16" s="479">
        <v>347</v>
      </c>
      <c r="J16" s="479">
        <v>327</v>
      </c>
      <c r="K16" s="508" t="s">
        <v>693</v>
      </c>
      <c r="L16" s="479">
        <v>2008</v>
      </c>
      <c r="M16" s="479">
        <v>1349</v>
      </c>
      <c r="N16" s="479">
        <v>219</v>
      </c>
      <c r="O16" s="479">
        <v>142</v>
      </c>
      <c r="P16" s="479">
        <v>230</v>
      </c>
      <c r="Q16" s="479">
        <v>62</v>
      </c>
      <c r="R16" s="508" t="s">
        <v>693</v>
      </c>
      <c r="S16" s="479">
        <v>2725</v>
      </c>
      <c r="T16" s="479">
        <v>2190</v>
      </c>
      <c r="U16" s="479">
        <v>107</v>
      </c>
      <c r="V16" s="479">
        <v>34</v>
      </c>
      <c r="W16" s="479">
        <v>117</v>
      </c>
      <c r="X16" s="479">
        <v>265</v>
      </c>
      <c r="Y16" s="508" t="s">
        <v>693</v>
      </c>
    </row>
    <row r="17" spans="1:25" s="450" customFormat="1" ht="15" customHeight="1">
      <c r="A17" s="499"/>
      <c r="B17" s="504" t="s">
        <v>1075</v>
      </c>
      <c r="C17" s="505" t="s">
        <v>1076</v>
      </c>
      <c r="D17" s="506">
        <v>435</v>
      </c>
      <c r="E17" s="507">
        <f t="shared" si="0"/>
        <v>1.1934811237928007</v>
      </c>
      <c r="F17" s="479">
        <v>378</v>
      </c>
      <c r="G17" s="479">
        <v>19</v>
      </c>
      <c r="H17" s="479">
        <v>3</v>
      </c>
      <c r="I17" s="479">
        <v>22</v>
      </c>
      <c r="J17" s="479">
        <v>9</v>
      </c>
      <c r="K17" s="508" t="s">
        <v>693</v>
      </c>
      <c r="L17" s="479">
        <v>151</v>
      </c>
      <c r="M17" s="479">
        <v>114</v>
      </c>
      <c r="N17" s="479">
        <v>15</v>
      </c>
      <c r="O17" s="479">
        <v>2</v>
      </c>
      <c r="P17" s="479">
        <v>15</v>
      </c>
      <c r="Q17" s="479">
        <v>2</v>
      </c>
      <c r="R17" s="508" t="s">
        <v>693</v>
      </c>
      <c r="S17" s="479">
        <v>284</v>
      </c>
      <c r="T17" s="479">
        <v>264</v>
      </c>
      <c r="U17" s="479">
        <v>4</v>
      </c>
      <c r="V17" s="479">
        <v>1</v>
      </c>
      <c r="W17" s="479">
        <v>7</v>
      </c>
      <c r="X17" s="479">
        <v>7</v>
      </c>
      <c r="Y17" s="508" t="s">
        <v>693</v>
      </c>
    </row>
    <row r="18" spans="1:25" s="450" customFormat="1" ht="15" customHeight="1">
      <c r="A18" s="499"/>
      <c r="B18" s="504" t="s">
        <v>1077</v>
      </c>
      <c r="C18" s="505" t="s">
        <v>1078</v>
      </c>
      <c r="D18" s="506">
        <v>273</v>
      </c>
      <c r="E18" s="507">
        <f t="shared" si="0"/>
        <v>0.7490122914837577</v>
      </c>
      <c r="F18" s="479">
        <v>164</v>
      </c>
      <c r="G18" s="479">
        <v>47</v>
      </c>
      <c r="H18" s="479">
        <v>4</v>
      </c>
      <c r="I18" s="479">
        <v>43</v>
      </c>
      <c r="J18" s="479">
        <v>15</v>
      </c>
      <c r="K18" s="508" t="s">
        <v>693</v>
      </c>
      <c r="L18" s="479">
        <v>158</v>
      </c>
      <c r="M18" s="479">
        <v>92</v>
      </c>
      <c r="N18" s="479">
        <v>31</v>
      </c>
      <c r="O18" s="479">
        <v>4</v>
      </c>
      <c r="P18" s="479">
        <v>31</v>
      </c>
      <c r="Q18" s="479" t="s">
        <v>693</v>
      </c>
      <c r="R18" s="508" t="s">
        <v>693</v>
      </c>
      <c r="S18" s="479">
        <v>115</v>
      </c>
      <c r="T18" s="479">
        <v>72</v>
      </c>
      <c r="U18" s="479">
        <v>16</v>
      </c>
      <c r="V18" s="479" t="s">
        <v>693</v>
      </c>
      <c r="W18" s="479">
        <v>12</v>
      </c>
      <c r="X18" s="479">
        <v>15</v>
      </c>
      <c r="Y18" s="508" t="s">
        <v>693</v>
      </c>
    </row>
    <row r="19" spans="1:25" s="450" customFormat="1" ht="15" customHeight="1">
      <c r="A19" s="499"/>
      <c r="B19" s="504" t="s">
        <v>1079</v>
      </c>
      <c r="C19" s="510" t="s">
        <v>1080</v>
      </c>
      <c r="D19" s="506">
        <v>496</v>
      </c>
      <c r="E19" s="507">
        <f t="shared" si="0"/>
        <v>1.3608428446005267</v>
      </c>
      <c r="F19" s="479">
        <v>292</v>
      </c>
      <c r="G19" s="479">
        <v>33</v>
      </c>
      <c r="H19" s="479">
        <v>30</v>
      </c>
      <c r="I19" s="479">
        <v>106</v>
      </c>
      <c r="J19" s="479">
        <v>35</v>
      </c>
      <c r="K19" s="508" t="s">
        <v>693</v>
      </c>
      <c r="L19" s="479">
        <v>308</v>
      </c>
      <c r="M19" s="479">
        <v>165</v>
      </c>
      <c r="N19" s="479">
        <v>25</v>
      </c>
      <c r="O19" s="479">
        <v>30</v>
      </c>
      <c r="P19" s="479">
        <v>85</v>
      </c>
      <c r="Q19" s="479">
        <v>3</v>
      </c>
      <c r="R19" s="508" t="s">
        <v>693</v>
      </c>
      <c r="S19" s="479">
        <v>188</v>
      </c>
      <c r="T19" s="479">
        <v>127</v>
      </c>
      <c r="U19" s="479">
        <v>8</v>
      </c>
      <c r="V19" s="479" t="s">
        <v>693</v>
      </c>
      <c r="W19" s="479">
        <v>21</v>
      </c>
      <c r="X19" s="479">
        <v>32</v>
      </c>
      <c r="Y19" s="508" t="s">
        <v>693</v>
      </c>
    </row>
    <row r="20" spans="1:25" s="450" customFormat="1" ht="15" customHeight="1">
      <c r="A20" s="499"/>
      <c r="B20" s="504" t="s">
        <v>1081</v>
      </c>
      <c r="C20" s="505" t="s">
        <v>1082</v>
      </c>
      <c r="D20" s="506">
        <v>3353</v>
      </c>
      <c r="E20" s="507">
        <f t="shared" si="0"/>
        <v>9.1994073748902547</v>
      </c>
      <c r="F20" s="479">
        <v>2680</v>
      </c>
      <c r="G20" s="479">
        <v>91</v>
      </c>
      <c r="H20" s="479">
        <v>169</v>
      </c>
      <c r="I20" s="479">
        <v>181</v>
      </c>
      <c r="J20" s="479">
        <v>218</v>
      </c>
      <c r="K20" s="508" t="s">
        <v>693</v>
      </c>
      <c r="L20" s="479">
        <v>1277</v>
      </c>
      <c r="M20" s="479">
        <v>950</v>
      </c>
      <c r="N20" s="479">
        <v>61</v>
      </c>
      <c r="O20" s="479">
        <v>111</v>
      </c>
      <c r="P20" s="479">
        <v>115</v>
      </c>
      <c r="Q20" s="479">
        <v>34</v>
      </c>
      <c r="R20" s="508" t="s">
        <v>693</v>
      </c>
      <c r="S20" s="479">
        <v>2076</v>
      </c>
      <c r="T20" s="479">
        <v>1730</v>
      </c>
      <c r="U20" s="479">
        <v>30</v>
      </c>
      <c r="V20" s="479">
        <v>58</v>
      </c>
      <c r="W20" s="479">
        <v>66</v>
      </c>
      <c r="X20" s="479">
        <v>184</v>
      </c>
      <c r="Y20" s="508" t="s">
        <v>693</v>
      </c>
    </row>
    <row r="21" spans="1:25" s="450" customFormat="1" ht="15" customHeight="1">
      <c r="A21" s="499"/>
      <c r="B21" s="504" t="s">
        <v>1083</v>
      </c>
      <c r="C21" s="511" t="s">
        <v>1084</v>
      </c>
      <c r="D21" s="506">
        <v>1478</v>
      </c>
      <c r="E21" s="507">
        <f t="shared" si="0"/>
        <v>4.0550921861281823</v>
      </c>
      <c r="F21" s="479">
        <v>970</v>
      </c>
      <c r="G21" s="479">
        <v>59</v>
      </c>
      <c r="H21" s="479">
        <v>82</v>
      </c>
      <c r="I21" s="479">
        <v>241</v>
      </c>
      <c r="J21" s="479">
        <v>120</v>
      </c>
      <c r="K21" s="508" t="s">
        <v>693</v>
      </c>
      <c r="L21" s="479">
        <v>586</v>
      </c>
      <c r="M21" s="479">
        <v>363</v>
      </c>
      <c r="N21" s="479">
        <v>35</v>
      </c>
      <c r="O21" s="479">
        <v>50</v>
      </c>
      <c r="P21" s="479">
        <v>113</v>
      </c>
      <c r="Q21" s="479">
        <v>21</v>
      </c>
      <c r="R21" s="508" t="s">
        <v>693</v>
      </c>
      <c r="S21" s="479">
        <v>892</v>
      </c>
      <c r="T21" s="479">
        <v>607</v>
      </c>
      <c r="U21" s="479">
        <v>24</v>
      </c>
      <c r="V21" s="479">
        <v>32</v>
      </c>
      <c r="W21" s="479">
        <v>128</v>
      </c>
      <c r="X21" s="479">
        <v>99</v>
      </c>
      <c r="Y21" s="508" t="s">
        <v>693</v>
      </c>
    </row>
    <row r="22" spans="1:25" s="450" customFormat="1" ht="15" customHeight="1">
      <c r="A22" s="499"/>
      <c r="B22" s="504" t="s">
        <v>1085</v>
      </c>
      <c r="C22" s="505" t="s">
        <v>1086</v>
      </c>
      <c r="D22" s="506">
        <v>972</v>
      </c>
      <c r="E22" s="507">
        <f t="shared" si="0"/>
        <v>2.6668129938542582</v>
      </c>
      <c r="F22" s="479">
        <v>862</v>
      </c>
      <c r="G22" s="479">
        <v>11</v>
      </c>
      <c r="H22" s="479">
        <v>16</v>
      </c>
      <c r="I22" s="479">
        <v>72</v>
      </c>
      <c r="J22" s="479">
        <v>9</v>
      </c>
      <c r="K22" s="508" t="s">
        <v>693</v>
      </c>
      <c r="L22" s="479">
        <v>349</v>
      </c>
      <c r="M22" s="479">
        <v>308</v>
      </c>
      <c r="N22" s="479">
        <v>9</v>
      </c>
      <c r="O22" s="479">
        <v>6</v>
      </c>
      <c r="P22" s="479">
        <v>22</v>
      </c>
      <c r="Q22" s="479">
        <v>3</v>
      </c>
      <c r="R22" s="508" t="s">
        <v>693</v>
      </c>
      <c r="S22" s="479">
        <v>623</v>
      </c>
      <c r="T22" s="479">
        <v>554</v>
      </c>
      <c r="U22" s="479">
        <v>2</v>
      </c>
      <c r="V22" s="479">
        <v>10</v>
      </c>
      <c r="W22" s="479">
        <v>50</v>
      </c>
      <c r="X22" s="479">
        <v>6</v>
      </c>
      <c r="Y22" s="508" t="s">
        <v>693</v>
      </c>
    </row>
    <row r="23" spans="1:25" s="450" customFormat="1" ht="15" customHeight="1">
      <c r="A23" s="499"/>
      <c r="B23" s="504" t="s">
        <v>1087</v>
      </c>
      <c r="C23" s="505" t="s">
        <v>1088</v>
      </c>
      <c r="D23" s="506">
        <v>4214</v>
      </c>
      <c r="E23" s="507">
        <f t="shared" si="0"/>
        <v>11.561676909569799</v>
      </c>
      <c r="F23" s="479">
        <v>3981</v>
      </c>
      <c r="G23" s="479">
        <v>55</v>
      </c>
      <c r="H23" s="479">
        <v>58</v>
      </c>
      <c r="I23" s="479">
        <v>63</v>
      </c>
      <c r="J23" s="479">
        <v>50</v>
      </c>
      <c r="K23" s="508" t="s">
        <v>693</v>
      </c>
      <c r="L23" s="479">
        <v>865</v>
      </c>
      <c r="M23" s="479">
        <v>734</v>
      </c>
      <c r="N23" s="479">
        <v>31</v>
      </c>
      <c r="O23" s="479">
        <v>55</v>
      </c>
      <c r="P23" s="479">
        <v>41</v>
      </c>
      <c r="Q23" s="479">
        <v>3</v>
      </c>
      <c r="R23" s="508" t="s">
        <v>693</v>
      </c>
      <c r="S23" s="479">
        <v>3349</v>
      </c>
      <c r="T23" s="479">
        <v>3247</v>
      </c>
      <c r="U23" s="479">
        <v>24</v>
      </c>
      <c r="V23" s="479">
        <v>3</v>
      </c>
      <c r="W23" s="479">
        <v>22</v>
      </c>
      <c r="X23" s="479">
        <v>47</v>
      </c>
      <c r="Y23" s="508" t="s">
        <v>693</v>
      </c>
    </row>
    <row r="24" spans="1:25" s="450" customFormat="1" ht="15" customHeight="1">
      <c r="A24" s="499"/>
      <c r="B24" s="504" t="s">
        <v>1089</v>
      </c>
      <c r="C24" s="505" t="s">
        <v>1090</v>
      </c>
      <c r="D24" s="506">
        <v>400</v>
      </c>
      <c r="E24" s="507">
        <f t="shared" si="0"/>
        <v>1.0974539069359086</v>
      </c>
      <c r="F24" s="479">
        <v>393</v>
      </c>
      <c r="G24" s="479">
        <v>3</v>
      </c>
      <c r="H24" s="479">
        <v>2</v>
      </c>
      <c r="I24" s="508" t="s">
        <v>693</v>
      </c>
      <c r="J24" s="508" t="s">
        <v>693</v>
      </c>
      <c r="K24" s="508" t="s">
        <v>693</v>
      </c>
      <c r="L24" s="479">
        <v>235</v>
      </c>
      <c r="M24" s="479">
        <v>229</v>
      </c>
      <c r="N24" s="479">
        <v>3</v>
      </c>
      <c r="O24" s="479">
        <v>1</v>
      </c>
      <c r="P24" s="508" t="s">
        <v>693</v>
      </c>
      <c r="Q24" s="508" t="s">
        <v>693</v>
      </c>
      <c r="R24" s="508" t="s">
        <v>693</v>
      </c>
      <c r="S24" s="479">
        <v>165</v>
      </c>
      <c r="T24" s="479">
        <v>164</v>
      </c>
      <c r="U24" s="508" t="s">
        <v>693</v>
      </c>
      <c r="V24" s="479">
        <v>1</v>
      </c>
      <c r="W24" s="508" t="s">
        <v>693</v>
      </c>
      <c r="X24" s="508" t="s">
        <v>693</v>
      </c>
      <c r="Y24" s="508" t="s">
        <v>693</v>
      </c>
    </row>
    <row r="25" spans="1:25" s="450" customFormat="1" ht="15" customHeight="1">
      <c r="A25" s="499"/>
      <c r="B25" s="504" t="s">
        <v>1091</v>
      </c>
      <c r="C25" s="512" t="s">
        <v>1092</v>
      </c>
      <c r="D25" s="506">
        <v>1511</v>
      </c>
      <c r="E25" s="507">
        <f t="shared" si="0"/>
        <v>4.1456321334503947</v>
      </c>
      <c r="F25" s="479">
        <v>1041</v>
      </c>
      <c r="G25" s="479">
        <v>113</v>
      </c>
      <c r="H25" s="479">
        <v>26</v>
      </c>
      <c r="I25" s="479">
        <v>279</v>
      </c>
      <c r="J25" s="479">
        <v>27</v>
      </c>
      <c r="K25" s="479">
        <v>19</v>
      </c>
      <c r="L25" s="479">
        <v>891</v>
      </c>
      <c r="M25" s="479">
        <v>578</v>
      </c>
      <c r="N25" s="479">
        <v>87</v>
      </c>
      <c r="O25" s="479">
        <v>18</v>
      </c>
      <c r="P25" s="479">
        <v>195</v>
      </c>
      <c r="Q25" s="479">
        <v>7</v>
      </c>
      <c r="R25" s="479">
        <v>3</v>
      </c>
      <c r="S25" s="479">
        <v>620</v>
      </c>
      <c r="T25" s="479">
        <v>463</v>
      </c>
      <c r="U25" s="479">
        <v>26</v>
      </c>
      <c r="V25" s="479">
        <v>8</v>
      </c>
      <c r="W25" s="479">
        <v>84</v>
      </c>
      <c r="X25" s="479">
        <v>20</v>
      </c>
      <c r="Y25" s="509">
        <v>16</v>
      </c>
    </row>
    <row r="26" spans="1:25" s="450" customFormat="1" ht="15" customHeight="1">
      <c r="A26" s="499"/>
      <c r="B26" s="504" t="s">
        <v>1093</v>
      </c>
      <c r="C26" s="513" t="s">
        <v>1094</v>
      </c>
      <c r="D26" s="506">
        <v>811</v>
      </c>
      <c r="E26" s="507">
        <f t="shared" si="0"/>
        <v>2.2250877963125548</v>
      </c>
      <c r="F26" s="479">
        <v>811</v>
      </c>
      <c r="G26" s="508" t="s">
        <v>693</v>
      </c>
      <c r="H26" s="508" t="s">
        <v>693</v>
      </c>
      <c r="I26" s="508" t="s">
        <v>693</v>
      </c>
      <c r="J26" s="508" t="s">
        <v>693</v>
      </c>
      <c r="K26" s="508" t="s">
        <v>693</v>
      </c>
      <c r="L26" s="479">
        <v>542</v>
      </c>
      <c r="M26" s="479">
        <v>542</v>
      </c>
      <c r="N26" s="508" t="s">
        <v>693</v>
      </c>
      <c r="O26" s="508" t="s">
        <v>693</v>
      </c>
      <c r="P26" s="508" t="s">
        <v>693</v>
      </c>
      <c r="Q26" s="508" t="s">
        <v>693</v>
      </c>
      <c r="R26" s="508" t="s">
        <v>693</v>
      </c>
      <c r="S26" s="479">
        <v>269</v>
      </c>
      <c r="T26" s="479">
        <v>269</v>
      </c>
      <c r="U26" s="508" t="s">
        <v>693</v>
      </c>
      <c r="V26" s="508" t="s">
        <v>693</v>
      </c>
      <c r="W26" s="508" t="s">
        <v>693</v>
      </c>
      <c r="X26" s="508" t="s">
        <v>693</v>
      </c>
      <c r="Y26" s="508" t="s">
        <v>693</v>
      </c>
    </row>
    <row r="27" spans="1:25" s="450" customFormat="1" ht="15" customHeight="1">
      <c r="A27" s="499"/>
      <c r="B27" s="504" t="s">
        <v>1095</v>
      </c>
      <c r="C27" s="505" t="s">
        <v>1096</v>
      </c>
      <c r="D27" s="506">
        <v>527</v>
      </c>
      <c r="E27" s="507">
        <f t="shared" si="0"/>
        <v>1.4458955223880596</v>
      </c>
      <c r="F27" s="479">
        <v>87</v>
      </c>
      <c r="G27" s="508">
        <v>1</v>
      </c>
      <c r="H27" s="508" t="s">
        <v>693</v>
      </c>
      <c r="I27" s="479">
        <v>8</v>
      </c>
      <c r="J27" s="479">
        <v>3</v>
      </c>
      <c r="K27" s="508" t="s">
        <v>693</v>
      </c>
      <c r="L27" s="479">
        <v>261</v>
      </c>
      <c r="M27" s="479">
        <v>38</v>
      </c>
      <c r="N27" s="508" t="s">
        <v>693</v>
      </c>
      <c r="O27" s="508" t="s">
        <v>693</v>
      </c>
      <c r="P27" s="479">
        <v>7</v>
      </c>
      <c r="Q27" s="479">
        <v>1</v>
      </c>
      <c r="R27" s="508" t="s">
        <v>693</v>
      </c>
      <c r="S27" s="479">
        <v>266</v>
      </c>
      <c r="T27" s="479">
        <v>49</v>
      </c>
      <c r="U27" s="508">
        <v>1</v>
      </c>
      <c r="V27" s="508" t="s">
        <v>693</v>
      </c>
      <c r="W27" s="479">
        <v>1</v>
      </c>
      <c r="X27" s="479">
        <v>2</v>
      </c>
      <c r="Y27" s="508" t="s">
        <v>693</v>
      </c>
    </row>
    <row r="28" spans="1:25" s="450" customFormat="1" ht="15" customHeight="1">
      <c r="A28" s="499"/>
      <c r="B28" s="4385" t="s">
        <v>1097</v>
      </c>
      <c r="C28" s="4386"/>
      <c r="D28" s="506">
        <v>1206</v>
      </c>
      <c r="E28" s="507">
        <f t="shared" si="0"/>
        <v>3.3088235294117649</v>
      </c>
      <c r="F28" s="479">
        <v>256</v>
      </c>
      <c r="G28" s="479">
        <v>28</v>
      </c>
      <c r="H28" s="479">
        <v>95</v>
      </c>
      <c r="I28" s="479">
        <v>456</v>
      </c>
      <c r="J28" s="479">
        <v>366</v>
      </c>
      <c r="K28" s="508" t="s">
        <v>693</v>
      </c>
      <c r="L28" s="479">
        <v>833</v>
      </c>
      <c r="M28" s="479">
        <v>187</v>
      </c>
      <c r="N28" s="479">
        <v>21</v>
      </c>
      <c r="O28" s="479">
        <v>90</v>
      </c>
      <c r="P28" s="479">
        <v>436</v>
      </c>
      <c r="Q28" s="479">
        <v>94</v>
      </c>
      <c r="R28" s="508" t="s">
        <v>693</v>
      </c>
      <c r="S28" s="479">
        <v>373</v>
      </c>
      <c r="T28" s="479">
        <v>69</v>
      </c>
      <c r="U28" s="479">
        <v>7</v>
      </c>
      <c r="V28" s="479">
        <v>5</v>
      </c>
      <c r="W28" s="479">
        <v>20</v>
      </c>
      <c r="X28" s="479">
        <v>272</v>
      </c>
      <c r="Y28" s="508" t="s">
        <v>693</v>
      </c>
    </row>
    <row r="29" spans="1:25" s="450" customFormat="1" ht="15" customHeight="1">
      <c r="A29" s="499"/>
      <c r="B29" s="4385" t="s">
        <v>1098</v>
      </c>
      <c r="C29" s="4386"/>
      <c r="D29" s="506">
        <v>12101</v>
      </c>
      <c r="E29" s="507">
        <f t="shared" si="0"/>
        <v>33.200724319578576</v>
      </c>
      <c r="F29" s="479">
        <v>9453</v>
      </c>
      <c r="G29" s="479">
        <v>806</v>
      </c>
      <c r="H29" s="479">
        <v>272</v>
      </c>
      <c r="I29" s="479">
        <v>894</v>
      </c>
      <c r="J29" s="479">
        <v>552</v>
      </c>
      <c r="K29" s="509">
        <v>90</v>
      </c>
      <c r="L29" s="479">
        <v>8176</v>
      </c>
      <c r="M29" s="479">
        <v>6308</v>
      </c>
      <c r="N29" s="479">
        <v>615</v>
      </c>
      <c r="O29" s="479">
        <v>261</v>
      </c>
      <c r="P29" s="479">
        <v>819</v>
      </c>
      <c r="Q29" s="479">
        <v>133</v>
      </c>
      <c r="R29" s="479">
        <v>16</v>
      </c>
      <c r="S29" s="479">
        <v>3925</v>
      </c>
      <c r="T29" s="479">
        <v>3145</v>
      </c>
      <c r="U29" s="479">
        <v>191</v>
      </c>
      <c r="V29" s="479">
        <v>11</v>
      </c>
      <c r="W29" s="479">
        <v>75</v>
      </c>
      <c r="X29" s="479">
        <v>419</v>
      </c>
      <c r="Y29" s="509">
        <v>74</v>
      </c>
    </row>
    <row r="30" spans="1:25" s="450" customFormat="1" ht="15" customHeight="1">
      <c r="A30" s="514"/>
      <c r="B30" s="4387" t="s">
        <v>1099</v>
      </c>
      <c r="C30" s="4388"/>
      <c r="D30" s="515">
        <v>20223</v>
      </c>
      <c r="E30" s="516">
        <f t="shared" si="0"/>
        <v>55.484525899912207</v>
      </c>
      <c r="F30" s="517">
        <v>16549</v>
      </c>
      <c r="G30" s="517">
        <v>805</v>
      </c>
      <c r="H30" s="517">
        <v>568</v>
      </c>
      <c r="I30" s="517">
        <v>1402</v>
      </c>
      <c r="J30" s="517">
        <v>816</v>
      </c>
      <c r="K30" s="517">
        <v>19</v>
      </c>
      <c r="L30" s="517">
        <v>8583</v>
      </c>
      <c r="M30" s="517">
        <v>6545</v>
      </c>
      <c r="N30" s="517">
        <v>552</v>
      </c>
      <c r="O30" s="517">
        <v>421</v>
      </c>
      <c r="P30" s="517">
        <v>894</v>
      </c>
      <c r="Q30" s="517">
        <v>137</v>
      </c>
      <c r="R30" s="517">
        <v>3</v>
      </c>
      <c r="S30" s="517">
        <v>11640</v>
      </c>
      <c r="T30" s="517">
        <v>10004</v>
      </c>
      <c r="U30" s="517">
        <v>253</v>
      </c>
      <c r="V30" s="517">
        <v>147</v>
      </c>
      <c r="W30" s="517">
        <v>508</v>
      </c>
      <c r="X30" s="517">
        <v>679</v>
      </c>
      <c r="Y30" s="518">
        <v>16</v>
      </c>
    </row>
    <row r="31" spans="1:25" s="519" customFormat="1" ht="16.5" customHeight="1">
      <c r="A31" s="4383" t="s">
        <v>1100</v>
      </c>
      <c r="B31" s="4383"/>
      <c r="C31" s="4384"/>
      <c r="D31" s="498"/>
      <c r="E31" s="498"/>
      <c r="F31" s="498"/>
      <c r="G31" s="498"/>
      <c r="H31" s="498"/>
      <c r="I31" s="498"/>
      <c r="J31" s="498"/>
      <c r="K31" s="498"/>
      <c r="L31" s="498"/>
      <c r="M31" s="498"/>
      <c r="N31" s="498"/>
      <c r="O31" s="498"/>
      <c r="P31" s="498"/>
      <c r="Q31" s="498"/>
      <c r="R31" s="498"/>
      <c r="S31" s="498"/>
      <c r="T31" s="498"/>
      <c r="U31" s="498"/>
      <c r="V31" s="498"/>
      <c r="W31" s="498"/>
      <c r="X31" s="498"/>
      <c r="Y31" s="498"/>
    </row>
    <row r="32" spans="1:25" s="312" customFormat="1" ht="15" customHeight="1">
      <c r="A32" s="499"/>
      <c r="B32" s="499"/>
      <c r="C32" s="500" t="s">
        <v>815</v>
      </c>
      <c r="D32" s="501">
        <f>SUM(D33:D53)</f>
        <v>36448</v>
      </c>
      <c r="E32" s="502">
        <f>D32/$D$32*100</f>
        <v>100</v>
      </c>
      <c r="F32" s="457">
        <v>27875</v>
      </c>
      <c r="G32" s="457">
        <v>1871</v>
      </c>
      <c r="H32" s="457">
        <v>1088</v>
      </c>
      <c r="I32" s="457">
        <v>2897</v>
      </c>
      <c r="J32" s="457">
        <v>1985</v>
      </c>
      <c r="K32" s="457">
        <v>119</v>
      </c>
      <c r="L32" s="457">
        <v>19048</v>
      </c>
      <c r="M32" s="457">
        <v>13711</v>
      </c>
      <c r="N32" s="457">
        <v>1361</v>
      </c>
      <c r="O32" s="457">
        <v>880</v>
      </c>
      <c r="P32" s="457">
        <v>2287</v>
      </c>
      <c r="Q32" s="457">
        <v>438</v>
      </c>
      <c r="R32" s="457">
        <v>19</v>
      </c>
      <c r="S32" s="457">
        <v>17400</v>
      </c>
      <c r="T32" s="457">
        <v>14164</v>
      </c>
      <c r="U32" s="457">
        <v>510</v>
      </c>
      <c r="V32" s="457">
        <v>208</v>
      </c>
      <c r="W32" s="457">
        <v>610</v>
      </c>
      <c r="X32" s="457">
        <v>1547</v>
      </c>
      <c r="Y32" s="503">
        <v>100</v>
      </c>
    </row>
    <row r="33" spans="1:25" s="450" customFormat="1" ht="15" customHeight="1">
      <c r="A33" s="499"/>
      <c r="B33" s="504" t="s">
        <v>1057</v>
      </c>
      <c r="C33" s="505" t="s">
        <v>1101</v>
      </c>
      <c r="D33" s="506">
        <v>993</v>
      </c>
      <c r="E33" s="507">
        <f t="shared" ref="E33:E56" si="1">D33/$D$32*100</f>
        <v>2.7244293239683932</v>
      </c>
      <c r="F33" s="479">
        <v>181</v>
      </c>
      <c r="G33" s="479">
        <v>17</v>
      </c>
      <c r="H33" s="479">
        <v>72</v>
      </c>
      <c r="I33" s="479">
        <v>430</v>
      </c>
      <c r="J33" s="479">
        <v>293</v>
      </c>
      <c r="K33" s="508" t="s">
        <v>1002</v>
      </c>
      <c r="L33" s="479">
        <v>658</v>
      </c>
      <c r="M33" s="479">
        <v>123</v>
      </c>
      <c r="N33" s="479">
        <v>11</v>
      </c>
      <c r="O33" s="479">
        <v>68</v>
      </c>
      <c r="P33" s="479">
        <v>393</v>
      </c>
      <c r="Q33" s="479">
        <v>63</v>
      </c>
      <c r="R33" s="508" t="s">
        <v>1002</v>
      </c>
      <c r="S33" s="479">
        <v>335</v>
      </c>
      <c r="T33" s="479">
        <v>58</v>
      </c>
      <c r="U33" s="479">
        <v>6</v>
      </c>
      <c r="V33" s="479">
        <v>4</v>
      </c>
      <c r="W33" s="479">
        <v>37</v>
      </c>
      <c r="X33" s="479">
        <v>230</v>
      </c>
      <c r="Y33" s="508" t="s">
        <v>1002</v>
      </c>
    </row>
    <row r="34" spans="1:25" s="450" customFormat="1" ht="15" customHeight="1">
      <c r="A34" s="499"/>
      <c r="B34" s="504" t="s">
        <v>1102</v>
      </c>
      <c r="C34" s="505" t="s">
        <v>1103</v>
      </c>
      <c r="D34" s="506">
        <v>48</v>
      </c>
      <c r="E34" s="507">
        <f t="shared" si="1"/>
        <v>0.13169446883230904</v>
      </c>
      <c r="F34" s="479">
        <v>29</v>
      </c>
      <c r="G34" s="479">
        <v>4</v>
      </c>
      <c r="H34" s="479">
        <v>4</v>
      </c>
      <c r="I34" s="479">
        <v>7</v>
      </c>
      <c r="J34" s="479">
        <v>4</v>
      </c>
      <c r="K34" s="508" t="s">
        <v>1002</v>
      </c>
      <c r="L34" s="479">
        <v>45</v>
      </c>
      <c r="M34" s="479">
        <v>27</v>
      </c>
      <c r="N34" s="479">
        <v>4</v>
      </c>
      <c r="O34" s="479">
        <v>4</v>
      </c>
      <c r="P34" s="479">
        <v>7</v>
      </c>
      <c r="Q34" s="479">
        <v>3</v>
      </c>
      <c r="R34" s="508" t="s">
        <v>1002</v>
      </c>
      <c r="S34" s="479">
        <v>3</v>
      </c>
      <c r="T34" s="479">
        <v>2</v>
      </c>
      <c r="U34" s="508" t="s">
        <v>1002</v>
      </c>
      <c r="V34" s="508" t="s">
        <v>1002</v>
      </c>
      <c r="W34" s="508" t="s">
        <v>1002</v>
      </c>
      <c r="X34" s="479">
        <v>1</v>
      </c>
      <c r="Y34" s="508" t="s">
        <v>1002</v>
      </c>
    </row>
    <row r="35" spans="1:25" s="450" customFormat="1" ht="15" customHeight="1">
      <c r="A35" s="499"/>
      <c r="B35" s="504" t="s">
        <v>1061</v>
      </c>
      <c r="C35" s="505" t="s">
        <v>1060</v>
      </c>
      <c r="D35" s="506">
        <v>98</v>
      </c>
      <c r="E35" s="507">
        <f t="shared" si="1"/>
        <v>0.26887620719929761</v>
      </c>
      <c r="F35" s="479">
        <v>47</v>
      </c>
      <c r="G35" s="479">
        <v>1</v>
      </c>
      <c r="H35" s="479">
        <v>9</v>
      </c>
      <c r="I35" s="479">
        <v>23</v>
      </c>
      <c r="J35" s="479">
        <v>18</v>
      </c>
      <c r="K35" s="508" t="s">
        <v>1002</v>
      </c>
      <c r="L35" s="479">
        <v>78</v>
      </c>
      <c r="M35" s="479">
        <v>39</v>
      </c>
      <c r="N35" s="479">
        <v>1</v>
      </c>
      <c r="O35" s="479">
        <v>9</v>
      </c>
      <c r="P35" s="479">
        <v>23</v>
      </c>
      <c r="Q35" s="479">
        <v>6</v>
      </c>
      <c r="R35" s="508" t="s">
        <v>1002</v>
      </c>
      <c r="S35" s="479">
        <v>20</v>
      </c>
      <c r="T35" s="479">
        <v>8</v>
      </c>
      <c r="U35" s="508" t="s">
        <v>1002</v>
      </c>
      <c r="V35" s="508" t="s">
        <v>1002</v>
      </c>
      <c r="W35" s="508" t="s">
        <v>1002</v>
      </c>
      <c r="X35" s="479">
        <v>12</v>
      </c>
      <c r="Y35" s="508" t="s">
        <v>1002</v>
      </c>
    </row>
    <row r="36" spans="1:25" s="450" customFormat="1" ht="15" customHeight="1">
      <c r="A36" s="499"/>
      <c r="B36" s="504" t="s">
        <v>1063</v>
      </c>
      <c r="C36" s="505" t="s">
        <v>1062</v>
      </c>
      <c r="D36" s="506">
        <v>5</v>
      </c>
      <c r="E36" s="507">
        <f t="shared" si="1"/>
        <v>1.371817383669886E-2</v>
      </c>
      <c r="F36" s="479">
        <v>4</v>
      </c>
      <c r="G36" s="479">
        <v>1</v>
      </c>
      <c r="H36" s="508" t="s">
        <v>1002</v>
      </c>
      <c r="I36" s="508" t="s">
        <v>1002</v>
      </c>
      <c r="J36" s="508" t="s">
        <v>1002</v>
      </c>
      <c r="K36" s="508" t="s">
        <v>1002</v>
      </c>
      <c r="L36" s="479">
        <v>3</v>
      </c>
      <c r="M36" s="479">
        <v>2</v>
      </c>
      <c r="N36" s="479">
        <v>1</v>
      </c>
      <c r="O36" s="508" t="s">
        <v>1002</v>
      </c>
      <c r="P36" s="508" t="s">
        <v>1002</v>
      </c>
      <c r="Q36" s="508" t="s">
        <v>1002</v>
      </c>
      <c r="R36" s="508" t="s">
        <v>1002</v>
      </c>
      <c r="S36" s="479">
        <v>2</v>
      </c>
      <c r="T36" s="479">
        <v>2</v>
      </c>
      <c r="U36" s="508" t="s">
        <v>1002</v>
      </c>
      <c r="V36" s="508" t="s">
        <v>1002</v>
      </c>
      <c r="W36" s="508" t="s">
        <v>1002</v>
      </c>
      <c r="X36" s="508" t="s">
        <v>1002</v>
      </c>
      <c r="Y36" s="508" t="s">
        <v>1002</v>
      </c>
    </row>
    <row r="37" spans="1:25" s="450" customFormat="1" ht="15" customHeight="1">
      <c r="A37" s="499"/>
      <c r="B37" s="504" t="s">
        <v>1065</v>
      </c>
      <c r="C37" s="505" t="s">
        <v>1064</v>
      </c>
      <c r="D37" s="506">
        <v>2231</v>
      </c>
      <c r="E37" s="507">
        <f t="shared" si="1"/>
        <v>6.1210491659350312</v>
      </c>
      <c r="F37" s="479">
        <v>1269</v>
      </c>
      <c r="G37" s="479">
        <v>307</v>
      </c>
      <c r="H37" s="479">
        <v>145</v>
      </c>
      <c r="I37" s="479">
        <v>379</v>
      </c>
      <c r="J37" s="479">
        <v>131</v>
      </c>
      <c r="K37" s="508" t="s">
        <v>1002</v>
      </c>
      <c r="L37" s="479">
        <v>1853</v>
      </c>
      <c r="M37" s="479">
        <v>1045</v>
      </c>
      <c r="N37" s="479">
        <v>232</v>
      </c>
      <c r="O37" s="479">
        <v>143</v>
      </c>
      <c r="P37" s="479">
        <v>378</v>
      </c>
      <c r="Q37" s="479">
        <v>55</v>
      </c>
      <c r="R37" s="508" t="s">
        <v>1002</v>
      </c>
      <c r="S37" s="479">
        <v>378</v>
      </c>
      <c r="T37" s="479">
        <v>224</v>
      </c>
      <c r="U37" s="479">
        <v>75</v>
      </c>
      <c r="V37" s="479">
        <v>2</v>
      </c>
      <c r="W37" s="479">
        <v>1</v>
      </c>
      <c r="X37" s="479">
        <v>76</v>
      </c>
      <c r="Y37" s="508" t="s">
        <v>1002</v>
      </c>
    </row>
    <row r="38" spans="1:25" s="450" customFormat="1" ht="15" customHeight="1">
      <c r="A38" s="499"/>
      <c r="B38" s="504" t="s">
        <v>1067</v>
      </c>
      <c r="C38" s="505" t="s">
        <v>1066</v>
      </c>
      <c r="D38" s="506">
        <v>10570</v>
      </c>
      <c r="E38" s="507">
        <f t="shared" si="1"/>
        <v>29.000219490781387</v>
      </c>
      <c r="F38" s="479">
        <v>8620</v>
      </c>
      <c r="G38" s="479">
        <v>579</v>
      </c>
      <c r="H38" s="479">
        <v>191</v>
      </c>
      <c r="I38" s="479">
        <v>549</v>
      </c>
      <c r="J38" s="479">
        <v>552</v>
      </c>
      <c r="K38" s="479">
        <v>79</v>
      </c>
      <c r="L38" s="479">
        <v>6757</v>
      </c>
      <c r="M38" s="479">
        <v>5509</v>
      </c>
      <c r="N38" s="479">
        <v>442</v>
      </c>
      <c r="O38" s="479">
        <v>175</v>
      </c>
      <c r="P38" s="479">
        <v>493</v>
      </c>
      <c r="Q38" s="479">
        <v>125</v>
      </c>
      <c r="R38" s="479">
        <v>13</v>
      </c>
      <c r="S38" s="479">
        <v>3813</v>
      </c>
      <c r="T38" s="479">
        <v>3111</v>
      </c>
      <c r="U38" s="479">
        <v>137</v>
      </c>
      <c r="V38" s="479">
        <v>16</v>
      </c>
      <c r="W38" s="479">
        <v>56</v>
      </c>
      <c r="X38" s="479">
        <v>427</v>
      </c>
      <c r="Y38" s="509">
        <v>66</v>
      </c>
    </row>
    <row r="39" spans="1:25" s="450" customFormat="1" ht="15" customHeight="1">
      <c r="A39" s="499"/>
      <c r="B39" s="504" t="s">
        <v>1069</v>
      </c>
      <c r="C39" s="505" t="s">
        <v>1068</v>
      </c>
      <c r="D39" s="506">
        <v>63</v>
      </c>
      <c r="E39" s="507">
        <f t="shared" si="1"/>
        <v>0.17284899034240561</v>
      </c>
      <c r="F39" s="479">
        <v>63</v>
      </c>
      <c r="G39" s="508" t="s">
        <v>1002</v>
      </c>
      <c r="H39" s="508" t="s">
        <v>1002</v>
      </c>
      <c r="I39" s="508" t="s">
        <v>1002</v>
      </c>
      <c r="J39" s="508" t="s">
        <v>1002</v>
      </c>
      <c r="K39" s="508" t="s">
        <v>1002</v>
      </c>
      <c r="L39" s="479">
        <v>55</v>
      </c>
      <c r="M39" s="479">
        <v>55</v>
      </c>
      <c r="N39" s="508" t="s">
        <v>1002</v>
      </c>
      <c r="O39" s="508" t="s">
        <v>1002</v>
      </c>
      <c r="P39" s="508" t="s">
        <v>1002</v>
      </c>
      <c r="Q39" s="508" t="s">
        <v>1002</v>
      </c>
      <c r="R39" s="508" t="s">
        <v>1002</v>
      </c>
      <c r="S39" s="479">
        <v>8</v>
      </c>
      <c r="T39" s="479">
        <v>8</v>
      </c>
      <c r="U39" s="508" t="s">
        <v>1002</v>
      </c>
      <c r="V39" s="508" t="s">
        <v>1002</v>
      </c>
      <c r="W39" s="508" t="s">
        <v>1002</v>
      </c>
      <c r="X39" s="508" t="s">
        <v>1002</v>
      </c>
      <c r="Y39" s="508" t="s">
        <v>1002</v>
      </c>
    </row>
    <row r="40" spans="1:25" s="450" customFormat="1" ht="15" customHeight="1">
      <c r="A40" s="499"/>
      <c r="B40" s="504" t="s">
        <v>1071</v>
      </c>
      <c r="C40" s="505" t="s">
        <v>1070</v>
      </c>
      <c r="D40" s="506">
        <v>304</v>
      </c>
      <c r="E40" s="507">
        <f t="shared" si="1"/>
        <v>0.8340649692712907</v>
      </c>
      <c r="F40" s="479">
        <v>269</v>
      </c>
      <c r="G40" s="479">
        <v>18</v>
      </c>
      <c r="H40" s="479">
        <v>2</v>
      </c>
      <c r="I40" s="479">
        <v>15</v>
      </c>
      <c r="J40" s="508" t="s">
        <v>1002</v>
      </c>
      <c r="K40" s="508" t="s">
        <v>1002</v>
      </c>
      <c r="L40" s="479">
        <v>203</v>
      </c>
      <c r="M40" s="479">
        <v>175</v>
      </c>
      <c r="N40" s="479">
        <v>14</v>
      </c>
      <c r="O40" s="479">
        <v>1</v>
      </c>
      <c r="P40" s="479">
        <v>13</v>
      </c>
      <c r="Q40" s="508" t="s">
        <v>1002</v>
      </c>
      <c r="R40" s="508" t="s">
        <v>1002</v>
      </c>
      <c r="S40" s="479">
        <v>101</v>
      </c>
      <c r="T40" s="479">
        <v>94</v>
      </c>
      <c r="U40" s="479">
        <v>4</v>
      </c>
      <c r="V40" s="479">
        <v>1</v>
      </c>
      <c r="W40" s="479">
        <v>2</v>
      </c>
      <c r="X40" s="508" t="s">
        <v>1002</v>
      </c>
      <c r="Y40" s="508" t="s">
        <v>1002</v>
      </c>
    </row>
    <row r="41" spans="1:25" s="450" customFormat="1" ht="15" customHeight="1">
      <c r="A41" s="499"/>
      <c r="B41" s="504" t="s">
        <v>1073</v>
      </c>
      <c r="C41" s="505" t="s">
        <v>1072</v>
      </c>
      <c r="D41" s="506">
        <v>1366</v>
      </c>
      <c r="E41" s="507">
        <f t="shared" si="1"/>
        <v>3.7478050921861281</v>
      </c>
      <c r="F41" s="479">
        <v>1278</v>
      </c>
      <c r="G41" s="479">
        <v>41</v>
      </c>
      <c r="H41" s="479">
        <v>7</v>
      </c>
      <c r="I41" s="479">
        <v>32</v>
      </c>
      <c r="J41" s="479">
        <v>8</v>
      </c>
      <c r="K41" s="508" t="s">
        <v>1002</v>
      </c>
      <c r="L41" s="479">
        <v>1101</v>
      </c>
      <c r="M41" s="479">
        <v>1024</v>
      </c>
      <c r="N41" s="479">
        <v>36</v>
      </c>
      <c r="O41" s="479">
        <v>7</v>
      </c>
      <c r="P41" s="479">
        <v>31</v>
      </c>
      <c r="Q41" s="479">
        <v>3</v>
      </c>
      <c r="R41" s="508" t="s">
        <v>1002</v>
      </c>
      <c r="S41" s="479">
        <v>265</v>
      </c>
      <c r="T41" s="479">
        <v>254</v>
      </c>
      <c r="U41" s="479">
        <v>5</v>
      </c>
      <c r="V41" s="479" t="s">
        <v>693</v>
      </c>
      <c r="W41" s="479">
        <v>1</v>
      </c>
      <c r="X41" s="479">
        <v>5</v>
      </c>
      <c r="Y41" s="508" t="s">
        <v>1002</v>
      </c>
    </row>
    <row r="42" spans="1:25" s="450" customFormat="1" ht="15" customHeight="1">
      <c r="A42" s="499"/>
      <c r="B42" s="504" t="s">
        <v>1075</v>
      </c>
      <c r="C42" s="505" t="s">
        <v>1074</v>
      </c>
      <c r="D42" s="506">
        <v>5264</v>
      </c>
      <c r="E42" s="507">
        <f t="shared" si="1"/>
        <v>14.442493415276559</v>
      </c>
      <c r="F42" s="479">
        <v>3805</v>
      </c>
      <c r="G42" s="479">
        <v>445</v>
      </c>
      <c r="H42" s="479">
        <v>208</v>
      </c>
      <c r="I42" s="479">
        <v>410</v>
      </c>
      <c r="J42" s="479">
        <v>396</v>
      </c>
      <c r="K42" s="508" t="s">
        <v>1002</v>
      </c>
      <c r="L42" s="479">
        <v>2223</v>
      </c>
      <c r="M42" s="479">
        <v>1401</v>
      </c>
      <c r="N42" s="479">
        <v>298</v>
      </c>
      <c r="O42" s="479">
        <v>165</v>
      </c>
      <c r="P42" s="479">
        <v>283</v>
      </c>
      <c r="Q42" s="479">
        <v>76</v>
      </c>
      <c r="R42" s="508" t="s">
        <v>1002</v>
      </c>
      <c r="S42" s="479">
        <v>3041</v>
      </c>
      <c r="T42" s="479">
        <v>2404</v>
      </c>
      <c r="U42" s="479">
        <v>147</v>
      </c>
      <c r="V42" s="479">
        <v>43</v>
      </c>
      <c r="W42" s="479">
        <v>127</v>
      </c>
      <c r="X42" s="479">
        <v>320</v>
      </c>
      <c r="Y42" s="508" t="s">
        <v>1002</v>
      </c>
    </row>
    <row r="43" spans="1:25" s="450" customFormat="1" ht="15" customHeight="1">
      <c r="A43" s="499"/>
      <c r="B43" s="504" t="s">
        <v>1077</v>
      </c>
      <c r="C43" s="505" t="s">
        <v>1076</v>
      </c>
      <c r="D43" s="506">
        <v>538</v>
      </c>
      <c r="E43" s="507">
        <f t="shared" si="1"/>
        <v>1.4760755048287972</v>
      </c>
      <c r="F43" s="479">
        <v>484</v>
      </c>
      <c r="G43" s="479">
        <v>30</v>
      </c>
      <c r="H43" s="479">
        <v>4</v>
      </c>
      <c r="I43" s="479">
        <v>17</v>
      </c>
      <c r="J43" s="479">
        <v>3</v>
      </c>
      <c r="K43" s="508" t="s">
        <v>1002</v>
      </c>
      <c r="L43" s="479">
        <v>195</v>
      </c>
      <c r="M43" s="479">
        <v>156</v>
      </c>
      <c r="N43" s="479">
        <v>24</v>
      </c>
      <c r="O43" s="479">
        <v>3</v>
      </c>
      <c r="P43" s="479">
        <v>11</v>
      </c>
      <c r="Q43" s="479">
        <v>1</v>
      </c>
      <c r="R43" s="508" t="s">
        <v>1002</v>
      </c>
      <c r="S43" s="479">
        <v>343</v>
      </c>
      <c r="T43" s="479">
        <v>328</v>
      </c>
      <c r="U43" s="479">
        <v>6</v>
      </c>
      <c r="V43" s="479">
        <v>1</v>
      </c>
      <c r="W43" s="479">
        <v>6</v>
      </c>
      <c r="X43" s="479">
        <v>2</v>
      </c>
      <c r="Y43" s="508" t="s">
        <v>1002</v>
      </c>
    </row>
    <row r="44" spans="1:25" s="450" customFormat="1" ht="15" customHeight="1">
      <c r="A44" s="499"/>
      <c r="B44" s="504" t="s">
        <v>1079</v>
      </c>
      <c r="C44" s="505" t="s">
        <v>1078</v>
      </c>
      <c r="D44" s="506">
        <v>265</v>
      </c>
      <c r="E44" s="507">
        <f>D44/$D$32*100</f>
        <v>0.72706321334503943</v>
      </c>
      <c r="F44" s="479">
        <v>162</v>
      </c>
      <c r="G44" s="479">
        <v>35</v>
      </c>
      <c r="H44" s="479">
        <v>10</v>
      </c>
      <c r="I44" s="479">
        <v>40</v>
      </c>
      <c r="J44" s="479">
        <v>18</v>
      </c>
      <c r="K44" s="508" t="s">
        <v>1002</v>
      </c>
      <c r="L44" s="479">
        <v>154</v>
      </c>
      <c r="M44" s="479">
        <v>91</v>
      </c>
      <c r="N44" s="479">
        <v>23</v>
      </c>
      <c r="O44" s="479">
        <v>7</v>
      </c>
      <c r="P44" s="479">
        <v>29</v>
      </c>
      <c r="Q44" s="479">
        <v>4</v>
      </c>
      <c r="R44" s="508" t="s">
        <v>1002</v>
      </c>
      <c r="S44" s="479">
        <v>111</v>
      </c>
      <c r="T44" s="479">
        <v>71</v>
      </c>
      <c r="U44" s="479">
        <v>12</v>
      </c>
      <c r="V44" s="479">
        <v>3</v>
      </c>
      <c r="W44" s="479">
        <v>11</v>
      </c>
      <c r="X44" s="479">
        <v>14</v>
      </c>
      <c r="Y44" s="508" t="s">
        <v>1002</v>
      </c>
    </row>
    <row r="45" spans="1:25" s="450" customFormat="1" ht="15" customHeight="1">
      <c r="A45" s="499"/>
      <c r="B45" s="504" t="s">
        <v>1081</v>
      </c>
      <c r="C45" s="510" t="s">
        <v>1080</v>
      </c>
      <c r="D45" s="506">
        <v>490</v>
      </c>
      <c r="E45" s="507">
        <f t="shared" ref="E45:E51" si="2">D45/$D$32*100</f>
        <v>1.3443810359964881</v>
      </c>
      <c r="F45" s="479">
        <v>276</v>
      </c>
      <c r="G45" s="479">
        <v>34</v>
      </c>
      <c r="H45" s="479">
        <v>31</v>
      </c>
      <c r="I45" s="479">
        <v>111</v>
      </c>
      <c r="J45" s="479">
        <v>38</v>
      </c>
      <c r="K45" s="508" t="s">
        <v>809</v>
      </c>
      <c r="L45" s="479">
        <v>319</v>
      </c>
      <c r="M45" s="479">
        <v>159</v>
      </c>
      <c r="N45" s="479">
        <v>28</v>
      </c>
      <c r="O45" s="479">
        <v>30</v>
      </c>
      <c r="P45" s="479">
        <v>97</v>
      </c>
      <c r="Q45" s="479">
        <v>5</v>
      </c>
      <c r="R45" s="508" t="s">
        <v>809</v>
      </c>
      <c r="S45" s="479">
        <v>171</v>
      </c>
      <c r="T45" s="479">
        <v>117</v>
      </c>
      <c r="U45" s="479">
        <v>6</v>
      </c>
      <c r="V45" s="479">
        <v>1</v>
      </c>
      <c r="W45" s="479">
        <v>14</v>
      </c>
      <c r="X45" s="479">
        <v>33</v>
      </c>
      <c r="Y45" s="508" t="s">
        <v>809</v>
      </c>
    </row>
    <row r="46" spans="1:25" s="450" customFormat="1" ht="15" customHeight="1">
      <c r="A46" s="499"/>
      <c r="B46" s="504" t="s">
        <v>1083</v>
      </c>
      <c r="C46" s="505" t="s">
        <v>1082</v>
      </c>
      <c r="D46" s="506">
        <v>4171</v>
      </c>
      <c r="E46" s="507">
        <f t="shared" si="2"/>
        <v>11.443700614574189</v>
      </c>
      <c r="F46" s="479">
        <v>3375</v>
      </c>
      <c r="G46" s="479">
        <v>143</v>
      </c>
      <c r="H46" s="479">
        <v>184</v>
      </c>
      <c r="I46" s="479">
        <v>200</v>
      </c>
      <c r="J46" s="479">
        <v>257</v>
      </c>
      <c r="K46" s="508" t="s">
        <v>1002</v>
      </c>
      <c r="L46" s="479">
        <v>1533</v>
      </c>
      <c r="M46" s="479">
        <v>1151</v>
      </c>
      <c r="N46" s="479">
        <v>86</v>
      </c>
      <c r="O46" s="479">
        <v>115</v>
      </c>
      <c r="P46" s="479">
        <v>132</v>
      </c>
      <c r="Q46" s="479">
        <v>45</v>
      </c>
      <c r="R46" s="508" t="s">
        <v>1002</v>
      </c>
      <c r="S46" s="479">
        <v>2638</v>
      </c>
      <c r="T46" s="479">
        <v>2224</v>
      </c>
      <c r="U46" s="479">
        <v>57</v>
      </c>
      <c r="V46" s="479">
        <v>69</v>
      </c>
      <c r="W46" s="479">
        <v>68</v>
      </c>
      <c r="X46" s="479">
        <v>212</v>
      </c>
      <c r="Y46" s="508" t="s">
        <v>1002</v>
      </c>
    </row>
    <row r="47" spans="1:25" s="450" customFormat="1" ht="15" customHeight="1">
      <c r="A47" s="499"/>
      <c r="B47" s="504" t="s">
        <v>1085</v>
      </c>
      <c r="C47" s="511" t="s">
        <v>1084</v>
      </c>
      <c r="D47" s="506">
        <v>1673</v>
      </c>
      <c r="E47" s="507">
        <f t="shared" si="2"/>
        <v>4.5901009657594383</v>
      </c>
      <c r="F47" s="479">
        <v>1125</v>
      </c>
      <c r="G47" s="479">
        <v>62</v>
      </c>
      <c r="H47" s="479">
        <v>91</v>
      </c>
      <c r="I47" s="479">
        <v>250</v>
      </c>
      <c r="J47" s="479">
        <v>137</v>
      </c>
      <c r="K47" s="508">
        <v>8</v>
      </c>
      <c r="L47" s="479">
        <v>659</v>
      </c>
      <c r="M47" s="479">
        <v>414</v>
      </c>
      <c r="N47" s="479">
        <v>49</v>
      </c>
      <c r="O47" s="479">
        <v>46</v>
      </c>
      <c r="P47" s="479">
        <v>124</v>
      </c>
      <c r="Q47" s="479">
        <v>26</v>
      </c>
      <c r="R47" s="508" t="s">
        <v>1002</v>
      </c>
      <c r="S47" s="479">
        <v>1014</v>
      </c>
      <c r="T47" s="479">
        <v>711</v>
      </c>
      <c r="U47" s="479">
        <v>13</v>
      </c>
      <c r="V47" s="479">
        <v>45</v>
      </c>
      <c r="W47" s="479">
        <v>126</v>
      </c>
      <c r="X47" s="479">
        <v>111</v>
      </c>
      <c r="Y47" s="508">
        <v>8</v>
      </c>
    </row>
    <row r="48" spans="1:25" s="450" customFormat="1" ht="15" customHeight="1">
      <c r="A48" s="499"/>
      <c r="B48" s="504" t="s">
        <v>1087</v>
      </c>
      <c r="C48" s="505" t="s">
        <v>1086</v>
      </c>
      <c r="D48" s="506">
        <v>1031</v>
      </c>
      <c r="E48" s="507">
        <f>D48/$D$32*100</f>
        <v>2.8286874451273047</v>
      </c>
      <c r="F48" s="479">
        <v>917</v>
      </c>
      <c r="G48" s="479">
        <v>6</v>
      </c>
      <c r="H48" s="479">
        <v>14</v>
      </c>
      <c r="I48" s="479">
        <v>79</v>
      </c>
      <c r="J48" s="479">
        <v>15</v>
      </c>
      <c r="K48" s="508" t="s">
        <v>1002</v>
      </c>
      <c r="L48" s="479">
        <v>377</v>
      </c>
      <c r="M48" s="479">
        <v>339</v>
      </c>
      <c r="N48" s="479">
        <v>5</v>
      </c>
      <c r="O48" s="479">
        <v>7</v>
      </c>
      <c r="P48" s="479">
        <v>20</v>
      </c>
      <c r="Q48" s="479">
        <v>6</v>
      </c>
      <c r="R48" s="508" t="s">
        <v>1002</v>
      </c>
      <c r="S48" s="479">
        <v>654</v>
      </c>
      <c r="T48" s="479">
        <v>578</v>
      </c>
      <c r="U48" s="479">
        <v>1</v>
      </c>
      <c r="V48" s="479">
        <v>7</v>
      </c>
      <c r="W48" s="479">
        <v>59</v>
      </c>
      <c r="X48" s="479">
        <v>9</v>
      </c>
      <c r="Y48" s="508" t="s">
        <v>1002</v>
      </c>
    </row>
    <row r="49" spans="1:26" s="450" customFormat="1" ht="15" customHeight="1">
      <c r="A49" s="499"/>
      <c r="B49" s="504" t="s">
        <v>1089</v>
      </c>
      <c r="C49" s="505" t="s">
        <v>1088</v>
      </c>
      <c r="D49" s="506">
        <v>3947</v>
      </c>
      <c r="E49" s="507">
        <f t="shared" si="2"/>
        <v>10.829126426690079</v>
      </c>
      <c r="F49" s="479">
        <v>3701</v>
      </c>
      <c r="G49" s="479">
        <v>38</v>
      </c>
      <c r="H49" s="479">
        <v>75</v>
      </c>
      <c r="I49" s="479">
        <v>66</v>
      </c>
      <c r="J49" s="479">
        <v>67</v>
      </c>
      <c r="K49" s="508" t="s">
        <v>1002</v>
      </c>
      <c r="L49" s="479">
        <v>780</v>
      </c>
      <c r="M49" s="479">
        <v>638</v>
      </c>
      <c r="N49" s="479">
        <v>19</v>
      </c>
      <c r="O49" s="479">
        <v>71</v>
      </c>
      <c r="P49" s="479">
        <v>48</v>
      </c>
      <c r="Q49" s="479">
        <v>4</v>
      </c>
      <c r="R49" s="508" t="s">
        <v>1002</v>
      </c>
      <c r="S49" s="479">
        <v>3167</v>
      </c>
      <c r="T49" s="479">
        <v>3063</v>
      </c>
      <c r="U49" s="479">
        <v>19</v>
      </c>
      <c r="V49" s="479">
        <v>4</v>
      </c>
      <c r="W49" s="479">
        <v>18</v>
      </c>
      <c r="X49" s="479">
        <v>63</v>
      </c>
      <c r="Y49" s="508" t="s">
        <v>1002</v>
      </c>
    </row>
    <row r="50" spans="1:26" s="450" customFormat="1" ht="15" customHeight="1">
      <c r="A50" s="499"/>
      <c r="B50" s="504" t="s">
        <v>1091</v>
      </c>
      <c r="C50" s="505" t="s">
        <v>1090</v>
      </c>
      <c r="D50" s="506">
        <v>339</v>
      </c>
      <c r="E50" s="507">
        <f t="shared" si="2"/>
        <v>0.93009218612818256</v>
      </c>
      <c r="F50" s="479">
        <v>332</v>
      </c>
      <c r="G50" s="479">
        <v>4</v>
      </c>
      <c r="H50" s="479">
        <v>2</v>
      </c>
      <c r="I50" s="508" t="s">
        <v>1002</v>
      </c>
      <c r="J50" s="508" t="s">
        <v>1002</v>
      </c>
      <c r="K50" s="508" t="s">
        <v>1002</v>
      </c>
      <c r="L50" s="479">
        <v>198</v>
      </c>
      <c r="M50" s="479">
        <v>192</v>
      </c>
      <c r="N50" s="479">
        <v>4</v>
      </c>
      <c r="O50" s="479">
        <v>1</v>
      </c>
      <c r="P50" s="508" t="s">
        <v>1002</v>
      </c>
      <c r="Q50" s="508" t="s">
        <v>1002</v>
      </c>
      <c r="R50" s="508" t="s">
        <v>1002</v>
      </c>
      <c r="S50" s="479">
        <v>141</v>
      </c>
      <c r="T50" s="479">
        <v>140</v>
      </c>
      <c r="U50" s="508" t="s">
        <v>1002</v>
      </c>
      <c r="V50" s="479">
        <v>1</v>
      </c>
      <c r="W50" s="508" t="s">
        <v>1002</v>
      </c>
      <c r="X50" s="508" t="s">
        <v>1002</v>
      </c>
      <c r="Y50" s="508" t="s">
        <v>1002</v>
      </c>
    </row>
    <row r="51" spans="1:26" s="450" customFormat="1" ht="15" customHeight="1">
      <c r="A51" s="499"/>
      <c r="B51" s="504" t="s">
        <v>1093</v>
      </c>
      <c r="C51" s="512" t="s">
        <v>1092</v>
      </c>
      <c r="D51" s="506">
        <v>1586</v>
      </c>
      <c r="E51" s="507">
        <f t="shared" si="2"/>
        <v>4.351404741000878</v>
      </c>
      <c r="F51" s="479">
        <v>1081</v>
      </c>
      <c r="G51" s="479">
        <v>106</v>
      </c>
      <c r="H51" s="479">
        <v>39</v>
      </c>
      <c r="I51" s="479">
        <v>282</v>
      </c>
      <c r="J51" s="479">
        <v>46</v>
      </c>
      <c r="K51" s="479">
        <v>32</v>
      </c>
      <c r="L51" s="479">
        <v>910</v>
      </c>
      <c r="M51" s="479">
        <v>575</v>
      </c>
      <c r="N51" s="479">
        <v>84</v>
      </c>
      <c r="O51" s="479">
        <v>28</v>
      </c>
      <c r="P51" s="479">
        <v>201</v>
      </c>
      <c r="Q51" s="479">
        <v>16</v>
      </c>
      <c r="R51" s="479">
        <v>6</v>
      </c>
      <c r="S51" s="479">
        <v>676</v>
      </c>
      <c r="T51" s="479">
        <v>506</v>
      </c>
      <c r="U51" s="479">
        <v>22</v>
      </c>
      <c r="V51" s="479">
        <v>11</v>
      </c>
      <c r="W51" s="479">
        <v>81</v>
      </c>
      <c r="X51" s="479">
        <v>30</v>
      </c>
      <c r="Y51" s="509">
        <v>26</v>
      </c>
    </row>
    <row r="52" spans="1:26" s="450" customFormat="1" ht="15" customHeight="1">
      <c r="A52" s="499"/>
      <c r="B52" s="504" t="s">
        <v>1095</v>
      </c>
      <c r="C52" s="513" t="s">
        <v>1094</v>
      </c>
      <c r="D52" s="506">
        <v>818</v>
      </c>
      <c r="E52" s="507">
        <f t="shared" si="1"/>
        <v>2.2442932396839335</v>
      </c>
      <c r="F52" s="479">
        <v>818</v>
      </c>
      <c r="G52" s="508" t="s">
        <v>1002</v>
      </c>
      <c r="H52" s="508" t="s">
        <v>1002</v>
      </c>
      <c r="I52" s="508" t="s">
        <v>1002</v>
      </c>
      <c r="J52" s="508" t="s">
        <v>1002</v>
      </c>
      <c r="K52" s="508" t="s">
        <v>1002</v>
      </c>
      <c r="L52" s="479">
        <v>580</v>
      </c>
      <c r="M52" s="479">
        <v>580</v>
      </c>
      <c r="N52" s="508" t="s">
        <v>1002</v>
      </c>
      <c r="O52" s="508" t="s">
        <v>1002</v>
      </c>
      <c r="P52" s="508" t="s">
        <v>1002</v>
      </c>
      <c r="Q52" s="508" t="s">
        <v>1002</v>
      </c>
      <c r="R52" s="508" t="s">
        <v>1002</v>
      </c>
      <c r="S52" s="479">
        <v>238</v>
      </c>
      <c r="T52" s="479">
        <v>238</v>
      </c>
      <c r="U52" s="508" t="s">
        <v>1002</v>
      </c>
      <c r="V52" s="508" t="s">
        <v>1002</v>
      </c>
      <c r="W52" s="508" t="s">
        <v>1002</v>
      </c>
      <c r="X52" s="508" t="s">
        <v>1002</v>
      </c>
      <c r="Y52" s="508" t="s">
        <v>1002</v>
      </c>
    </row>
    <row r="53" spans="1:26" s="450" customFormat="1" ht="15" customHeight="1">
      <c r="A53" s="499"/>
      <c r="B53" s="504" t="s">
        <v>1104</v>
      </c>
      <c r="C53" s="505" t="s">
        <v>1096</v>
      </c>
      <c r="D53" s="506">
        <v>648</v>
      </c>
      <c r="E53" s="507">
        <f t="shared" si="1"/>
        <v>1.777875329236172</v>
      </c>
      <c r="F53" s="479">
        <v>39</v>
      </c>
      <c r="G53" s="508" t="s">
        <v>1002</v>
      </c>
      <c r="H53" s="508" t="s">
        <v>1002</v>
      </c>
      <c r="I53" s="479">
        <v>7</v>
      </c>
      <c r="J53" s="479">
        <v>2</v>
      </c>
      <c r="K53" s="508" t="s">
        <v>1002</v>
      </c>
      <c r="L53" s="479">
        <v>367</v>
      </c>
      <c r="M53" s="479">
        <v>16</v>
      </c>
      <c r="N53" s="508" t="s">
        <v>1002</v>
      </c>
      <c r="O53" s="508" t="s">
        <v>1002</v>
      </c>
      <c r="P53" s="479">
        <v>4</v>
      </c>
      <c r="Q53" s="479" t="s">
        <v>809</v>
      </c>
      <c r="R53" s="508" t="s">
        <v>1002</v>
      </c>
      <c r="S53" s="479">
        <v>281</v>
      </c>
      <c r="T53" s="479">
        <v>23</v>
      </c>
      <c r="U53" s="508" t="s">
        <v>1002</v>
      </c>
      <c r="V53" s="508" t="s">
        <v>1002</v>
      </c>
      <c r="W53" s="479">
        <v>3</v>
      </c>
      <c r="X53" s="479">
        <v>2</v>
      </c>
      <c r="Y53" s="508" t="s">
        <v>1002</v>
      </c>
    </row>
    <row r="54" spans="1:26" s="450" customFormat="1" ht="15" customHeight="1">
      <c r="A54" s="499"/>
      <c r="B54" s="4385" t="s">
        <v>1097</v>
      </c>
      <c r="C54" s="4386"/>
      <c r="D54" s="506">
        <v>1139</v>
      </c>
      <c r="E54" s="507">
        <f t="shared" si="1"/>
        <v>3.125</v>
      </c>
      <c r="F54" s="479">
        <v>257</v>
      </c>
      <c r="G54" s="479">
        <v>22</v>
      </c>
      <c r="H54" s="479">
        <v>85</v>
      </c>
      <c r="I54" s="479">
        <v>460</v>
      </c>
      <c r="J54" s="479">
        <v>315</v>
      </c>
      <c r="K54" s="508" t="s">
        <v>1002</v>
      </c>
      <c r="L54" s="479">
        <v>781</v>
      </c>
      <c r="M54" s="479">
        <v>189</v>
      </c>
      <c r="N54" s="479">
        <v>16</v>
      </c>
      <c r="O54" s="479">
        <v>81</v>
      </c>
      <c r="P54" s="479">
        <v>423</v>
      </c>
      <c r="Q54" s="479">
        <v>72</v>
      </c>
      <c r="R54" s="508" t="s">
        <v>1002</v>
      </c>
      <c r="S54" s="479">
        <v>358</v>
      </c>
      <c r="T54" s="479">
        <v>68</v>
      </c>
      <c r="U54" s="479">
        <v>6</v>
      </c>
      <c r="V54" s="479">
        <v>4</v>
      </c>
      <c r="W54" s="479">
        <v>37</v>
      </c>
      <c r="X54" s="479">
        <v>243</v>
      </c>
      <c r="Y54" s="508" t="s">
        <v>1002</v>
      </c>
    </row>
    <row r="55" spans="1:26" s="450" customFormat="1" ht="26.25" customHeight="1">
      <c r="A55" s="499"/>
      <c r="B55" s="4385" t="s">
        <v>1098</v>
      </c>
      <c r="C55" s="4386"/>
      <c r="D55" s="506">
        <v>12806</v>
      </c>
      <c r="E55" s="507">
        <f t="shared" si="1"/>
        <v>35.134986830553117</v>
      </c>
      <c r="F55" s="479">
        <v>9893</v>
      </c>
      <c r="G55" s="479">
        <v>887</v>
      </c>
      <c r="H55" s="479">
        <v>336</v>
      </c>
      <c r="I55" s="479">
        <v>928</v>
      </c>
      <c r="J55" s="479">
        <v>683</v>
      </c>
      <c r="K55" s="509">
        <v>79</v>
      </c>
      <c r="L55" s="479">
        <v>8613</v>
      </c>
      <c r="M55" s="479">
        <v>6556</v>
      </c>
      <c r="N55" s="479">
        <v>675</v>
      </c>
      <c r="O55" s="479">
        <v>318</v>
      </c>
      <c r="P55" s="479">
        <v>871</v>
      </c>
      <c r="Q55" s="479">
        <v>180</v>
      </c>
      <c r="R55" s="479">
        <v>13</v>
      </c>
      <c r="S55" s="479">
        <v>4193</v>
      </c>
      <c r="T55" s="479">
        <v>3337</v>
      </c>
      <c r="U55" s="479">
        <v>212</v>
      </c>
      <c r="V55" s="479">
        <v>18</v>
      </c>
      <c r="W55" s="479">
        <v>57</v>
      </c>
      <c r="X55" s="479">
        <v>503</v>
      </c>
      <c r="Y55" s="509">
        <v>66</v>
      </c>
    </row>
    <row r="56" spans="1:26" s="450" customFormat="1" ht="13.5" customHeight="1" thickBot="1">
      <c r="A56" s="514"/>
      <c r="B56" s="4387" t="s">
        <v>1099</v>
      </c>
      <c r="C56" s="4388"/>
      <c r="D56" s="515">
        <v>21855</v>
      </c>
      <c r="E56" s="516">
        <f t="shared" si="1"/>
        <v>59.962137840210715</v>
      </c>
      <c r="F56" s="517">
        <v>17686</v>
      </c>
      <c r="G56" s="517">
        <v>962</v>
      </c>
      <c r="H56" s="517">
        <v>667</v>
      </c>
      <c r="I56" s="517">
        <v>1502</v>
      </c>
      <c r="J56" s="517">
        <v>985</v>
      </c>
      <c r="K56" s="517">
        <v>40</v>
      </c>
      <c r="L56" s="517">
        <v>9287</v>
      </c>
      <c r="M56" s="517">
        <v>6950</v>
      </c>
      <c r="N56" s="517">
        <v>670</v>
      </c>
      <c r="O56" s="517">
        <v>481</v>
      </c>
      <c r="P56" s="517">
        <v>989</v>
      </c>
      <c r="Q56" s="517">
        <v>186</v>
      </c>
      <c r="R56" s="517">
        <v>6</v>
      </c>
      <c r="S56" s="517">
        <v>12568</v>
      </c>
      <c r="T56" s="517">
        <v>10736</v>
      </c>
      <c r="U56" s="517">
        <v>292</v>
      </c>
      <c r="V56" s="517">
        <v>186</v>
      </c>
      <c r="W56" s="517">
        <v>513</v>
      </c>
      <c r="X56" s="517">
        <v>799</v>
      </c>
      <c r="Y56" s="518">
        <v>34</v>
      </c>
    </row>
    <row r="57" spans="1:26">
      <c r="A57" s="4376" t="s">
        <v>1047</v>
      </c>
      <c r="B57" s="4377"/>
      <c r="C57" s="4377"/>
      <c r="D57" s="4380" t="s">
        <v>815</v>
      </c>
      <c r="E57" s="4380"/>
      <c r="F57" s="4380"/>
      <c r="G57" s="4380"/>
      <c r="H57" s="4380"/>
      <c r="I57" s="4380"/>
      <c r="J57" s="4380"/>
      <c r="K57" s="4381"/>
      <c r="L57" s="4382" t="s">
        <v>369</v>
      </c>
      <c r="M57" s="4380"/>
      <c r="N57" s="4380"/>
      <c r="O57" s="4380"/>
      <c r="P57" s="4380"/>
      <c r="Q57" s="4380"/>
      <c r="R57" s="4381"/>
      <c r="S57" s="4382" t="s">
        <v>370</v>
      </c>
      <c r="T57" s="4380"/>
      <c r="U57" s="4380"/>
      <c r="V57" s="4380"/>
      <c r="W57" s="4380"/>
      <c r="X57" s="4380"/>
      <c r="Y57" s="4380"/>
    </row>
    <row r="58" spans="1:26" ht="22">
      <c r="A58" s="4378"/>
      <c r="B58" s="4379"/>
      <c r="C58" s="4379"/>
      <c r="D58" s="492" t="s">
        <v>815</v>
      </c>
      <c r="E58" s="493" t="s">
        <v>1049</v>
      </c>
      <c r="F58" s="494" t="s">
        <v>1050</v>
      </c>
      <c r="G58" s="494" t="s">
        <v>1051</v>
      </c>
      <c r="H58" s="495" t="s">
        <v>1052</v>
      </c>
      <c r="I58" s="495" t="s">
        <v>1053</v>
      </c>
      <c r="J58" s="496" t="s">
        <v>1054</v>
      </c>
      <c r="K58" s="496" t="s">
        <v>1055</v>
      </c>
      <c r="L58" s="494" t="s">
        <v>815</v>
      </c>
      <c r="M58" s="492" t="s">
        <v>1050</v>
      </c>
      <c r="N58" s="494" t="s">
        <v>1051</v>
      </c>
      <c r="O58" s="495" t="s">
        <v>1052</v>
      </c>
      <c r="P58" s="495" t="s">
        <v>1053</v>
      </c>
      <c r="Q58" s="497" t="s">
        <v>1054</v>
      </c>
      <c r="R58" s="497" t="s">
        <v>1055</v>
      </c>
      <c r="S58" s="494" t="s">
        <v>815</v>
      </c>
      <c r="T58" s="494" t="s">
        <v>1050</v>
      </c>
      <c r="U58" s="494" t="s">
        <v>1051</v>
      </c>
      <c r="V58" s="495" t="s">
        <v>1052</v>
      </c>
      <c r="W58" s="495" t="s">
        <v>1053</v>
      </c>
      <c r="X58" s="496" t="s">
        <v>1054</v>
      </c>
      <c r="Y58" s="496" t="s">
        <v>1055</v>
      </c>
    </row>
    <row r="59" spans="1:26" s="450" customFormat="1" ht="18.75" customHeight="1">
      <c r="A59" s="4383" t="s">
        <v>1105</v>
      </c>
      <c r="B59" s="4383"/>
      <c r="C59" s="4384"/>
      <c r="D59" s="520"/>
      <c r="E59" s="521"/>
      <c r="F59" s="522"/>
      <c r="G59" s="522"/>
      <c r="H59" s="522"/>
      <c r="I59" s="522"/>
      <c r="J59" s="522"/>
      <c r="K59" s="522"/>
      <c r="L59" s="522"/>
      <c r="M59" s="522"/>
      <c r="N59" s="522"/>
      <c r="O59" s="522"/>
      <c r="P59" s="522"/>
      <c r="Q59" s="522"/>
      <c r="R59" s="522"/>
      <c r="S59" s="522"/>
      <c r="T59" s="522"/>
      <c r="U59" s="522"/>
      <c r="V59" s="522"/>
      <c r="W59" s="522"/>
      <c r="X59" s="522"/>
      <c r="Y59" s="520"/>
    </row>
    <row r="60" spans="1:26" s="450" customFormat="1" ht="16.25" customHeight="1">
      <c r="A60" s="499"/>
      <c r="B60" s="499"/>
      <c r="C60" s="500" t="s">
        <v>815</v>
      </c>
      <c r="D60" s="501">
        <v>39831</v>
      </c>
      <c r="E60" s="502">
        <v>100</v>
      </c>
      <c r="F60" s="457">
        <v>29829</v>
      </c>
      <c r="G60" s="457">
        <v>1801</v>
      </c>
      <c r="H60" s="457">
        <v>1420</v>
      </c>
      <c r="I60" s="457">
        <v>3664</v>
      </c>
      <c r="J60" s="457">
        <v>2924</v>
      </c>
      <c r="K60" s="457">
        <v>188</v>
      </c>
      <c r="L60" s="457">
        <v>20919</v>
      </c>
      <c r="M60" s="457">
        <v>14903</v>
      </c>
      <c r="N60" s="457">
        <v>1269</v>
      </c>
      <c r="O60" s="457">
        <v>1179</v>
      </c>
      <c r="P60" s="457">
        <v>2903</v>
      </c>
      <c r="Q60" s="457">
        <v>630</v>
      </c>
      <c r="R60" s="457">
        <v>34</v>
      </c>
      <c r="S60" s="457">
        <v>18912</v>
      </c>
      <c r="T60" s="457">
        <v>14926</v>
      </c>
      <c r="U60" s="457">
        <v>532</v>
      </c>
      <c r="V60" s="457">
        <v>241</v>
      </c>
      <c r="W60" s="457">
        <v>761</v>
      </c>
      <c r="X60" s="457">
        <v>2294</v>
      </c>
      <c r="Y60" s="503">
        <v>154</v>
      </c>
    </row>
    <row r="61" spans="1:26" s="450" customFormat="1" ht="16.5" customHeight="1">
      <c r="A61" s="499"/>
      <c r="B61" s="504" t="s">
        <v>1057</v>
      </c>
      <c r="C61" s="505" t="s">
        <v>1101</v>
      </c>
      <c r="D61" s="506">
        <v>1172</v>
      </c>
      <c r="E61" s="507">
        <v>2.9424317742461903</v>
      </c>
      <c r="F61" s="479">
        <v>152</v>
      </c>
      <c r="G61" s="479">
        <v>10</v>
      </c>
      <c r="H61" s="479">
        <v>65</v>
      </c>
      <c r="I61" s="479">
        <v>520</v>
      </c>
      <c r="J61" s="479">
        <v>425</v>
      </c>
      <c r="K61" s="508" t="s">
        <v>1002</v>
      </c>
      <c r="L61" s="479">
        <v>725</v>
      </c>
      <c r="M61" s="479">
        <v>99</v>
      </c>
      <c r="N61" s="479">
        <v>5</v>
      </c>
      <c r="O61" s="479">
        <v>64</v>
      </c>
      <c r="P61" s="479">
        <v>472</v>
      </c>
      <c r="Q61" s="479">
        <v>85</v>
      </c>
      <c r="R61" s="508" t="s">
        <v>1002</v>
      </c>
      <c r="S61" s="479">
        <v>447</v>
      </c>
      <c r="T61" s="479">
        <v>53</v>
      </c>
      <c r="U61" s="479">
        <v>5</v>
      </c>
      <c r="V61" s="479">
        <v>1</v>
      </c>
      <c r="W61" s="479">
        <v>48</v>
      </c>
      <c r="X61" s="479">
        <v>340</v>
      </c>
      <c r="Y61" s="508" t="s">
        <v>1002</v>
      </c>
      <c r="Z61" s="519"/>
    </row>
    <row r="62" spans="1:26" s="312" customFormat="1" ht="16.5" customHeight="1">
      <c r="A62" s="499"/>
      <c r="B62" s="504" t="s">
        <v>1102</v>
      </c>
      <c r="C62" s="505" t="s">
        <v>1103</v>
      </c>
      <c r="D62" s="506">
        <v>42</v>
      </c>
      <c r="E62" s="507">
        <v>0.10544550726820819</v>
      </c>
      <c r="F62" s="479">
        <v>26</v>
      </c>
      <c r="G62" s="479">
        <v>2</v>
      </c>
      <c r="H62" s="479">
        <v>4</v>
      </c>
      <c r="I62" s="479">
        <v>6</v>
      </c>
      <c r="J62" s="479">
        <v>4</v>
      </c>
      <c r="K62" s="508" t="s">
        <v>1002</v>
      </c>
      <c r="L62" s="479">
        <v>38</v>
      </c>
      <c r="M62" s="479">
        <v>24</v>
      </c>
      <c r="N62" s="479">
        <v>2</v>
      </c>
      <c r="O62" s="479">
        <v>4</v>
      </c>
      <c r="P62" s="479">
        <v>6</v>
      </c>
      <c r="Q62" s="479">
        <v>2</v>
      </c>
      <c r="R62" s="508" t="s">
        <v>1002</v>
      </c>
      <c r="S62" s="479">
        <v>4</v>
      </c>
      <c r="T62" s="479">
        <v>2</v>
      </c>
      <c r="U62" s="508" t="s">
        <v>1002</v>
      </c>
      <c r="V62" s="508" t="s">
        <v>1002</v>
      </c>
      <c r="W62" s="508" t="s">
        <v>1002</v>
      </c>
      <c r="X62" s="479">
        <v>2</v>
      </c>
      <c r="Y62" s="508" t="s">
        <v>1002</v>
      </c>
      <c r="Z62" s="499"/>
    </row>
    <row r="63" spans="1:26" s="450" customFormat="1" ht="16.5" customHeight="1">
      <c r="A63" s="499"/>
      <c r="B63" s="504" t="s">
        <v>1061</v>
      </c>
      <c r="C63" s="505" t="s">
        <v>1060</v>
      </c>
      <c r="D63" s="506">
        <v>110</v>
      </c>
      <c r="E63" s="507">
        <v>0.27616680475006905</v>
      </c>
      <c r="F63" s="479">
        <v>41</v>
      </c>
      <c r="G63" s="479">
        <v>2</v>
      </c>
      <c r="H63" s="479">
        <v>17</v>
      </c>
      <c r="I63" s="479">
        <v>30</v>
      </c>
      <c r="J63" s="479">
        <v>20</v>
      </c>
      <c r="K63" s="508" t="s">
        <v>1002</v>
      </c>
      <c r="L63" s="479">
        <v>87</v>
      </c>
      <c r="M63" s="479">
        <v>39</v>
      </c>
      <c r="N63" s="479">
        <v>1</v>
      </c>
      <c r="O63" s="479">
        <v>17</v>
      </c>
      <c r="P63" s="479">
        <v>29</v>
      </c>
      <c r="Q63" s="479">
        <v>1</v>
      </c>
      <c r="R63" s="508" t="s">
        <v>1002</v>
      </c>
      <c r="S63" s="479">
        <v>23</v>
      </c>
      <c r="T63" s="479">
        <v>2</v>
      </c>
      <c r="U63" s="479">
        <v>1</v>
      </c>
      <c r="V63" s="479" t="s">
        <v>809</v>
      </c>
      <c r="W63" s="479">
        <v>1</v>
      </c>
      <c r="X63" s="479">
        <v>19</v>
      </c>
      <c r="Y63" s="508" t="s">
        <v>1002</v>
      </c>
      <c r="Z63" s="519"/>
    </row>
    <row r="64" spans="1:26" s="450" customFormat="1" ht="16.5" customHeight="1">
      <c r="A64" s="499"/>
      <c r="B64" s="504" t="s">
        <v>1063</v>
      </c>
      <c r="C64" s="505" t="s">
        <v>1062</v>
      </c>
      <c r="D64" s="506">
        <v>1</v>
      </c>
      <c r="E64" s="507">
        <v>2.5106073159097183E-3</v>
      </c>
      <c r="F64" s="479">
        <v>1</v>
      </c>
      <c r="G64" s="508" t="s">
        <v>1002</v>
      </c>
      <c r="H64" s="508" t="s">
        <v>1002</v>
      </c>
      <c r="I64" s="508" t="s">
        <v>1002</v>
      </c>
      <c r="J64" s="508" t="s">
        <v>1002</v>
      </c>
      <c r="K64" s="508" t="s">
        <v>1002</v>
      </c>
      <c r="L64" s="479">
        <v>1</v>
      </c>
      <c r="M64" s="479">
        <v>1</v>
      </c>
      <c r="N64" s="508" t="s">
        <v>1002</v>
      </c>
      <c r="O64" s="508" t="s">
        <v>1002</v>
      </c>
      <c r="P64" s="508" t="s">
        <v>1002</v>
      </c>
      <c r="Q64" s="508" t="s">
        <v>1002</v>
      </c>
      <c r="R64" s="508" t="s">
        <v>1002</v>
      </c>
      <c r="S64" s="508" t="s">
        <v>1002</v>
      </c>
      <c r="T64" s="508" t="s">
        <v>1002</v>
      </c>
      <c r="U64" s="508" t="s">
        <v>1002</v>
      </c>
      <c r="V64" s="508" t="s">
        <v>1002</v>
      </c>
      <c r="W64" s="508" t="s">
        <v>1002</v>
      </c>
      <c r="X64" s="508" t="s">
        <v>1002</v>
      </c>
      <c r="Y64" s="508" t="s">
        <v>1002</v>
      </c>
      <c r="Z64" s="519"/>
    </row>
    <row r="65" spans="1:26" s="450" customFormat="1" ht="16.5" customHeight="1">
      <c r="A65" s="499"/>
      <c r="B65" s="504" t="s">
        <v>1065</v>
      </c>
      <c r="C65" s="505" t="s">
        <v>1064</v>
      </c>
      <c r="D65" s="506">
        <v>3025</v>
      </c>
      <c r="E65" s="507">
        <v>7.5945871306268984</v>
      </c>
      <c r="F65" s="479">
        <v>1808</v>
      </c>
      <c r="G65" s="479">
        <v>295</v>
      </c>
      <c r="H65" s="479">
        <v>227</v>
      </c>
      <c r="I65" s="479">
        <v>454</v>
      </c>
      <c r="J65" s="479">
        <v>241</v>
      </c>
      <c r="K65" s="508" t="s">
        <v>1002</v>
      </c>
      <c r="L65" s="479">
        <v>2522</v>
      </c>
      <c r="M65" s="479">
        <v>1539</v>
      </c>
      <c r="N65" s="479">
        <v>218</v>
      </c>
      <c r="O65" s="479">
        <v>224</v>
      </c>
      <c r="P65" s="479">
        <v>451</v>
      </c>
      <c r="Q65" s="479">
        <v>90</v>
      </c>
      <c r="R65" s="508" t="s">
        <v>1002</v>
      </c>
      <c r="S65" s="479">
        <v>503</v>
      </c>
      <c r="T65" s="479">
        <v>269</v>
      </c>
      <c r="U65" s="479">
        <v>77</v>
      </c>
      <c r="V65" s="479">
        <v>3</v>
      </c>
      <c r="W65" s="479">
        <v>3</v>
      </c>
      <c r="X65" s="479">
        <v>151</v>
      </c>
      <c r="Y65" s="508" t="s">
        <v>1002</v>
      </c>
      <c r="Z65" s="519"/>
    </row>
    <row r="66" spans="1:26" s="450" customFormat="1" ht="16.5" customHeight="1">
      <c r="A66" s="499"/>
      <c r="B66" s="504" t="s">
        <v>1067</v>
      </c>
      <c r="C66" s="505" t="s">
        <v>1066</v>
      </c>
      <c r="D66" s="506">
        <v>10883</v>
      </c>
      <c r="E66" s="507">
        <v>27.322939419045468</v>
      </c>
      <c r="F66" s="479">
        <v>8358</v>
      </c>
      <c r="G66" s="479">
        <v>552</v>
      </c>
      <c r="H66" s="479">
        <v>256</v>
      </c>
      <c r="I66" s="479">
        <v>744</v>
      </c>
      <c r="J66" s="479">
        <v>821</v>
      </c>
      <c r="K66" s="479">
        <v>152</v>
      </c>
      <c r="L66" s="479">
        <v>6937</v>
      </c>
      <c r="M66" s="479">
        <v>5391</v>
      </c>
      <c r="N66" s="479">
        <v>414</v>
      </c>
      <c r="O66" s="479">
        <v>239</v>
      </c>
      <c r="P66" s="479">
        <v>672</v>
      </c>
      <c r="Q66" s="479">
        <v>191</v>
      </c>
      <c r="R66" s="479">
        <v>30</v>
      </c>
      <c r="S66" s="479">
        <v>3946</v>
      </c>
      <c r="T66" s="479">
        <v>2967</v>
      </c>
      <c r="U66" s="479">
        <v>138</v>
      </c>
      <c r="V66" s="479">
        <v>17</v>
      </c>
      <c r="W66" s="479">
        <v>72</v>
      </c>
      <c r="X66" s="479">
        <v>630</v>
      </c>
      <c r="Y66" s="509">
        <v>122</v>
      </c>
      <c r="Z66" s="519"/>
    </row>
    <row r="67" spans="1:26" s="450" customFormat="1" ht="16.5" customHeight="1">
      <c r="A67" s="499"/>
      <c r="B67" s="504" t="s">
        <v>1069</v>
      </c>
      <c r="C67" s="505" t="s">
        <v>1068</v>
      </c>
      <c r="D67" s="506">
        <v>72</v>
      </c>
      <c r="E67" s="507">
        <v>0.18076372674549973</v>
      </c>
      <c r="F67" s="479">
        <v>71</v>
      </c>
      <c r="G67" s="479">
        <v>1</v>
      </c>
      <c r="H67" s="508" t="s">
        <v>1002</v>
      </c>
      <c r="I67" s="508" t="s">
        <v>1002</v>
      </c>
      <c r="J67" s="508" t="s">
        <v>1002</v>
      </c>
      <c r="K67" s="508" t="s">
        <v>1002</v>
      </c>
      <c r="L67" s="479">
        <v>60</v>
      </c>
      <c r="M67" s="479">
        <v>59</v>
      </c>
      <c r="N67" s="479">
        <v>1</v>
      </c>
      <c r="O67" s="508" t="s">
        <v>1002</v>
      </c>
      <c r="P67" s="508" t="s">
        <v>1002</v>
      </c>
      <c r="Q67" s="508" t="s">
        <v>1002</v>
      </c>
      <c r="R67" s="508" t="s">
        <v>1002</v>
      </c>
      <c r="S67" s="479">
        <v>12</v>
      </c>
      <c r="T67" s="479">
        <v>12</v>
      </c>
      <c r="U67" s="508" t="s">
        <v>1002</v>
      </c>
      <c r="V67" s="508" t="s">
        <v>1002</v>
      </c>
      <c r="W67" s="508" t="s">
        <v>1002</v>
      </c>
      <c r="X67" s="508" t="s">
        <v>1002</v>
      </c>
      <c r="Y67" s="508" t="s">
        <v>1002</v>
      </c>
      <c r="Z67" s="519"/>
    </row>
    <row r="68" spans="1:26" s="450" customFormat="1" ht="16.5" customHeight="1">
      <c r="A68" s="499"/>
      <c r="B68" s="504" t="s">
        <v>1071</v>
      </c>
      <c r="C68" s="505" t="s">
        <v>1070</v>
      </c>
      <c r="D68" s="506">
        <v>281</v>
      </c>
      <c r="E68" s="507">
        <v>0.7054806557706309</v>
      </c>
      <c r="F68" s="479">
        <v>247</v>
      </c>
      <c r="G68" s="479">
        <v>18</v>
      </c>
      <c r="H68" s="479">
        <v>3</v>
      </c>
      <c r="I68" s="479">
        <v>12</v>
      </c>
      <c r="J68" s="479">
        <v>1</v>
      </c>
      <c r="K68" s="508" t="s">
        <v>1002</v>
      </c>
      <c r="L68" s="479">
        <v>186</v>
      </c>
      <c r="M68" s="479">
        <v>157</v>
      </c>
      <c r="N68" s="479">
        <v>15</v>
      </c>
      <c r="O68" s="479">
        <v>3</v>
      </c>
      <c r="P68" s="479">
        <v>11</v>
      </c>
      <c r="Q68" s="508" t="s">
        <v>1002</v>
      </c>
      <c r="R68" s="508" t="s">
        <v>1002</v>
      </c>
      <c r="S68" s="479">
        <v>95</v>
      </c>
      <c r="T68" s="479">
        <v>90</v>
      </c>
      <c r="U68" s="479">
        <v>3</v>
      </c>
      <c r="V68" s="508" t="s">
        <v>1002</v>
      </c>
      <c r="W68" s="479">
        <v>1</v>
      </c>
      <c r="X68" s="479">
        <v>1</v>
      </c>
      <c r="Y68" s="508" t="s">
        <v>1002</v>
      </c>
      <c r="Z68" s="519"/>
    </row>
    <row r="69" spans="1:26" s="450" customFormat="1" ht="16.5" customHeight="1">
      <c r="A69" s="499"/>
      <c r="B69" s="504" t="s">
        <v>1073</v>
      </c>
      <c r="C69" s="505" t="s">
        <v>1072</v>
      </c>
      <c r="D69" s="506">
        <v>1304</v>
      </c>
      <c r="E69" s="507">
        <v>3.2738319399462728</v>
      </c>
      <c r="F69" s="479">
        <v>1194</v>
      </c>
      <c r="G69" s="479">
        <v>33</v>
      </c>
      <c r="H69" s="479">
        <v>16</v>
      </c>
      <c r="I69" s="479">
        <v>55</v>
      </c>
      <c r="J69" s="479">
        <v>6</v>
      </c>
      <c r="K69" s="508" t="s">
        <v>1002</v>
      </c>
      <c r="L69" s="479">
        <v>1128</v>
      </c>
      <c r="M69" s="479">
        <v>1030</v>
      </c>
      <c r="N69" s="479">
        <v>28</v>
      </c>
      <c r="O69" s="479">
        <v>16</v>
      </c>
      <c r="P69" s="479">
        <v>53</v>
      </c>
      <c r="Q69" s="479">
        <v>1</v>
      </c>
      <c r="R69" s="508" t="s">
        <v>1002</v>
      </c>
      <c r="S69" s="479">
        <v>176</v>
      </c>
      <c r="T69" s="479">
        <v>164</v>
      </c>
      <c r="U69" s="479">
        <v>5</v>
      </c>
      <c r="V69" s="508" t="s">
        <v>1002</v>
      </c>
      <c r="W69" s="479">
        <v>2</v>
      </c>
      <c r="X69" s="479">
        <v>5</v>
      </c>
      <c r="Y69" s="508" t="s">
        <v>1002</v>
      </c>
      <c r="Z69" s="519"/>
    </row>
    <row r="70" spans="1:26" s="450" customFormat="1" ht="16.5" customHeight="1">
      <c r="A70" s="499"/>
      <c r="B70" s="504" t="s">
        <v>1075</v>
      </c>
      <c r="C70" s="505" t="s">
        <v>1074</v>
      </c>
      <c r="D70" s="506">
        <v>5933</v>
      </c>
      <c r="E70" s="507">
        <v>14.89543320529236</v>
      </c>
      <c r="F70" s="479">
        <v>4071</v>
      </c>
      <c r="G70" s="479">
        <v>409</v>
      </c>
      <c r="H70" s="479">
        <v>290</v>
      </c>
      <c r="I70" s="479">
        <v>530</v>
      </c>
      <c r="J70" s="479">
        <v>630</v>
      </c>
      <c r="K70" s="508" t="s">
        <v>1002</v>
      </c>
      <c r="L70" s="479">
        <v>2517</v>
      </c>
      <c r="M70" s="479">
        <v>1522</v>
      </c>
      <c r="N70" s="479">
        <v>258</v>
      </c>
      <c r="O70" s="479">
        <v>244</v>
      </c>
      <c r="P70" s="479">
        <v>371</v>
      </c>
      <c r="Q70" s="479">
        <v>121</v>
      </c>
      <c r="R70" s="508" t="s">
        <v>1002</v>
      </c>
      <c r="S70" s="479">
        <v>3416</v>
      </c>
      <c r="T70" s="479">
        <v>2549</v>
      </c>
      <c r="U70" s="479">
        <v>151</v>
      </c>
      <c r="V70" s="479">
        <v>46</v>
      </c>
      <c r="W70" s="479">
        <v>159</v>
      </c>
      <c r="X70" s="479">
        <v>509</v>
      </c>
      <c r="Y70" s="508" t="s">
        <v>1002</v>
      </c>
      <c r="Z70" s="519"/>
    </row>
    <row r="71" spans="1:26" s="450" customFormat="1" ht="16.5" customHeight="1">
      <c r="A71" s="499"/>
      <c r="B71" s="504" t="s">
        <v>1077</v>
      </c>
      <c r="C71" s="505" t="s">
        <v>1076</v>
      </c>
      <c r="D71" s="506">
        <v>551</v>
      </c>
      <c r="E71" s="507">
        <v>1.3833446310662549</v>
      </c>
      <c r="F71" s="479">
        <v>485</v>
      </c>
      <c r="G71" s="479">
        <v>25</v>
      </c>
      <c r="H71" s="479">
        <v>2</v>
      </c>
      <c r="I71" s="479">
        <v>34</v>
      </c>
      <c r="J71" s="479">
        <v>5</v>
      </c>
      <c r="K71" s="508" t="s">
        <v>1002</v>
      </c>
      <c r="L71" s="479">
        <v>223</v>
      </c>
      <c r="M71" s="479">
        <v>177</v>
      </c>
      <c r="N71" s="479">
        <v>20</v>
      </c>
      <c r="O71" s="479">
        <v>1</v>
      </c>
      <c r="P71" s="479">
        <v>24</v>
      </c>
      <c r="Q71" s="479">
        <v>1</v>
      </c>
      <c r="R71" s="508" t="s">
        <v>1002</v>
      </c>
      <c r="S71" s="479">
        <v>328</v>
      </c>
      <c r="T71" s="479">
        <v>308</v>
      </c>
      <c r="U71" s="479">
        <v>5</v>
      </c>
      <c r="V71" s="479">
        <v>1</v>
      </c>
      <c r="W71" s="479">
        <v>10</v>
      </c>
      <c r="X71" s="479">
        <v>4</v>
      </c>
      <c r="Y71" s="508" t="s">
        <v>1002</v>
      </c>
      <c r="Z71" s="519"/>
    </row>
    <row r="72" spans="1:26" s="450" customFormat="1" ht="16.5" customHeight="1">
      <c r="A72" s="499"/>
      <c r="B72" s="504" t="s">
        <v>1079</v>
      </c>
      <c r="C72" s="505" t="s">
        <v>1106</v>
      </c>
      <c r="D72" s="506">
        <v>154</v>
      </c>
      <c r="E72" s="507">
        <v>0.38663352665009665</v>
      </c>
      <c r="F72" s="479">
        <v>46</v>
      </c>
      <c r="G72" s="479">
        <v>28</v>
      </c>
      <c r="H72" s="479">
        <v>13</v>
      </c>
      <c r="I72" s="479">
        <v>49</v>
      </c>
      <c r="J72" s="479">
        <v>18</v>
      </c>
      <c r="K72" s="508" t="s">
        <v>1002</v>
      </c>
      <c r="L72" s="479">
        <v>95</v>
      </c>
      <c r="M72" s="479">
        <v>27</v>
      </c>
      <c r="N72" s="479">
        <v>20</v>
      </c>
      <c r="O72" s="479">
        <v>10</v>
      </c>
      <c r="P72" s="479">
        <v>35</v>
      </c>
      <c r="Q72" s="479">
        <v>3</v>
      </c>
      <c r="R72" s="508" t="s">
        <v>1002</v>
      </c>
      <c r="S72" s="479">
        <v>59</v>
      </c>
      <c r="T72" s="479">
        <v>19</v>
      </c>
      <c r="U72" s="479">
        <v>8</v>
      </c>
      <c r="V72" s="479">
        <v>3</v>
      </c>
      <c r="W72" s="479">
        <v>14</v>
      </c>
      <c r="X72" s="479">
        <v>15</v>
      </c>
      <c r="Y72" s="508" t="s">
        <v>1002</v>
      </c>
      <c r="Z72" s="519"/>
    </row>
    <row r="73" spans="1:26" s="450" customFormat="1" ht="16.5" customHeight="1">
      <c r="A73" s="499"/>
      <c r="B73" s="504" t="s">
        <v>1081</v>
      </c>
      <c r="C73" s="505" t="s">
        <v>1107</v>
      </c>
      <c r="D73" s="506">
        <v>4946</v>
      </c>
      <c r="E73" s="507">
        <v>12.417463784489469</v>
      </c>
      <c r="F73" s="479">
        <v>3905</v>
      </c>
      <c r="G73" s="479">
        <v>156</v>
      </c>
      <c r="H73" s="479">
        <v>243</v>
      </c>
      <c r="I73" s="479">
        <v>276</v>
      </c>
      <c r="J73" s="479">
        <v>366</v>
      </c>
      <c r="K73" s="508" t="s">
        <v>1002</v>
      </c>
      <c r="L73" s="479">
        <v>1799</v>
      </c>
      <c r="M73" s="479">
        <v>1307</v>
      </c>
      <c r="N73" s="479">
        <v>94</v>
      </c>
      <c r="O73" s="479">
        <v>158</v>
      </c>
      <c r="P73" s="479">
        <v>179</v>
      </c>
      <c r="Q73" s="479">
        <v>61</v>
      </c>
      <c r="R73" s="508" t="s">
        <v>1002</v>
      </c>
      <c r="S73" s="479">
        <v>3147</v>
      </c>
      <c r="T73" s="479">
        <v>2598</v>
      </c>
      <c r="U73" s="479">
        <v>62</v>
      </c>
      <c r="V73" s="479">
        <v>85</v>
      </c>
      <c r="W73" s="479">
        <v>97</v>
      </c>
      <c r="X73" s="479">
        <v>305</v>
      </c>
      <c r="Y73" s="508" t="s">
        <v>1002</v>
      </c>
      <c r="Z73" s="519"/>
    </row>
    <row r="74" spans="1:26" s="450" customFormat="1" ht="16.5" customHeight="1">
      <c r="A74" s="499"/>
      <c r="B74" s="504" t="s">
        <v>1083</v>
      </c>
      <c r="C74" s="505" t="s">
        <v>1088</v>
      </c>
      <c r="D74" s="506">
        <v>3824</v>
      </c>
      <c r="E74" s="507">
        <v>9.6005623760387646</v>
      </c>
      <c r="F74" s="479">
        <v>3563</v>
      </c>
      <c r="G74" s="479">
        <v>46</v>
      </c>
      <c r="H74" s="479">
        <v>71</v>
      </c>
      <c r="I74" s="479">
        <v>77</v>
      </c>
      <c r="J74" s="479">
        <v>67</v>
      </c>
      <c r="K74" s="508" t="s">
        <v>1002</v>
      </c>
      <c r="L74" s="479">
        <v>743</v>
      </c>
      <c r="M74" s="479">
        <v>597</v>
      </c>
      <c r="N74" s="479">
        <v>23</v>
      </c>
      <c r="O74" s="479">
        <v>67</v>
      </c>
      <c r="P74" s="479">
        <v>51</v>
      </c>
      <c r="Q74" s="479">
        <v>5</v>
      </c>
      <c r="R74" s="508" t="s">
        <v>1002</v>
      </c>
      <c r="S74" s="479">
        <v>3081</v>
      </c>
      <c r="T74" s="479">
        <v>2966</v>
      </c>
      <c r="U74" s="479">
        <v>23</v>
      </c>
      <c r="V74" s="479">
        <v>4</v>
      </c>
      <c r="W74" s="479">
        <v>26</v>
      </c>
      <c r="X74" s="479">
        <v>62</v>
      </c>
      <c r="Y74" s="508" t="s">
        <v>1002</v>
      </c>
      <c r="Z74" s="519"/>
    </row>
    <row r="75" spans="1:26" s="450" customFormat="1" ht="16.5" customHeight="1">
      <c r="A75" s="499"/>
      <c r="B75" s="504" t="s">
        <v>1085</v>
      </c>
      <c r="C75" s="505" t="s">
        <v>1086</v>
      </c>
      <c r="D75" s="506">
        <v>1105</v>
      </c>
      <c r="E75" s="507">
        <v>2.774221084080239</v>
      </c>
      <c r="F75" s="479">
        <v>969</v>
      </c>
      <c r="G75" s="479">
        <v>7</v>
      </c>
      <c r="H75" s="479">
        <v>17</v>
      </c>
      <c r="I75" s="479">
        <v>97</v>
      </c>
      <c r="J75" s="479">
        <v>14</v>
      </c>
      <c r="K75" s="508" t="s">
        <v>1002</v>
      </c>
      <c r="L75" s="479">
        <v>408</v>
      </c>
      <c r="M75" s="479">
        <v>362</v>
      </c>
      <c r="N75" s="479">
        <v>5</v>
      </c>
      <c r="O75" s="479">
        <v>9</v>
      </c>
      <c r="P75" s="479">
        <v>29</v>
      </c>
      <c r="Q75" s="479">
        <v>3</v>
      </c>
      <c r="R75" s="508" t="s">
        <v>1002</v>
      </c>
      <c r="S75" s="479">
        <v>697</v>
      </c>
      <c r="T75" s="479">
        <v>607</v>
      </c>
      <c r="U75" s="479">
        <v>2</v>
      </c>
      <c r="V75" s="479">
        <v>8</v>
      </c>
      <c r="W75" s="479">
        <v>68</v>
      </c>
      <c r="X75" s="479">
        <v>11</v>
      </c>
      <c r="Y75" s="508" t="s">
        <v>1002</v>
      </c>
      <c r="Z75" s="519"/>
    </row>
    <row r="76" spans="1:26" s="450" customFormat="1" ht="16.5" customHeight="1">
      <c r="A76" s="499"/>
      <c r="B76" s="504" t="s">
        <v>1087</v>
      </c>
      <c r="C76" s="505" t="s">
        <v>1090</v>
      </c>
      <c r="D76" s="506">
        <v>492</v>
      </c>
      <c r="E76" s="507">
        <v>1.2352187994275816</v>
      </c>
      <c r="F76" s="479">
        <v>480</v>
      </c>
      <c r="G76" s="479">
        <v>9</v>
      </c>
      <c r="H76" s="479">
        <v>1</v>
      </c>
      <c r="I76" s="479">
        <v>2</v>
      </c>
      <c r="J76" s="508" t="s">
        <v>1002</v>
      </c>
      <c r="K76" s="508" t="s">
        <v>1002</v>
      </c>
      <c r="L76" s="479">
        <v>326</v>
      </c>
      <c r="M76" s="479">
        <v>315</v>
      </c>
      <c r="N76" s="479">
        <v>9</v>
      </c>
      <c r="O76" s="479">
        <v>1</v>
      </c>
      <c r="P76" s="479">
        <v>1</v>
      </c>
      <c r="Q76" s="508" t="s">
        <v>1002</v>
      </c>
      <c r="R76" s="508" t="s">
        <v>1002</v>
      </c>
      <c r="S76" s="479">
        <v>166</v>
      </c>
      <c r="T76" s="479">
        <v>165</v>
      </c>
      <c r="U76" s="508" t="s">
        <v>1002</v>
      </c>
      <c r="V76" s="508" t="s">
        <v>1002</v>
      </c>
      <c r="W76" s="479">
        <v>1</v>
      </c>
      <c r="X76" s="508" t="s">
        <v>1002</v>
      </c>
      <c r="Y76" s="508" t="s">
        <v>1002</v>
      </c>
      <c r="Z76" s="519"/>
    </row>
    <row r="77" spans="1:26" s="450" customFormat="1" ht="16.5" customHeight="1">
      <c r="A77" s="499"/>
      <c r="B77" s="504" t="s">
        <v>1089</v>
      </c>
      <c r="C77" s="512" t="s">
        <v>1092</v>
      </c>
      <c r="D77" s="506">
        <v>4839</v>
      </c>
      <c r="E77" s="507">
        <v>12.148828801687127</v>
      </c>
      <c r="F77" s="479">
        <v>3325</v>
      </c>
      <c r="G77" s="479">
        <v>208</v>
      </c>
      <c r="H77" s="479">
        <v>194</v>
      </c>
      <c r="I77" s="479">
        <v>772</v>
      </c>
      <c r="J77" s="479">
        <v>304</v>
      </c>
      <c r="K77" s="479">
        <v>36</v>
      </c>
      <c r="L77" s="479">
        <v>2341</v>
      </c>
      <c r="M77" s="479">
        <v>1480</v>
      </c>
      <c r="N77" s="479">
        <v>156</v>
      </c>
      <c r="O77" s="479">
        <v>121</v>
      </c>
      <c r="P77" s="479">
        <v>514</v>
      </c>
      <c r="Q77" s="479">
        <v>66</v>
      </c>
      <c r="R77" s="479">
        <v>4</v>
      </c>
      <c r="S77" s="479">
        <v>2498</v>
      </c>
      <c r="T77" s="479">
        <v>1845</v>
      </c>
      <c r="U77" s="479">
        <v>52</v>
      </c>
      <c r="V77" s="479">
        <v>73</v>
      </c>
      <c r="W77" s="479">
        <v>258</v>
      </c>
      <c r="X77" s="479">
        <v>238</v>
      </c>
      <c r="Y77" s="509">
        <v>32</v>
      </c>
      <c r="Z77" s="519"/>
    </row>
    <row r="78" spans="1:26" s="450" customFormat="1" ht="16.5" customHeight="1">
      <c r="A78" s="499"/>
      <c r="B78" s="504" t="s">
        <v>1091</v>
      </c>
      <c r="C78" s="513" t="s">
        <v>1094</v>
      </c>
      <c r="D78" s="506">
        <v>902</v>
      </c>
      <c r="E78" s="507">
        <v>2.2645677989505661</v>
      </c>
      <c r="F78" s="479">
        <v>902</v>
      </c>
      <c r="G78" s="508" t="s">
        <v>1002</v>
      </c>
      <c r="H78" s="508" t="s">
        <v>1002</v>
      </c>
      <c r="I78" s="508" t="s">
        <v>1002</v>
      </c>
      <c r="J78" s="508" t="s">
        <v>1002</v>
      </c>
      <c r="K78" s="508" t="s">
        <v>1002</v>
      </c>
      <c r="L78" s="479">
        <v>674</v>
      </c>
      <c r="M78" s="479">
        <v>674</v>
      </c>
      <c r="N78" s="508" t="s">
        <v>1002</v>
      </c>
      <c r="O78" s="508" t="s">
        <v>1002</v>
      </c>
      <c r="P78" s="508" t="s">
        <v>1002</v>
      </c>
      <c r="Q78" s="508" t="s">
        <v>1002</v>
      </c>
      <c r="R78" s="508" t="s">
        <v>1002</v>
      </c>
      <c r="S78" s="479">
        <v>228</v>
      </c>
      <c r="T78" s="479">
        <v>228</v>
      </c>
      <c r="U78" s="508" t="s">
        <v>1002</v>
      </c>
      <c r="V78" s="508" t="s">
        <v>1002</v>
      </c>
      <c r="W78" s="508" t="s">
        <v>1002</v>
      </c>
      <c r="X78" s="508" t="s">
        <v>1002</v>
      </c>
      <c r="Y78" s="508" t="s">
        <v>1002</v>
      </c>
      <c r="Z78" s="519"/>
    </row>
    <row r="79" spans="1:26" s="450" customFormat="1" ht="16.5" customHeight="1">
      <c r="A79" s="499"/>
      <c r="B79" s="504" t="s">
        <v>1093</v>
      </c>
      <c r="C79" s="505" t="s">
        <v>1096</v>
      </c>
      <c r="D79" s="506">
        <v>195</v>
      </c>
      <c r="E79" s="507">
        <v>0.48956842660239513</v>
      </c>
      <c r="F79" s="479">
        <v>185</v>
      </c>
      <c r="G79" s="508" t="s">
        <v>1002</v>
      </c>
      <c r="H79" s="479">
        <v>1</v>
      </c>
      <c r="I79" s="479">
        <v>6</v>
      </c>
      <c r="J79" s="479">
        <v>2</v>
      </c>
      <c r="K79" s="508" t="s">
        <v>1002</v>
      </c>
      <c r="L79" s="479">
        <v>109</v>
      </c>
      <c r="M79" s="479">
        <v>103</v>
      </c>
      <c r="N79" s="508" t="s">
        <v>1002</v>
      </c>
      <c r="O79" s="479">
        <v>1</v>
      </c>
      <c r="P79" s="479">
        <v>5</v>
      </c>
      <c r="Q79" s="508" t="s">
        <v>1002</v>
      </c>
      <c r="R79" s="508" t="s">
        <v>1002</v>
      </c>
      <c r="S79" s="479">
        <v>86</v>
      </c>
      <c r="T79" s="479">
        <v>82</v>
      </c>
      <c r="U79" s="508" t="s">
        <v>1002</v>
      </c>
      <c r="V79" s="508" t="s">
        <v>1002</v>
      </c>
      <c r="W79" s="479">
        <v>1</v>
      </c>
      <c r="X79" s="479">
        <v>2</v>
      </c>
      <c r="Y79" s="508" t="s">
        <v>1002</v>
      </c>
      <c r="Z79" s="519"/>
    </row>
    <row r="80" spans="1:26">
      <c r="A80" s="499"/>
      <c r="B80" s="4385" t="s">
        <v>1097</v>
      </c>
      <c r="C80" s="4386"/>
      <c r="D80" s="506">
        <v>1324</v>
      </c>
      <c r="E80" s="507">
        <v>3.3240440862644673</v>
      </c>
      <c r="F80" s="479">
        <v>219</v>
      </c>
      <c r="G80" s="479">
        <v>14</v>
      </c>
      <c r="H80" s="479">
        <v>86</v>
      </c>
      <c r="I80" s="479">
        <v>556</v>
      </c>
      <c r="J80" s="479">
        <v>449</v>
      </c>
      <c r="K80" s="508" t="s">
        <v>1002</v>
      </c>
      <c r="L80" s="479">
        <v>850</v>
      </c>
      <c r="M80" s="479">
        <v>162</v>
      </c>
      <c r="N80" s="479">
        <v>8</v>
      </c>
      <c r="O80" s="479">
        <v>85</v>
      </c>
      <c r="P80" s="479">
        <v>507</v>
      </c>
      <c r="Q80" s="479">
        <v>88</v>
      </c>
      <c r="R80" s="508" t="s">
        <v>1002</v>
      </c>
      <c r="S80" s="479">
        <v>474</v>
      </c>
      <c r="T80" s="479">
        <v>57</v>
      </c>
      <c r="U80" s="479">
        <v>6</v>
      </c>
      <c r="V80" s="479">
        <v>1</v>
      </c>
      <c r="W80" s="479">
        <v>49</v>
      </c>
      <c r="X80" s="479">
        <v>361</v>
      </c>
      <c r="Y80" s="508" t="s">
        <v>1002</v>
      </c>
    </row>
    <row r="81" spans="1:25">
      <c r="A81" s="499"/>
      <c r="B81" s="4385" t="s">
        <v>1098</v>
      </c>
      <c r="C81" s="4386"/>
      <c r="D81" s="506">
        <v>13909</v>
      </c>
      <c r="E81" s="507">
        <v>34.920037156988279</v>
      </c>
      <c r="F81" s="479">
        <v>10167</v>
      </c>
      <c r="G81" s="479">
        <v>847</v>
      </c>
      <c r="H81" s="479">
        <v>483</v>
      </c>
      <c r="I81" s="479">
        <v>1198</v>
      </c>
      <c r="J81" s="479">
        <v>1062</v>
      </c>
      <c r="K81" s="509">
        <v>152</v>
      </c>
      <c r="L81" s="479">
        <v>9460</v>
      </c>
      <c r="M81" s="479">
        <v>6931</v>
      </c>
      <c r="N81" s="479">
        <v>632</v>
      </c>
      <c r="O81" s="479">
        <v>463</v>
      </c>
      <c r="P81" s="479">
        <v>1123</v>
      </c>
      <c r="Q81" s="479">
        <v>281</v>
      </c>
      <c r="R81" s="479">
        <v>30</v>
      </c>
      <c r="S81" s="479">
        <v>4449</v>
      </c>
      <c r="T81" s="479">
        <v>3236</v>
      </c>
      <c r="U81" s="479">
        <v>215</v>
      </c>
      <c r="V81" s="479">
        <v>20</v>
      </c>
      <c r="W81" s="479">
        <v>75</v>
      </c>
      <c r="X81" s="479">
        <v>781</v>
      </c>
      <c r="Y81" s="509">
        <v>122</v>
      </c>
    </row>
    <row r="82" spans="1:25">
      <c r="A82" s="514"/>
      <c r="B82" s="4387" t="s">
        <v>1099</v>
      </c>
      <c r="C82" s="4388"/>
      <c r="D82" s="523">
        <v>24403</v>
      </c>
      <c r="E82" s="516">
        <v>61.26635033014486</v>
      </c>
      <c r="F82" s="517">
        <v>19258</v>
      </c>
      <c r="G82" s="517">
        <v>940</v>
      </c>
      <c r="H82" s="517">
        <v>850</v>
      </c>
      <c r="I82" s="517">
        <v>1904</v>
      </c>
      <c r="J82" s="517">
        <v>1411</v>
      </c>
      <c r="K82" s="517">
        <v>36</v>
      </c>
      <c r="L82" s="517">
        <v>10500</v>
      </c>
      <c r="M82" s="517">
        <v>7707</v>
      </c>
      <c r="N82" s="517">
        <v>629</v>
      </c>
      <c r="O82" s="517">
        <v>630</v>
      </c>
      <c r="P82" s="517">
        <v>1268</v>
      </c>
      <c r="Q82" s="517">
        <v>261</v>
      </c>
      <c r="R82" s="517">
        <v>4</v>
      </c>
      <c r="S82" s="517">
        <v>13903</v>
      </c>
      <c r="T82" s="517">
        <v>11551</v>
      </c>
      <c r="U82" s="517">
        <v>311</v>
      </c>
      <c r="V82" s="517">
        <v>220</v>
      </c>
      <c r="W82" s="517">
        <v>636</v>
      </c>
      <c r="X82" s="517">
        <v>1150</v>
      </c>
      <c r="Y82" s="518">
        <v>32</v>
      </c>
    </row>
    <row r="83" spans="1:25" ht="18.649999999999999" customHeight="1">
      <c r="A83" s="4390" t="s">
        <v>1108</v>
      </c>
      <c r="B83" s="4390"/>
      <c r="C83" s="4391"/>
      <c r="D83" s="524"/>
      <c r="E83" s="525"/>
      <c r="F83" s="526"/>
      <c r="G83" s="526"/>
      <c r="H83" s="526"/>
      <c r="I83" s="526"/>
      <c r="J83" s="526"/>
      <c r="K83" s="527"/>
      <c r="L83" s="528"/>
      <c r="M83" s="526"/>
      <c r="N83" s="526"/>
      <c r="O83" s="526"/>
      <c r="P83" s="526"/>
      <c r="Q83" s="526"/>
      <c r="R83" s="529"/>
      <c r="S83" s="528"/>
      <c r="T83" s="526"/>
      <c r="U83" s="526"/>
      <c r="V83" s="526"/>
      <c r="W83" s="526"/>
      <c r="X83" s="526"/>
      <c r="Y83" s="530"/>
    </row>
    <row r="84" spans="1:25">
      <c r="A84" s="499"/>
      <c r="B84" s="499"/>
      <c r="C84" s="500" t="s">
        <v>815</v>
      </c>
      <c r="D84" s="501">
        <v>41577</v>
      </c>
      <c r="E84" s="502">
        <v>100</v>
      </c>
      <c r="F84" s="457">
        <v>30971</v>
      </c>
      <c r="G84" s="457">
        <v>2099</v>
      </c>
      <c r="H84" s="457">
        <v>1569</v>
      </c>
      <c r="I84" s="457">
        <v>3485</v>
      </c>
      <c r="J84" s="457">
        <v>3235</v>
      </c>
      <c r="K84" s="531">
        <v>214</v>
      </c>
      <c r="L84" s="457">
        <v>21705</v>
      </c>
      <c r="M84" s="457">
        <v>15532</v>
      </c>
      <c r="N84" s="457">
        <v>1456</v>
      </c>
      <c r="O84" s="457">
        <v>1267</v>
      </c>
      <c r="P84" s="457">
        <v>2738</v>
      </c>
      <c r="Q84" s="457">
        <v>683</v>
      </c>
      <c r="R84" s="531">
        <v>28</v>
      </c>
      <c r="S84" s="457">
        <v>19872</v>
      </c>
      <c r="T84" s="457">
        <v>15439</v>
      </c>
      <c r="U84" s="457">
        <v>643</v>
      </c>
      <c r="V84" s="457">
        <v>302</v>
      </c>
      <c r="W84" s="457">
        <v>747</v>
      </c>
      <c r="X84" s="457">
        <v>2552</v>
      </c>
      <c r="Y84" s="531">
        <v>186</v>
      </c>
    </row>
    <row r="85" spans="1:25">
      <c r="A85" s="499"/>
      <c r="B85" s="532" t="s">
        <v>1109</v>
      </c>
      <c r="C85" s="500" t="s">
        <v>1110</v>
      </c>
      <c r="D85" s="506">
        <v>1240</v>
      </c>
      <c r="E85" s="507">
        <v>2.9778943064007892</v>
      </c>
      <c r="F85" s="479">
        <v>234</v>
      </c>
      <c r="G85" s="479">
        <v>7</v>
      </c>
      <c r="H85" s="479">
        <v>63</v>
      </c>
      <c r="I85" s="479">
        <v>505</v>
      </c>
      <c r="J85" s="479">
        <v>429</v>
      </c>
      <c r="K85" s="508" t="s">
        <v>1002</v>
      </c>
      <c r="L85" s="479">
        <v>748</v>
      </c>
      <c r="M85" s="479">
        <v>163</v>
      </c>
      <c r="N85" s="479">
        <v>6</v>
      </c>
      <c r="O85" s="479">
        <v>58</v>
      </c>
      <c r="P85" s="479">
        <v>445</v>
      </c>
      <c r="Q85" s="479">
        <v>76</v>
      </c>
      <c r="R85" s="508" t="s">
        <v>1002</v>
      </c>
      <c r="S85" s="479">
        <v>492</v>
      </c>
      <c r="T85" s="479">
        <v>71</v>
      </c>
      <c r="U85" s="479">
        <v>1</v>
      </c>
      <c r="V85" s="479">
        <v>5</v>
      </c>
      <c r="W85" s="479">
        <v>60</v>
      </c>
      <c r="X85" s="479">
        <v>353</v>
      </c>
      <c r="Y85" s="508" t="s">
        <v>1002</v>
      </c>
    </row>
    <row r="86" spans="1:25">
      <c r="A86" s="499"/>
      <c r="B86" s="532" t="s">
        <v>1111</v>
      </c>
      <c r="C86" s="500" t="s">
        <v>1112</v>
      </c>
      <c r="D86" s="506">
        <v>42</v>
      </c>
      <c r="E86" s="507">
        <v>0.10102710894089914</v>
      </c>
      <c r="F86" s="479">
        <v>23</v>
      </c>
      <c r="G86" s="508" t="s">
        <v>1002</v>
      </c>
      <c r="H86" s="479">
        <v>3</v>
      </c>
      <c r="I86" s="479">
        <v>9</v>
      </c>
      <c r="J86" s="479">
        <v>7</v>
      </c>
      <c r="K86" s="508" t="s">
        <v>1002</v>
      </c>
      <c r="L86" s="479">
        <v>35</v>
      </c>
      <c r="M86" s="479">
        <v>21</v>
      </c>
      <c r="N86" s="508" t="s">
        <v>1002</v>
      </c>
      <c r="O86" s="479">
        <v>3</v>
      </c>
      <c r="P86" s="479">
        <v>8</v>
      </c>
      <c r="Q86" s="479">
        <v>3</v>
      </c>
      <c r="R86" s="508" t="s">
        <v>1002</v>
      </c>
      <c r="S86" s="479">
        <v>7</v>
      </c>
      <c r="T86" s="479">
        <v>2</v>
      </c>
      <c r="U86" s="508" t="s">
        <v>1002</v>
      </c>
      <c r="V86" s="508" t="s">
        <v>1002</v>
      </c>
      <c r="W86" s="479">
        <v>1</v>
      </c>
      <c r="X86" s="479">
        <v>4</v>
      </c>
      <c r="Y86" s="508" t="s">
        <v>1002</v>
      </c>
    </row>
    <row r="87" spans="1:25">
      <c r="A87" s="499"/>
      <c r="B87" s="532" t="s">
        <v>1113</v>
      </c>
      <c r="C87" s="500" t="s">
        <v>1025</v>
      </c>
      <c r="D87" s="506">
        <v>133</v>
      </c>
      <c r="E87" s="507">
        <v>0.31991917831284727</v>
      </c>
      <c r="F87" s="479">
        <v>49</v>
      </c>
      <c r="G87" s="479">
        <v>4</v>
      </c>
      <c r="H87" s="479">
        <v>18</v>
      </c>
      <c r="I87" s="479">
        <v>28</v>
      </c>
      <c r="J87" s="479">
        <v>34</v>
      </c>
      <c r="K87" s="508" t="s">
        <v>1002</v>
      </c>
      <c r="L87" s="479">
        <v>96</v>
      </c>
      <c r="M87" s="479">
        <v>42</v>
      </c>
      <c r="N87" s="479">
        <v>2</v>
      </c>
      <c r="O87" s="479">
        <v>18</v>
      </c>
      <c r="P87" s="479">
        <v>28</v>
      </c>
      <c r="Q87" s="479">
        <v>6</v>
      </c>
      <c r="R87" s="508" t="s">
        <v>1002</v>
      </c>
      <c r="S87" s="479">
        <v>37</v>
      </c>
      <c r="T87" s="479">
        <v>7</v>
      </c>
      <c r="U87" s="479">
        <v>2</v>
      </c>
      <c r="V87" s="508" t="s">
        <v>1002</v>
      </c>
      <c r="W87" s="508" t="s">
        <v>1002</v>
      </c>
      <c r="X87" s="479">
        <v>28</v>
      </c>
      <c r="Y87" s="508" t="s">
        <v>1002</v>
      </c>
    </row>
    <row r="88" spans="1:25">
      <c r="A88" s="499"/>
      <c r="B88" s="532" t="s">
        <v>1114</v>
      </c>
      <c r="C88" s="500" t="s">
        <v>1026</v>
      </c>
      <c r="D88" s="506">
        <v>14</v>
      </c>
      <c r="E88" s="507">
        <v>3.3675702980299711E-2</v>
      </c>
      <c r="F88" s="479">
        <v>8</v>
      </c>
      <c r="G88" s="479">
        <v>3</v>
      </c>
      <c r="H88" s="479" t="s">
        <v>809</v>
      </c>
      <c r="I88" s="479">
        <v>1</v>
      </c>
      <c r="J88" s="479">
        <v>2</v>
      </c>
      <c r="K88" s="508" t="s">
        <v>1002</v>
      </c>
      <c r="L88" s="479">
        <v>12</v>
      </c>
      <c r="M88" s="479">
        <v>8</v>
      </c>
      <c r="N88" s="479">
        <v>3</v>
      </c>
      <c r="O88" s="508" t="s">
        <v>1002</v>
      </c>
      <c r="P88" s="479">
        <v>1</v>
      </c>
      <c r="Q88" s="508" t="s">
        <v>1002</v>
      </c>
      <c r="R88" s="508" t="s">
        <v>1002</v>
      </c>
      <c r="S88" s="479">
        <v>2</v>
      </c>
      <c r="T88" s="508" t="s">
        <v>1002</v>
      </c>
      <c r="U88" s="508" t="s">
        <v>1002</v>
      </c>
      <c r="V88" s="508" t="s">
        <v>1002</v>
      </c>
      <c r="W88" s="508" t="s">
        <v>1002</v>
      </c>
      <c r="X88" s="479">
        <v>2</v>
      </c>
      <c r="Y88" s="508" t="s">
        <v>1002</v>
      </c>
    </row>
    <row r="89" spans="1:25">
      <c r="A89" s="499"/>
      <c r="B89" s="532" t="s">
        <v>1115</v>
      </c>
      <c r="C89" s="500" t="s">
        <v>1027</v>
      </c>
      <c r="D89" s="506">
        <v>3380</v>
      </c>
      <c r="E89" s="507">
        <v>8.1278714550309097</v>
      </c>
      <c r="F89" s="479">
        <v>2158</v>
      </c>
      <c r="G89" s="479">
        <v>325</v>
      </c>
      <c r="H89" s="479">
        <v>259</v>
      </c>
      <c r="I89" s="479">
        <v>385</v>
      </c>
      <c r="J89" s="479">
        <v>252</v>
      </c>
      <c r="K89" s="508" t="s">
        <v>1002</v>
      </c>
      <c r="L89" s="479">
        <v>2831</v>
      </c>
      <c r="M89" s="479">
        <v>1856</v>
      </c>
      <c r="N89" s="479">
        <v>234</v>
      </c>
      <c r="O89" s="479">
        <v>258</v>
      </c>
      <c r="P89" s="479">
        <v>383</v>
      </c>
      <c r="Q89" s="479">
        <v>99</v>
      </c>
      <c r="R89" s="508" t="s">
        <v>1002</v>
      </c>
      <c r="S89" s="479">
        <v>549</v>
      </c>
      <c r="T89" s="479">
        <v>302</v>
      </c>
      <c r="U89" s="479">
        <v>91</v>
      </c>
      <c r="V89" s="479">
        <v>1</v>
      </c>
      <c r="W89" s="479">
        <v>2</v>
      </c>
      <c r="X89" s="479">
        <v>153</v>
      </c>
      <c r="Y89" s="508" t="s">
        <v>1002</v>
      </c>
    </row>
    <row r="90" spans="1:25">
      <c r="A90" s="499"/>
      <c r="B90" s="532" t="s">
        <v>1116</v>
      </c>
      <c r="C90" s="500" t="s">
        <v>1028</v>
      </c>
      <c r="D90" s="506">
        <v>11315</v>
      </c>
      <c r="E90" s="507">
        <v>27.21477882279364</v>
      </c>
      <c r="F90" s="479">
        <v>8311</v>
      </c>
      <c r="G90" s="479">
        <v>682</v>
      </c>
      <c r="H90" s="479">
        <v>305</v>
      </c>
      <c r="I90" s="479">
        <v>859</v>
      </c>
      <c r="J90" s="479">
        <v>989</v>
      </c>
      <c r="K90" s="533">
        <v>168</v>
      </c>
      <c r="L90" s="479">
        <v>6975</v>
      </c>
      <c r="M90" s="479">
        <v>5186</v>
      </c>
      <c r="N90" s="479">
        <v>506</v>
      </c>
      <c r="O90" s="479">
        <v>277</v>
      </c>
      <c r="P90" s="479">
        <v>758</v>
      </c>
      <c r="Q90" s="479">
        <v>224</v>
      </c>
      <c r="R90" s="533">
        <v>24</v>
      </c>
      <c r="S90" s="479">
        <v>4340</v>
      </c>
      <c r="T90" s="479">
        <v>3125</v>
      </c>
      <c r="U90" s="479">
        <v>176</v>
      </c>
      <c r="V90" s="479">
        <v>28</v>
      </c>
      <c r="W90" s="479">
        <v>101</v>
      </c>
      <c r="X90" s="479">
        <v>765</v>
      </c>
      <c r="Y90" s="533">
        <v>144</v>
      </c>
    </row>
    <row r="91" spans="1:25">
      <c r="A91" s="499"/>
      <c r="B91" s="532" t="s">
        <v>1117</v>
      </c>
      <c r="C91" s="505" t="s">
        <v>1068</v>
      </c>
      <c r="D91" s="506">
        <v>143</v>
      </c>
      <c r="E91" s="507">
        <v>0.34397325187020422</v>
      </c>
      <c r="F91" s="479">
        <v>143</v>
      </c>
      <c r="G91" s="508" t="s">
        <v>1002</v>
      </c>
      <c r="H91" s="508" t="s">
        <v>1002</v>
      </c>
      <c r="I91" s="508" t="s">
        <v>1002</v>
      </c>
      <c r="J91" s="508" t="s">
        <v>1002</v>
      </c>
      <c r="K91" s="508" t="s">
        <v>1002</v>
      </c>
      <c r="L91" s="479">
        <v>115</v>
      </c>
      <c r="M91" s="479">
        <v>115</v>
      </c>
      <c r="N91" s="508" t="s">
        <v>1002</v>
      </c>
      <c r="O91" s="508" t="s">
        <v>1002</v>
      </c>
      <c r="P91" s="508" t="s">
        <v>1002</v>
      </c>
      <c r="Q91" s="508" t="s">
        <v>1002</v>
      </c>
      <c r="R91" s="508" t="s">
        <v>1002</v>
      </c>
      <c r="S91" s="479">
        <v>28</v>
      </c>
      <c r="T91" s="479">
        <v>28</v>
      </c>
      <c r="U91" s="508" t="s">
        <v>1002</v>
      </c>
      <c r="V91" s="508" t="s">
        <v>1002</v>
      </c>
      <c r="W91" s="508" t="s">
        <v>1002</v>
      </c>
      <c r="X91" s="508" t="s">
        <v>1002</v>
      </c>
      <c r="Y91" s="508" t="s">
        <v>1002</v>
      </c>
    </row>
    <row r="92" spans="1:25">
      <c r="A92" s="499"/>
      <c r="B92" s="532" t="s">
        <v>1118</v>
      </c>
      <c r="C92" s="500" t="s">
        <v>1119</v>
      </c>
      <c r="D92" s="506">
        <v>1670</v>
      </c>
      <c r="E92" s="507">
        <v>4.0170302840786087</v>
      </c>
      <c r="F92" s="479">
        <v>1548</v>
      </c>
      <c r="G92" s="479">
        <v>53</v>
      </c>
      <c r="H92" s="479">
        <v>17</v>
      </c>
      <c r="I92" s="479">
        <v>45</v>
      </c>
      <c r="J92" s="479">
        <v>7</v>
      </c>
      <c r="K92" s="508" t="s">
        <v>1002</v>
      </c>
      <c r="L92" s="479">
        <v>1390</v>
      </c>
      <c r="M92" s="479">
        <v>1292</v>
      </c>
      <c r="N92" s="479">
        <v>42</v>
      </c>
      <c r="O92" s="479">
        <v>15</v>
      </c>
      <c r="P92" s="479">
        <v>40</v>
      </c>
      <c r="Q92" s="479">
        <v>1</v>
      </c>
      <c r="R92" s="508" t="s">
        <v>1002</v>
      </c>
      <c r="S92" s="479">
        <v>280</v>
      </c>
      <c r="T92" s="479">
        <v>256</v>
      </c>
      <c r="U92" s="479">
        <v>11</v>
      </c>
      <c r="V92" s="479">
        <v>2</v>
      </c>
      <c r="W92" s="479">
        <v>5</v>
      </c>
      <c r="X92" s="479">
        <v>6</v>
      </c>
      <c r="Y92" s="508" t="s">
        <v>1002</v>
      </c>
    </row>
    <row r="93" spans="1:25">
      <c r="A93" s="499"/>
      <c r="B93" s="532" t="s">
        <v>1120</v>
      </c>
      <c r="C93" s="534" t="s">
        <v>1121</v>
      </c>
      <c r="D93" s="506">
        <v>7912</v>
      </c>
      <c r="E93" s="507">
        <v>19.031582998580809</v>
      </c>
      <c r="F93" s="479">
        <v>4946</v>
      </c>
      <c r="G93" s="479">
        <v>538</v>
      </c>
      <c r="H93" s="479">
        <v>531</v>
      </c>
      <c r="I93" s="479">
        <v>862</v>
      </c>
      <c r="J93" s="479">
        <v>1035</v>
      </c>
      <c r="K93" s="508" t="s">
        <v>1002</v>
      </c>
      <c r="L93" s="479">
        <v>3381</v>
      </c>
      <c r="M93" s="479">
        <v>1890</v>
      </c>
      <c r="N93" s="479">
        <v>334</v>
      </c>
      <c r="O93" s="479">
        <v>370</v>
      </c>
      <c r="P93" s="479">
        <v>592</v>
      </c>
      <c r="Q93" s="479">
        <v>195</v>
      </c>
      <c r="R93" s="508" t="s">
        <v>1002</v>
      </c>
      <c r="S93" s="479">
        <v>4531</v>
      </c>
      <c r="T93" s="479">
        <v>3056</v>
      </c>
      <c r="U93" s="479">
        <v>204</v>
      </c>
      <c r="V93" s="479">
        <v>161</v>
      </c>
      <c r="W93" s="479">
        <v>270</v>
      </c>
      <c r="X93" s="479">
        <v>840</v>
      </c>
      <c r="Y93" s="508" t="s">
        <v>1002</v>
      </c>
    </row>
    <row r="94" spans="1:25">
      <c r="A94" s="499"/>
      <c r="B94" s="532" t="s">
        <v>1122</v>
      </c>
      <c r="C94" s="500" t="s">
        <v>1123</v>
      </c>
      <c r="D94" s="506">
        <v>774</v>
      </c>
      <c r="E94" s="507">
        <v>1.8617852933394268</v>
      </c>
      <c r="F94" s="479">
        <v>703</v>
      </c>
      <c r="G94" s="479">
        <v>27</v>
      </c>
      <c r="H94" s="479">
        <v>6</v>
      </c>
      <c r="I94" s="479">
        <v>33</v>
      </c>
      <c r="J94" s="479">
        <v>5</v>
      </c>
      <c r="K94" s="508" t="s">
        <v>1002</v>
      </c>
      <c r="L94" s="479">
        <v>335</v>
      </c>
      <c r="M94" s="479">
        <v>283</v>
      </c>
      <c r="N94" s="479">
        <v>24</v>
      </c>
      <c r="O94" s="479">
        <v>3</v>
      </c>
      <c r="P94" s="479">
        <v>22</v>
      </c>
      <c r="Q94" s="479">
        <v>3</v>
      </c>
      <c r="R94" s="508" t="s">
        <v>1002</v>
      </c>
      <c r="S94" s="479">
        <v>439</v>
      </c>
      <c r="T94" s="479">
        <v>420</v>
      </c>
      <c r="U94" s="479">
        <v>3</v>
      </c>
      <c r="V94" s="479">
        <v>3</v>
      </c>
      <c r="W94" s="479">
        <v>11</v>
      </c>
      <c r="X94" s="479">
        <v>2</v>
      </c>
      <c r="Y94" s="508" t="s">
        <v>1002</v>
      </c>
    </row>
    <row r="95" spans="1:25">
      <c r="A95" s="499"/>
      <c r="B95" s="532" t="s">
        <v>1124</v>
      </c>
      <c r="C95" s="500" t="s">
        <v>1125</v>
      </c>
      <c r="D95" s="506">
        <v>161</v>
      </c>
      <c r="E95" s="507">
        <v>0.38727058427344668</v>
      </c>
      <c r="F95" s="479">
        <v>43</v>
      </c>
      <c r="G95" s="479">
        <v>40</v>
      </c>
      <c r="H95" s="479">
        <v>10</v>
      </c>
      <c r="I95" s="479">
        <v>48</v>
      </c>
      <c r="J95" s="479">
        <v>20</v>
      </c>
      <c r="K95" s="508" t="s">
        <v>1002</v>
      </c>
      <c r="L95" s="479">
        <v>95</v>
      </c>
      <c r="M95" s="479">
        <v>24</v>
      </c>
      <c r="N95" s="479">
        <v>25</v>
      </c>
      <c r="O95" s="479">
        <v>7</v>
      </c>
      <c r="P95" s="479">
        <v>39</v>
      </c>
      <c r="Q95" s="479">
        <v>0</v>
      </c>
      <c r="R95" s="508" t="s">
        <v>1002</v>
      </c>
      <c r="S95" s="479">
        <v>66</v>
      </c>
      <c r="T95" s="479">
        <v>19</v>
      </c>
      <c r="U95" s="479">
        <v>15</v>
      </c>
      <c r="V95" s="479">
        <v>3</v>
      </c>
      <c r="W95" s="479">
        <v>9</v>
      </c>
      <c r="X95" s="479">
        <v>20</v>
      </c>
      <c r="Y95" s="508" t="s">
        <v>1002</v>
      </c>
    </row>
    <row r="96" spans="1:25">
      <c r="A96" s="499"/>
      <c r="B96" s="532" t="s">
        <v>1126</v>
      </c>
      <c r="C96" s="500" t="s">
        <v>1127</v>
      </c>
      <c r="D96" s="506">
        <v>13880</v>
      </c>
      <c r="E96" s="507">
        <v>33.387054097611433</v>
      </c>
      <c r="F96" s="479">
        <v>11911</v>
      </c>
      <c r="G96" s="479">
        <v>420</v>
      </c>
      <c r="H96" s="479">
        <v>355</v>
      </c>
      <c r="I96" s="479">
        <v>697</v>
      </c>
      <c r="J96" s="479">
        <v>451</v>
      </c>
      <c r="K96" s="533">
        <v>46</v>
      </c>
      <c r="L96" s="479">
        <v>5016</v>
      </c>
      <c r="M96" s="479">
        <v>3984</v>
      </c>
      <c r="N96" s="479">
        <v>280</v>
      </c>
      <c r="O96" s="479">
        <v>257</v>
      </c>
      <c r="P96" s="479">
        <v>415</v>
      </c>
      <c r="Q96" s="479">
        <v>76</v>
      </c>
      <c r="R96" s="533">
        <v>4</v>
      </c>
      <c r="S96" s="479">
        <v>8864</v>
      </c>
      <c r="T96" s="479">
        <v>7927</v>
      </c>
      <c r="U96" s="479">
        <v>140</v>
      </c>
      <c r="V96" s="479">
        <v>98</v>
      </c>
      <c r="W96" s="479">
        <v>282</v>
      </c>
      <c r="X96" s="479">
        <v>375</v>
      </c>
      <c r="Y96" s="533">
        <v>42</v>
      </c>
    </row>
    <row r="97" spans="1:25">
      <c r="A97" s="499"/>
      <c r="B97" s="532" t="s">
        <v>1128</v>
      </c>
      <c r="C97" s="500" t="s">
        <v>1043</v>
      </c>
      <c r="D97" s="506">
        <v>830</v>
      </c>
      <c r="E97" s="507">
        <v>1.996488105260626</v>
      </c>
      <c r="F97" s="479">
        <v>830</v>
      </c>
      <c r="G97" s="508" t="s">
        <v>1002</v>
      </c>
      <c r="H97" s="508" t="s">
        <v>1002</v>
      </c>
      <c r="I97" s="508" t="s">
        <v>1002</v>
      </c>
      <c r="J97" s="508" t="s">
        <v>1002</v>
      </c>
      <c r="K97" s="508" t="s">
        <v>1002</v>
      </c>
      <c r="L97" s="479">
        <v>646</v>
      </c>
      <c r="M97" s="479">
        <v>646</v>
      </c>
      <c r="N97" s="508" t="s">
        <v>1002</v>
      </c>
      <c r="O97" s="508" t="s">
        <v>1002</v>
      </c>
      <c r="P97" s="508" t="s">
        <v>1002</v>
      </c>
      <c r="Q97" s="508" t="s">
        <v>1002</v>
      </c>
      <c r="R97" s="508" t="s">
        <v>1002</v>
      </c>
      <c r="S97" s="479">
        <v>184</v>
      </c>
      <c r="T97" s="479">
        <v>184</v>
      </c>
      <c r="U97" s="508" t="s">
        <v>1002</v>
      </c>
      <c r="V97" s="508" t="s">
        <v>1002</v>
      </c>
      <c r="W97" s="508" t="s">
        <v>1002</v>
      </c>
      <c r="X97" s="508" t="s">
        <v>1002</v>
      </c>
      <c r="Y97" s="508" t="s">
        <v>1002</v>
      </c>
    </row>
    <row r="98" spans="1:25">
      <c r="A98" s="499"/>
      <c r="B98" s="532" t="s">
        <v>1129</v>
      </c>
      <c r="C98" s="500" t="s">
        <v>1130</v>
      </c>
      <c r="D98" s="506">
        <v>83</v>
      </c>
      <c r="E98" s="507">
        <v>0.19964881052606259</v>
      </c>
      <c r="F98" s="479">
        <v>64</v>
      </c>
      <c r="G98" s="508" t="s">
        <v>1002</v>
      </c>
      <c r="H98" s="479">
        <v>2</v>
      </c>
      <c r="I98" s="479">
        <v>13</v>
      </c>
      <c r="J98" s="479">
        <v>4</v>
      </c>
      <c r="K98" s="508" t="s">
        <v>1002</v>
      </c>
      <c r="L98" s="479">
        <v>30</v>
      </c>
      <c r="M98" s="479">
        <v>22</v>
      </c>
      <c r="N98" s="508" t="s">
        <v>1002</v>
      </c>
      <c r="O98" s="479">
        <v>1</v>
      </c>
      <c r="P98" s="479">
        <v>7</v>
      </c>
      <c r="Q98" s="508" t="s">
        <v>1002</v>
      </c>
      <c r="R98" s="508" t="s">
        <v>1002</v>
      </c>
      <c r="S98" s="479">
        <v>53</v>
      </c>
      <c r="T98" s="479">
        <v>41</v>
      </c>
      <c r="U98" s="508" t="s">
        <v>1002</v>
      </c>
      <c r="V98" s="479">
        <v>1</v>
      </c>
      <c r="W98" s="479">
        <v>6</v>
      </c>
      <c r="X98" s="479">
        <v>4</v>
      </c>
      <c r="Y98" s="508" t="s">
        <v>1002</v>
      </c>
    </row>
    <row r="99" spans="1:25">
      <c r="A99" s="499"/>
      <c r="B99" s="4385" t="s">
        <v>1097</v>
      </c>
      <c r="C99" s="4386"/>
      <c r="D99" s="506">
        <v>1415</v>
      </c>
      <c r="E99" s="507">
        <v>3.4033239531471726</v>
      </c>
      <c r="F99" s="479">
        <v>306</v>
      </c>
      <c r="G99" s="479">
        <v>11</v>
      </c>
      <c r="H99" s="479">
        <v>84</v>
      </c>
      <c r="I99" s="479">
        <v>542</v>
      </c>
      <c r="J99" s="479">
        <v>470</v>
      </c>
      <c r="K99" s="508" t="s">
        <v>1002</v>
      </c>
      <c r="L99" s="479">
        <v>879</v>
      </c>
      <c r="M99" s="479">
        <v>226</v>
      </c>
      <c r="N99" s="479">
        <v>8</v>
      </c>
      <c r="O99" s="479">
        <v>79</v>
      </c>
      <c r="P99" s="479">
        <v>481</v>
      </c>
      <c r="Q99" s="479">
        <v>85</v>
      </c>
      <c r="R99" s="508" t="s">
        <v>1002</v>
      </c>
      <c r="S99" s="479">
        <v>536</v>
      </c>
      <c r="T99" s="479">
        <v>80</v>
      </c>
      <c r="U99" s="479">
        <v>3</v>
      </c>
      <c r="V99" s="479">
        <v>5</v>
      </c>
      <c r="W99" s="479">
        <v>61</v>
      </c>
      <c r="X99" s="479">
        <v>385</v>
      </c>
      <c r="Y99" s="508" t="s">
        <v>1002</v>
      </c>
    </row>
    <row r="100" spans="1:25">
      <c r="A100" s="499"/>
      <c r="B100" s="4385" t="s">
        <v>1098</v>
      </c>
      <c r="C100" s="4386"/>
      <c r="D100" s="506">
        <v>14709</v>
      </c>
      <c r="E100" s="507">
        <v>35.377732881160256</v>
      </c>
      <c r="F100" s="479">
        <v>10477</v>
      </c>
      <c r="G100" s="479">
        <v>1010</v>
      </c>
      <c r="H100" s="479">
        <v>564</v>
      </c>
      <c r="I100" s="479">
        <v>1245</v>
      </c>
      <c r="J100" s="479">
        <v>1243</v>
      </c>
      <c r="K100" s="533">
        <v>168</v>
      </c>
      <c r="L100" s="479">
        <v>9818</v>
      </c>
      <c r="M100" s="479">
        <v>7050</v>
      </c>
      <c r="N100" s="479">
        <v>743</v>
      </c>
      <c r="O100" s="479">
        <v>535</v>
      </c>
      <c r="P100" s="479">
        <v>1142</v>
      </c>
      <c r="Q100" s="479">
        <v>323</v>
      </c>
      <c r="R100" s="479">
        <v>24</v>
      </c>
      <c r="S100" s="479">
        <v>4891</v>
      </c>
      <c r="T100" s="479">
        <v>3427</v>
      </c>
      <c r="U100" s="479">
        <v>267</v>
      </c>
      <c r="V100" s="479">
        <v>29</v>
      </c>
      <c r="W100" s="479">
        <v>103</v>
      </c>
      <c r="X100" s="479">
        <v>920</v>
      </c>
      <c r="Y100" s="533">
        <v>144</v>
      </c>
    </row>
    <row r="101" spans="1:25">
      <c r="A101" s="514"/>
      <c r="B101" s="4387" t="s">
        <v>1099</v>
      </c>
      <c r="C101" s="4388"/>
      <c r="D101" s="523">
        <v>25370</v>
      </c>
      <c r="E101" s="516">
        <v>61.019313562787111</v>
      </c>
      <c r="F101" s="517">
        <v>20124</v>
      </c>
      <c r="G101" s="517">
        <v>1078</v>
      </c>
      <c r="H101" s="517">
        <v>919</v>
      </c>
      <c r="I101" s="517">
        <v>1685</v>
      </c>
      <c r="J101" s="517">
        <v>1518</v>
      </c>
      <c r="K101" s="535">
        <v>46</v>
      </c>
      <c r="L101" s="517">
        <v>10978</v>
      </c>
      <c r="M101" s="517">
        <v>8234</v>
      </c>
      <c r="N101" s="517">
        <v>705</v>
      </c>
      <c r="O101" s="517">
        <v>652</v>
      </c>
      <c r="P101" s="517">
        <v>1108</v>
      </c>
      <c r="Q101" s="517">
        <v>275</v>
      </c>
      <c r="R101" s="517">
        <v>4</v>
      </c>
      <c r="S101" s="517">
        <v>14392</v>
      </c>
      <c r="T101" s="517">
        <v>11890</v>
      </c>
      <c r="U101" s="517">
        <v>373</v>
      </c>
      <c r="V101" s="517">
        <v>267</v>
      </c>
      <c r="W101" s="517">
        <v>577</v>
      </c>
      <c r="X101" s="517">
        <v>1243</v>
      </c>
      <c r="Y101" s="535">
        <v>42</v>
      </c>
    </row>
    <row r="102" spans="1:25">
      <c r="A102" s="4389" t="s">
        <v>1131</v>
      </c>
      <c r="B102" s="4389"/>
      <c r="C102" s="4389"/>
      <c r="D102" s="4389"/>
      <c r="E102" s="482"/>
      <c r="M102" s="485"/>
      <c r="N102" s="485"/>
      <c r="O102" s="485"/>
      <c r="P102" s="485"/>
      <c r="Q102" s="485"/>
      <c r="R102" s="485"/>
      <c r="S102" s="485"/>
      <c r="Y102" s="484" t="s">
        <v>1007</v>
      </c>
    </row>
    <row r="103" spans="1:25">
      <c r="A103" s="536" t="s">
        <v>1132</v>
      </c>
      <c r="B103" s="536"/>
      <c r="C103" s="536"/>
      <c r="D103" s="536"/>
      <c r="E103" s="482"/>
      <c r="M103" s="485"/>
      <c r="N103" s="485"/>
      <c r="O103" s="485"/>
      <c r="P103" s="485"/>
      <c r="Q103" s="485"/>
      <c r="R103" s="485"/>
      <c r="S103" s="485"/>
    </row>
    <row r="104" spans="1:25">
      <c r="E104" s="482"/>
      <c r="M104" s="485"/>
      <c r="N104" s="485"/>
      <c r="O104" s="485"/>
      <c r="P104" s="485"/>
      <c r="Q104" s="485"/>
      <c r="R104" s="485"/>
      <c r="S104" s="485"/>
    </row>
    <row r="105" spans="1:25">
      <c r="E105" s="482"/>
      <c r="M105" s="485"/>
      <c r="N105" s="485"/>
      <c r="O105" s="485"/>
      <c r="P105" s="485"/>
      <c r="Q105" s="485"/>
      <c r="R105" s="485"/>
      <c r="S105" s="485"/>
    </row>
    <row r="106" spans="1:25">
      <c r="E106" s="482"/>
      <c r="M106" s="485"/>
      <c r="N106" s="485"/>
      <c r="O106" s="485"/>
      <c r="P106" s="485"/>
      <c r="Q106" s="485"/>
      <c r="R106" s="485"/>
      <c r="S106" s="485"/>
    </row>
    <row r="107" spans="1:25">
      <c r="E107" s="482"/>
      <c r="M107" s="485"/>
      <c r="N107" s="485"/>
      <c r="O107" s="485"/>
      <c r="P107" s="485"/>
      <c r="Q107" s="485"/>
      <c r="R107" s="485"/>
      <c r="S107" s="485"/>
    </row>
    <row r="108" spans="1:25">
      <c r="E108" s="482"/>
      <c r="M108" s="485"/>
      <c r="N108" s="485"/>
      <c r="O108" s="485"/>
      <c r="P108" s="485"/>
      <c r="Q108" s="485"/>
      <c r="R108" s="485"/>
      <c r="S108" s="485"/>
    </row>
    <row r="109" spans="1:25">
      <c r="E109" s="482"/>
      <c r="M109" s="485"/>
      <c r="N109" s="485"/>
      <c r="O109" s="485"/>
      <c r="P109" s="485"/>
      <c r="Q109" s="485"/>
      <c r="R109" s="485"/>
      <c r="S109" s="485"/>
    </row>
    <row r="110" spans="1:25">
      <c r="E110" s="482"/>
      <c r="M110" s="485"/>
      <c r="N110" s="485"/>
      <c r="O110" s="485"/>
      <c r="P110" s="485"/>
      <c r="Q110" s="485"/>
      <c r="R110" s="485"/>
      <c r="S110" s="485"/>
    </row>
    <row r="111" spans="1:25">
      <c r="E111" s="482"/>
      <c r="M111" s="485"/>
      <c r="N111" s="485"/>
      <c r="O111" s="485"/>
      <c r="P111" s="485"/>
      <c r="Q111" s="485"/>
      <c r="R111" s="485"/>
      <c r="S111" s="485"/>
    </row>
    <row r="112" spans="1:25">
      <c r="E112" s="482"/>
      <c r="M112" s="485"/>
      <c r="N112" s="485"/>
      <c r="O112" s="485"/>
      <c r="P112" s="485"/>
      <c r="Q112" s="485"/>
      <c r="R112" s="485"/>
      <c r="S112" s="485"/>
    </row>
    <row r="113" spans="5:19">
      <c r="E113" s="482"/>
      <c r="M113" s="485"/>
      <c r="N113" s="485"/>
      <c r="O113" s="485"/>
      <c r="P113" s="485"/>
      <c r="Q113" s="485"/>
      <c r="R113" s="485"/>
      <c r="S113" s="485"/>
    </row>
    <row r="114" spans="5:19">
      <c r="E114" s="482"/>
      <c r="M114" s="485"/>
      <c r="N114" s="485"/>
      <c r="O114" s="485"/>
      <c r="P114" s="485"/>
      <c r="Q114" s="485"/>
      <c r="R114" s="485"/>
      <c r="S114" s="485"/>
    </row>
    <row r="115" spans="5:19">
      <c r="E115" s="482"/>
      <c r="M115" s="485"/>
      <c r="N115" s="485"/>
      <c r="O115" s="485"/>
      <c r="P115" s="485"/>
      <c r="Q115" s="485"/>
      <c r="R115" s="485"/>
      <c r="S115" s="485"/>
    </row>
    <row r="116" spans="5:19">
      <c r="E116" s="482"/>
      <c r="M116" s="485"/>
      <c r="N116" s="485"/>
      <c r="O116" s="485"/>
      <c r="P116" s="485"/>
      <c r="Q116" s="485"/>
      <c r="R116" s="485"/>
      <c r="S116" s="485"/>
    </row>
    <row r="117" spans="5:19">
      <c r="E117" s="482"/>
      <c r="M117" s="485"/>
      <c r="N117" s="485"/>
      <c r="O117" s="485"/>
      <c r="P117" s="485"/>
      <c r="Q117" s="485"/>
      <c r="R117" s="485"/>
      <c r="S117" s="485"/>
    </row>
    <row r="118" spans="5:19">
      <c r="E118" s="482"/>
      <c r="M118" s="485"/>
      <c r="N118" s="485"/>
      <c r="O118" s="485"/>
      <c r="P118" s="485"/>
      <c r="Q118" s="485"/>
      <c r="R118" s="485"/>
      <c r="S118" s="485"/>
    </row>
    <row r="119" spans="5:19">
      <c r="E119" s="482"/>
      <c r="M119" s="485"/>
      <c r="N119" s="485"/>
      <c r="O119" s="485"/>
      <c r="P119" s="485"/>
      <c r="Q119" s="485"/>
      <c r="R119" s="485"/>
      <c r="S119" s="485"/>
    </row>
    <row r="120" spans="5:19">
      <c r="E120" s="482"/>
      <c r="M120" s="485"/>
      <c r="N120" s="485"/>
      <c r="O120" s="485"/>
      <c r="P120" s="485"/>
      <c r="Q120" s="485"/>
      <c r="R120" s="485"/>
      <c r="S120" s="485"/>
    </row>
    <row r="121" spans="5:19">
      <c r="E121" s="482"/>
      <c r="M121" s="485"/>
      <c r="N121" s="485"/>
      <c r="O121" s="485"/>
      <c r="P121" s="485"/>
      <c r="Q121" s="485"/>
      <c r="R121" s="485"/>
      <c r="S121" s="485"/>
    </row>
    <row r="122" spans="5:19">
      <c r="E122" s="482"/>
      <c r="M122" s="485"/>
      <c r="N122" s="485"/>
      <c r="O122" s="485"/>
      <c r="P122" s="485"/>
      <c r="Q122" s="485"/>
      <c r="R122" s="485"/>
      <c r="S122" s="485"/>
    </row>
    <row r="123" spans="5:19">
      <c r="E123" s="482"/>
      <c r="M123" s="485"/>
      <c r="N123" s="485"/>
      <c r="O123" s="485"/>
      <c r="P123" s="485"/>
      <c r="Q123" s="485"/>
      <c r="R123" s="485"/>
      <c r="S123" s="485"/>
    </row>
    <row r="124" spans="5:19">
      <c r="E124" s="482"/>
      <c r="M124" s="485"/>
      <c r="N124" s="485"/>
      <c r="O124" s="485"/>
      <c r="P124" s="485"/>
      <c r="Q124" s="485"/>
      <c r="R124" s="485"/>
      <c r="S124" s="485"/>
    </row>
    <row r="125" spans="5:19">
      <c r="E125" s="482"/>
      <c r="M125" s="485"/>
      <c r="N125" s="485"/>
      <c r="O125" s="485"/>
      <c r="P125" s="485"/>
      <c r="Q125" s="485"/>
      <c r="R125" s="485"/>
      <c r="S125" s="485"/>
    </row>
    <row r="126" spans="5:19">
      <c r="E126" s="482"/>
      <c r="M126" s="485"/>
      <c r="N126" s="485"/>
      <c r="O126" s="485"/>
      <c r="P126" s="485"/>
      <c r="Q126" s="485"/>
      <c r="R126" s="485"/>
      <c r="S126" s="485"/>
    </row>
    <row r="127" spans="5:19">
      <c r="E127" s="482"/>
      <c r="M127" s="485"/>
      <c r="N127" s="485"/>
      <c r="O127" s="485"/>
      <c r="P127" s="485"/>
      <c r="Q127" s="485"/>
      <c r="R127" s="485"/>
      <c r="S127" s="485"/>
    </row>
    <row r="128" spans="5:19">
      <c r="E128" s="482"/>
      <c r="M128" s="485"/>
      <c r="N128" s="485"/>
      <c r="O128" s="485"/>
      <c r="P128" s="485"/>
      <c r="Q128" s="485"/>
      <c r="R128" s="485"/>
      <c r="S128" s="485"/>
    </row>
    <row r="129" spans="5:19">
      <c r="E129" s="482"/>
      <c r="M129" s="485"/>
      <c r="N129" s="485"/>
      <c r="O129" s="485"/>
      <c r="P129" s="485"/>
      <c r="Q129" s="485"/>
      <c r="R129" s="485"/>
      <c r="S129" s="485"/>
    </row>
    <row r="130" spans="5:19">
      <c r="E130" s="482"/>
      <c r="M130" s="485"/>
      <c r="N130" s="485"/>
      <c r="O130" s="485"/>
      <c r="P130" s="485"/>
      <c r="Q130" s="485"/>
      <c r="R130" s="485"/>
      <c r="S130" s="485"/>
    </row>
    <row r="131" spans="5:19">
      <c r="E131" s="482"/>
      <c r="M131" s="485"/>
      <c r="N131" s="485"/>
      <c r="O131" s="485"/>
      <c r="P131" s="485"/>
      <c r="Q131" s="485"/>
      <c r="R131" s="485"/>
      <c r="S131" s="485"/>
    </row>
    <row r="132" spans="5:19">
      <c r="E132" s="482"/>
      <c r="M132" s="485"/>
      <c r="N132" s="485"/>
      <c r="O132" s="485"/>
      <c r="P132" s="485"/>
      <c r="Q132" s="485"/>
      <c r="R132" s="485"/>
      <c r="S132" s="485"/>
    </row>
    <row r="133" spans="5:19">
      <c r="E133" s="482"/>
      <c r="M133" s="485"/>
      <c r="N133" s="485"/>
      <c r="O133" s="485"/>
      <c r="P133" s="485"/>
      <c r="Q133" s="485"/>
      <c r="R133" s="485"/>
      <c r="S133" s="485"/>
    </row>
    <row r="134" spans="5:19">
      <c r="E134" s="482"/>
      <c r="M134" s="485"/>
      <c r="N134" s="485"/>
      <c r="O134" s="485"/>
      <c r="P134" s="485"/>
      <c r="Q134" s="485"/>
      <c r="R134" s="485"/>
      <c r="S134" s="485"/>
    </row>
    <row r="135" spans="5:19">
      <c r="E135" s="482"/>
      <c r="M135" s="485"/>
      <c r="N135" s="485"/>
      <c r="O135" s="485"/>
      <c r="P135" s="485"/>
      <c r="Q135" s="485"/>
      <c r="R135" s="485"/>
      <c r="S135" s="485"/>
    </row>
    <row r="136" spans="5:19">
      <c r="E136" s="482"/>
      <c r="M136" s="485"/>
      <c r="N136" s="485"/>
      <c r="O136" s="485"/>
      <c r="P136" s="485"/>
      <c r="Q136" s="485"/>
      <c r="R136" s="485"/>
      <c r="S136" s="485"/>
    </row>
    <row r="137" spans="5:19">
      <c r="E137" s="482"/>
      <c r="M137" s="485"/>
      <c r="N137" s="485"/>
      <c r="O137" s="485"/>
      <c r="P137" s="485"/>
      <c r="Q137" s="485"/>
      <c r="R137" s="485"/>
      <c r="S137" s="485"/>
    </row>
    <row r="138" spans="5:19">
      <c r="E138" s="482"/>
      <c r="M138" s="485"/>
      <c r="N138" s="485"/>
      <c r="O138" s="485"/>
      <c r="P138" s="485"/>
      <c r="Q138" s="485"/>
      <c r="R138" s="485"/>
      <c r="S138" s="485"/>
    </row>
    <row r="139" spans="5:19">
      <c r="E139" s="482"/>
      <c r="M139" s="485"/>
      <c r="N139" s="485"/>
      <c r="O139" s="485"/>
      <c r="P139" s="485"/>
      <c r="Q139" s="485"/>
      <c r="R139" s="485"/>
      <c r="S139" s="485"/>
    </row>
    <row r="140" spans="5:19">
      <c r="E140" s="482"/>
      <c r="M140" s="485"/>
      <c r="N140" s="485"/>
      <c r="O140" s="485"/>
      <c r="P140" s="485"/>
      <c r="Q140" s="485"/>
      <c r="R140" s="485"/>
      <c r="S140" s="485"/>
    </row>
    <row r="141" spans="5:19">
      <c r="E141" s="482"/>
      <c r="M141" s="485"/>
      <c r="N141" s="485"/>
      <c r="O141" s="485"/>
      <c r="P141" s="485"/>
      <c r="Q141" s="485"/>
      <c r="R141" s="485"/>
      <c r="S141" s="485"/>
    </row>
    <row r="142" spans="5:19">
      <c r="E142" s="482"/>
      <c r="M142" s="485"/>
      <c r="N142" s="485"/>
      <c r="O142" s="485"/>
      <c r="P142" s="485"/>
      <c r="Q142" s="485"/>
      <c r="R142" s="485"/>
      <c r="S142" s="485"/>
    </row>
    <row r="143" spans="5:19">
      <c r="E143" s="482"/>
      <c r="M143" s="485"/>
      <c r="N143" s="485"/>
      <c r="O143" s="485"/>
      <c r="P143" s="485"/>
      <c r="Q143" s="485"/>
      <c r="R143" s="485"/>
      <c r="S143" s="485"/>
    </row>
    <row r="144" spans="5:19">
      <c r="E144" s="482"/>
      <c r="M144" s="485"/>
      <c r="N144" s="485"/>
      <c r="O144" s="485"/>
      <c r="P144" s="485"/>
      <c r="Q144" s="485"/>
      <c r="R144" s="485"/>
      <c r="S144" s="485"/>
    </row>
    <row r="145" spans="5:19">
      <c r="E145" s="482"/>
      <c r="M145" s="485"/>
      <c r="N145" s="485"/>
      <c r="O145" s="485"/>
      <c r="P145" s="485"/>
      <c r="Q145" s="485"/>
      <c r="R145" s="485"/>
      <c r="S145" s="485"/>
    </row>
    <row r="146" spans="5:19">
      <c r="E146" s="482"/>
      <c r="M146" s="485"/>
      <c r="N146" s="485"/>
      <c r="O146" s="485"/>
      <c r="P146" s="485"/>
      <c r="Q146" s="485"/>
      <c r="R146" s="485"/>
      <c r="S146" s="485"/>
    </row>
    <row r="147" spans="5:19">
      <c r="E147" s="482"/>
      <c r="M147" s="485"/>
      <c r="N147" s="485"/>
      <c r="O147" s="485"/>
      <c r="P147" s="485"/>
      <c r="Q147" s="485"/>
      <c r="R147" s="485"/>
      <c r="S147" s="485"/>
    </row>
    <row r="148" spans="5:19">
      <c r="E148" s="482"/>
      <c r="M148" s="485"/>
      <c r="N148" s="485"/>
      <c r="O148" s="485"/>
      <c r="P148" s="485"/>
      <c r="Q148" s="485"/>
      <c r="R148" s="485"/>
      <c r="S148" s="485"/>
    </row>
    <row r="149" spans="5:19">
      <c r="E149" s="482"/>
      <c r="M149" s="485"/>
      <c r="N149" s="485"/>
      <c r="O149" s="485"/>
      <c r="P149" s="485"/>
      <c r="Q149" s="485"/>
      <c r="R149" s="485"/>
      <c r="S149" s="485"/>
    </row>
    <row r="150" spans="5:19">
      <c r="E150" s="482"/>
      <c r="M150" s="485"/>
      <c r="N150" s="485"/>
      <c r="O150" s="485"/>
      <c r="P150" s="485"/>
      <c r="Q150" s="485"/>
      <c r="R150" s="485"/>
      <c r="S150" s="485"/>
    </row>
    <row r="151" spans="5:19">
      <c r="E151" s="482"/>
      <c r="M151" s="485"/>
      <c r="N151" s="485"/>
      <c r="O151" s="485"/>
      <c r="P151" s="485"/>
      <c r="Q151" s="485"/>
      <c r="R151" s="485"/>
      <c r="S151" s="485"/>
    </row>
    <row r="152" spans="5:19">
      <c r="E152" s="482"/>
      <c r="M152" s="485"/>
      <c r="N152" s="485"/>
      <c r="O152" s="485"/>
      <c r="P152" s="485"/>
      <c r="Q152" s="485"/>
      <c r="R152" s="485"/>
      <c r="S152" s="485"/>
    </row>
    <row r="153" spans="5:19">
      <c r="E153" s="482"/>
      <c r="M153" s="485"/>
      <c r="N153" s="485"/>
      <c r="O153" s="485"/>
      <c r="P153" s="485"/>
      <c r="Q153" s="485"/>
      <c r="R153" s="485"/>
      <c r="S153" s="485"/>
    </row>
    <row r="154" spans="5:19">
      <c r="E154" s="482"/>
      <c r="M154" s="485"/>
      <c r="N154" s="485"/>
      <c r="O154" s="485"/>
      <c r="P154" s="485"/>
      <c r="Q154" s="485"/>
      <c r="R154" s="485"/>
      <c r="S154" s="485"/>
    </row>
    <row r="155" spans="5:19">
      <c r="E155" s="482"/>
      <c r="M155" s="485"/>
      <c r="N155" s="485"/>
      <c r="O155" s="485"/>
      <c r="P155" s="485"/>
      <c r="Q155" s="485"/>
      <c r="R155" s="485"/>
      <c r="S155" s="485"/>
    </row>
    <row r="156" spans="5:19">
      <c r="E156" s="482"/>
      <c r="M156" s="485"/>
      <c r="N156" s="485"/>
      <c r="O156" s="485"/>
      <c r="P156" s="485"/>
      <c r="Q156" s="485"/>
      <c r="R156" s="485"/>
      <c r="S156" s="485"/>
    </row>
    <row r="157" spans="5:19">
      <c r="E157" s="482"/>
      <c r="M157" s="485"/>
      <c r="N157" s="485"/>
      <c r="O157" s="485"/>
      <c r="P157" s="485"/>
      <c r="Q157" s="485"/>
      <c r="R157" s="485"/>
      <c r="S157" s="485"/>
    </row>
    <row r="158" spans="5:19">
      <c r="E158" s="482"/>
      <c r="M158" s="485"/>
      <c r="N158" s="485"/>
      <c r="O158" s="485"/>
      <c r="P158" s="485"/>
      <c r="Q158" s="485"/>
      <c r="R158" s="485"/>
      <c r="S158" s="485"/>
    </row>
    <row r="159" spans="5:19">
      <c r="E159" s="482"/>
      <c r="M159" s="485"/>
      <c r="N159" s="485"/>
      <c r="O159" s="485"/>
      <c r="P159" s="485"/>
      <c r="Q159" s="485"/>
      <c r="R159" s="485"/>
      <c r="S159" s="485"/>
    </row>
    <row r="160" spans="5:19">
      <c r="E160" s="482"/>
      <c r="M160" s="485"/>
      <c r="N160" s="485"/>
      <c r="O160" s="485"/>
      <c r="P160" s="485"/>
      <c r="Q160" s="485"/>
      <c r="R160" s="485"/>
      <c r="S160" s="485"/>
    </row>
    <row r="161" spans="5:19">
      <c r="E161" s="482"/>
      <c r="M161" s="485"/>
      <c r="N161" s="485"/>
      <c r="O161" s="485"/>
      <c r="P161" s="485"/>
      <c r="Q161" s="485"/>
      <c r="R161" s="485"/>
      <c r="S161" s="485"/>
    </row>
    <row r="162" spans="5:19">
      <c r="E162" s="482"/>
      <c r="M162" s="485"/>
      <c r="N162" s="485"/>
      <c r="O162" s="485"/>
      <c r="P162" s="485"/>
      <c r="Q162" s="485"/>
      <c r="R162" s="485"/>
      <c r="S162" s="485"/>
    </row>
    <row r="163" spans="5:19">
      <c r="E163" s="482"/>
      <c r="M163" s="485"/>
      <c r="N163" s="485"/>
      <c r="O163" s="485"/>
      <c r="P163" s="485"/>
      <c r="Q163" s="485"/>
      <c r="R163" s="485"/>
      <c r="S163" s="485"/>
    </row>
    <row r="164" spans="5:19">
      <c r="E164" s="482"/>
      <c r="M164" s="485"/>
      <c r="N164" s="485"/>
      <c r="O164" s="485"/>
      <c r="P164" s="485"/>
      <c r="Q164" s="485"/>
      <c r="R164" s="485"/>
      <c r="S164" s="485"/>
    </row>
    <row r="165" spans="5:19">
      <c r="E165" s="482"/>
      <c r="M165" s="485"/>
      <c r="N165" s="485"/>
      <c r="O165" s="485"/>
      <c r="P165" s="485"/>
      <c r="Q165" s="485"/>
      <c r="R165" s="485"/>
      <c r="S165" s="485"/>
    </row>
    <row r="166" spans="5:19">
      <c r="E166" s="482"/>
      <c r="M166" s="485"/>
      <c r="N166" s="485"/>
      <c r="O166" s="485"/>
      <c r="P166" s="485"/>
      <c r="Q166" s="485"/>
      <c r="R166" s="485"/>
      <c r="S166" s="485"/>
    </row>
    <row r="167" spans="5:19">
      <c r="E167" s="482"/>
      <c r="M167" s="485"/>
      <c r="N167" s="485"/>
      <c r="O167" s="485"/>
      <c r="P167" s="485"/>
      <c r="Q167" s="485"/>
      <c r="R167" s="485"/>
      <c r="S167" s="485"/>
    </row>
    <row r="168" spans="5:19">
      <c r="E168" s="482"/>
      <c r="M168" s="485"/>
      <c r="N168" s="485"/>
      <c r="O168" s="485"/>
      <c r="P168" s="485"/>
      <c r="Q168" s="485"/>
      <c r="R168" s="485"/>
      <c r="S168" s="485"/>
    </row>
    <row r="169" spans="5:19">
      <c r="E169" s="482"/>
      <c r="M169" s="485"/>
      <c r="N169" s="485"/>
      <c r="O169" s="485"/>
      <c r="P169" s="485"/>
      <c r="Q169" s="485"/>
      <c r="R169" s="485"/>
      <c r="S169" s="485"/>
    </row>
    <row r="170" spans="5:19">
      <c r="E170" s="482"/>
      <c r="M170" s="485"/>
      <c r="N170" s="485"/>
      <c r="O170" s="485"/>
      <c r="P170" s="485"/>
      <c r="Q170" s="485"/>
      <c r="R170" s="485"/>
      <c r="S170" s="485"/>
    </row>
    <row r="171" spans="5:19">
      <c r="E171" s="482"/>
      <c r="M171" s="485"/>
      <c r="N171" s="485"/>
      <c r="O171" s="485"/>
      <c r="P171" s="485"/>
      <c r="Q171" s="485"/>
      <c r="R171" s="485"/>
      <c r="S171" s="485"/>
    </row>
    <row r="172" spans="5:19">
      <c r="E172" s="482"/>
      <c r="M172" s="485"/>
      <c r="N172" s="485"/>
      <c r="O172" s="485"/>
      <c r="P172" s="485"/>
      <c r="Q172" s="485"/>
      <c r="R172" s="485"/>
      <c r="S172" s="485"/>
    </row>
    <row r="173" spans="5:19">
      <c r="E173" s="482"/>
      <c r="M173" s="485"/>
      <c r="N173" s="485"/>
      <c r="O173" s="485"/>
      <c r="P173" s="485"/>
      <c r="Q173" s="485"/>
      <c r="R173" s="485"/>
      <c r="S173" s="485"/>
    </row>
    <row r="174" spans="5:19">
      <c r="E174" s="482"/>
      <c r="M174" s="485"/>
      <c r="N174" s="485"/>
      <c r="O174" s="485"/>
      <c r="P174" s="485"/>
      <c r="Q174" s="485"/>
      <c r="R174" s="485"/>
      <c r="S174" s="485"/>
    </row>
    <row r="175" spans="5:19">
      <c r="E175" s="482"/>
      <c r="M175" s="485"/>
      <c r="N175" s="485"/>
      <c r="O175" s="485"/>
      <c r="P175" s="485"/>
      <c r="Q175" s="485"/>
      <c r="R175" s="485"/>
      <c r="S175" s="485"/>
    </row>
    <row r="176" spans="5:19">
      <c r="E176" s="482"/>
      <c r="M176" s="485"/>
      <c r="N176" s="485"/>
      <c r="O176" s="485"/>
      <c r="P176" s="485"/>
      <c r="Q176" s="485"/>
      <c r="R176" s="485"/>
      <c r="S176" s="485"/>
    </row>
    <row r="177" spans="5:19">
      <c r="E177" s="482"/>
      <c r="M177" s="485"/>
      <c r="N177" s="485"/>
      <c r="O177" s="485"/>
      <c r="P177" s="485"/>
      <c r="Q177" s="485"/>
      <c r="R177" s="485"/>
      <c r="S177" s="485"/>
    </row>
    <row r="178" spans="5:19">
      <c r="E178" s="482"/>
      <c r="M178" s="485"/>
      <c r="N178" s="485"/>
      <c r="O178" s="485"/>
      <c r="P178" s="485"/>
      <c r="Q178" s="485"/>
      <c r="R178" s="485"/>
      <c r="S178" s="485"/>
    </row>
    <row r="179" spans="5:19">
      <c r="E179" s="482"/>
      <c r="M179" s="485"/>
      <c r="N179" s="485"/>
      <c r="O179" s="485"/>
      <c r="P179" s="485"/>
      <c r="Q179" s="485"/>
      <c r="R179" s="485"/>
      <c r="S179" s="485"/>
    </row>
    <row r="180" spans="5:19">
      <c r="E180" s="482"/>
      <c r="M180" s="485"/>
      <c r="N180" s="485"/>
      <c r="O180" s="485"/>
      <c r="P180" s="485"/>
      <c r="Q180" s="485"/>
      <c r="R180" s="485"/>
      <c r="S180" s="485"/>
    </row>
    <row r="181" spans="5:19">
      <c r="E181" s="482"/>
      <c r="M181" s="485"/>
      <c r="N181" s="485"/>
      <c r="O181" s="485"/>
      <c r="P181" s="485"/>
      <c r="Q181" s="485"/>
      <c r="R181" s="485"/>
      <c r="S181" s="485"/>
    </row>
    <row r="182" spans="5:19">
      <c r="E182" s="482"/>
      <c r="M182" s="485"/>
      <c r="N182" s="485"/>
      <c r="O182" s="485"/>
      <c r="P182" s="485"/>
      <c r="Q182" s="485"/>
      <c r="R182" s="485"/>
      <c r="S182" s="485"/>
    </row>
    <row r="183" spans="5:19">
      <c r="E183" s="482"/>
      <c r="M183" s="485"/>
      <c r="N183" s="485"/>
      <c r="O183" s="485"/>
      <c r="P183" s="485"/>
      <c r="Q183" s="485"/>
      <c r="R183" s="485"/>
      <c r="S183" s="485"/>
    </row>
    <row r="184" spans="5:19">
      <c r="E184" s="482"/>
      <c r="M184" s="485"/>
      <c r="N184" s="485"/>
      <c r="O184" s="485"/>
      <c r="P184" s="485"/>
      <c r="Q184" s="485"/>
      <c r="R184" s="485"/>
      <c r="S184" s="485"/>
    </row>
  </sheetData>
  <mergeCells count="27">
    <mergeCell ref="B100:C100"/>
    <mergeCell ref="B101:C101"/>
    <mergeCell ref="A102:D102"/>
    <mergeCell ref="A59:C59"/>
    <mergeCell ref="B80:C80"/>
    <mergeCell ref="B81:C81"/>
    <mergeCell ref="B82:C82"/>
    <mergeCell ref="A83:C83"/>
    <mergeCell ref="B99:C99"/>
    <mergeCell ref="S57:Y57"/>
    <mergeCell ref="A5:C5"/>
    <mergeCell ref="B28:C28"/>
    <mergeCell ref="B29:C29"/>
    <mergeCell ref="B30:C30"/>
    <mergeCell ref="A31:C31"/>
    <mergeCell ref="B54:C54"/>
    <mergeCell ref="B55:C55"/>
    <mergeCell ref="B56:C56"/>
    <mergeCell ref="A57:C58"/>
    <mergeCell ref="D57:K57"/>
    <mergeCell ref="L57:R57"/>
    <mergeCell ref="A1:K1"/>
    <mergeCell ref="T2:Y2"/>
    <mergeCell ref="A3:C4"/>
    <mergeCell ref="D3:K3"/>
    <mergeCell ref="L3:R3"/>
    <mergeCell ref="S3:Y3"/>
  </mergeCells>
  <phoneticPr fontId="2"/>
  <printOptions horizontalCentered="1"/>
  <pageMargins left="0.23622047244094491" right="0.23622047244094491" top="0.74803149606299213" bottom="0.74803149606299213" header="0.31496062992125984" footer="0.31496062992125984"/>
  <pageSetup paperSize="9" scale="88" firstPageNumber="24" pageOrder="overThenDown" orientation="portrait" useFirstPageNumber="1" r:id="rId1"/>
  <headerFooter alignWithMargins="0">
    <oddFooter>&amp;C&amp;"ＭＳ 明朝,標準"&amp;10&amp;P</oddFooter>
  </headerFooter>
  <rowBreaks count="1" manualBreakCount="1">
    <brk id="56" max="24" man="1"/>
  </rowBreaks>
  <colBreaks count="1" manualBreakCount="1">
    <brk id="11" max="7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1DC2-1727-4DF0-BD7D-99619B3AEB54}">
  <dimension ref="A1:T45"/>
  <sheetViews>
    <sheetView view="pageBreakPreview" zoomScaleNormal="100" zoomScaleSheetLayoutView="100" workbookViewId="0">
      <selection sqref="A1:J1"/>
    </sheetView>
  </sheetViews>
  <sheetFormatPr defaultRowHeight="13"/>
  <cols>
    <col min="1" max="1" width="2.6328125" style="432" customWidth="1"/>
    <col min="2" max="2" width="46" style="432" customWidth="1"/>
    <col min="3" max="20" width="8.08984375" style="432" customWidth="1"/>
    <col min="21" max="16384" width="8.7265625" style="432"/>
  </cols>
  <sheetData>
    <row r="1" spans="1:20" ht="26.25" customHeight="1">
      <c r="A1" s="4343" t="s">
        <v>1133</v>
      </c>
      <c r="B1" s="4343"/>
      <c r="C1" s="4343"/>
      <c r="D1" s="4343"/>
      <c r="E1" s="4343"/>
      <c r="F1" s="4343"/>
      <c r="G1" s="4343"/>
      <c r="H1" s="4343"/>
      <c r="I1" s="6"/>
      <c r="J1" s="15"/>
      <c r="K1" s="480"/>
      <c r="L1" s="480"/>
      <c r="M1" s="480"/>
      <c r="N1" s="480"/>
      <c r="O1" s="480"/>
      <c r="P1" s="480"/>
      <c r="Q1" s="480"/>
      <c r="R1" s="480"/>
      <c r="S1" s="480"/>
      <c r="T1" s="480"/>
    </row>
    <row r="2" spans="1:20" ht="13.5" thickBot="1">
      <c r="A2" s="538"/>
      <c r="B2" s="538"/>
      <c r="C2" s="438"/>
      <c r="D2" s="438"/>
      <c r="E2" s="438"/>
      <c r="F2" s="438"/>
      <c r="G2" s="438"/>
      <c r="H2" s="438"/>
      <c r="I2" s="438"/>
      <c r="J2" s="438"/>
      <c r="K2" s="438"/>
      <c r="L2" s="438"/>
      <c r="M2" s="438"/>
      <c r="N2" s="438"/>
      <c r="O2" s="438"/>
      <c r="P2" s="438"/>
      <c r="Q2" s="438"/>
      <c r="R2" s="438"/>
      <c r="S2" s="539"/>
      <c r="T2" s="441" t="s">
        <v>1134</v>
      </c>
    </row>
    <row r="3" spans="1:20">
      <c r="A3" s="4398" t="s">
        <v>1135</v>
      </c>
      <c r="B3" s="4392"/>
      <c r="C3" s="4401" t="s">
        <v>815</v>
      </c>
      <c r="D3" s="4402"/>
      <c r="E3" s="4402"/>
      <c r="F3" s="4402"/>
      <c r="G3" s="4402"/>
      <c r="H3" s="4403"/>
      <c r="I3" s="4392" t="s">
        <v>369</v>
      </c>
      <c r="J3" s="4392"/>
      <c r="K3" s="4392"/>
      <c r="L3" s="4392"/>
      <c r="M3" s="4392"/>
      <c r="N3" s="4392"/>
      <c r="O3" s="4392" t="s">
        <v>370</v>
      </c>
      <c r="P3" s="4392"/>
      <c r="Q3" s="4392"/>
      <c r="R3" s="4392"/>
      <c r="S3" s="4392"/>
      <c r="T3" s="4393"/>
    </row>
    <row r="4" spans="1:20" ht="26">
      <c r="A4" s="4399"/>
      <c r="B4" s="4400"/>
      <c r="C4" s="540" t="s">
        <v>1136</v>
      </c>
      <c r="D4" s="540" t="s">
        <v>1050</v>
      </c>
      <c r="E4" s="540" t="s">
        <v>1051</v>
      </c>
      <c r="F4" s="541" t="s">
        <v>1137</v>
      </c>
      <c r="G4" s="541" t="s">
        <v>1138</v>
      </c>
      <c r="H4" s="542" t="s">
        <v>1054</v>
      </c>
      <c r="I4" s="540" t="s">
        <v>815</v>
      </c>
      <c r="J4" s="543" t="s">
        <v>1050</v>
      </c>
      <c r="K4" s="540" t="s">
        <v>1051</v>
      </c>
      <c r="L4" s="541" t="s">
        <v>1137</v>
      </c>
      <c r="M4" s="541" t="s">
        <v>1138</v>
      </c>
      <c r="N4" s="542" t="s">
        <v>1054</v>
      </c>
      <c r="O4" s="540" t="s">
        <v>815</v>
      </c>
      <c r="P4" s="540" t="s">
        <v>1050</v>
      </c>
      <c r="Q4" s="540" t="s">
        <v>1051</v>
      </c>
      <c r="R4" s="541" t="s">
        <v>1137</v>
      </c>
      <c r="S4" s="541" t="s">
        <v>1138</v>
      </c>
      <c r="T4" s="544" t="s">
        <v>1054</v>
      </c>
    </row>
    <row r="5" spans="1:20" ht="16.5" customHeight="1">
      <c r="A5" s="4394" t="s">
        <v>342</v>
      </c>
      <c r="B5" s="4395"/>
      <c r="C5" s="545"/>
      <c r="D5" s="545"/>
      <c r="E5" s="545"/>
      <c r="F5" s="546"/>
      <c r="G5" s="546"/>
      <c r="H5" s="547"/>
      <c r="I5" s="545"/>
      <c r="J5" s="545"/>
      <c r="K5" s="545"/>
      <c r="L5" s="546"/>
      <c r="M5" s="546"/>
      <c r="N5" s="547"/>
      <c r="O5" s="545"/>
      <c r="P5" s="545"/>
      <c r="Q5" s="545"/>
      <c r="R5" s="546"/>
      <c r="S5" s="546"/>
      <c r="T5" s="547"/>
    </row>
    <row r="6" spans="1:20" ht="16.5" customHeight="1">
      <c r="A6" s="548"/>
      <c r="B6" s="549" t="s">
        <v>815</v>
      </c>
      <c r="C6" s="550">
        <v>34057</v>
      </c>
      <c r="D6" s="550">
        <v>26345</v>
      </c>
      <c r="E6" s="550">
        <v>1640</v>
      </c>
      <c r="F6" s="550">
        <v>935</v>
      </c>
      <c r="G6" s="550">
        <v>2760</v>
      </c>
      <c r="H6" s="550">
        <v>1737</v>
      </c>
      <c r="I6" s="550">
        <v>17853</v>
      </c>
      <c r="J6" s="550">
        <v>13078</v>
      </c>
      <c r="K6" s="550">
        <v>1188</v>
      </c>
      <c r="L6" s="550">
        <v>772</v>
      </c>
      <c r="M6" s="550">
        <v>2156</v>
      </c>
      <c r="N6" s="550">
        <v>365</v>
      </c>
      <c r="O6" s="550">
        <v>16204</v>
      </c>
      <c r="P6" s="550">
        <v>13267</v>
      </c>
      <c r="Q6" s="550">
        <v>452</v>
      </c>
      <c r="R6" s="550">
        <v>163</v>
      </c>
      <c r="S6" s="550">
        <v>604</v>
      </c>
      <c r="T6" s="550">
        <v>1372</v>
      </c>
    </row>
    <row r="7" spans="1:20" ht="16.5" customHeight="1">
      <c r="A7" s="551" t="s">
        <v>1109</v>
      </c>
      <c r="B7" s="549" t="s">
        <v>1139</v>
      </c>
      <c r="C7" s="552">
        <v>777</v>
      </c>
      <c r="D7" s="552">
        <v>140</v>
      </c>
      <c r="E7" s="552">
        <v>555</v>
      </c>
      <c r="F7" s="552">
        <v>82</v>
      </c>
      <c r="G7" s="553" t="s">
        <v>693</v>
      </c>
      <c r="H7" s="553" t="s">
        <v>693</v>
      </c>
      <c r="I7" s="552">
        <v>656</v>
      </c>
      <c r="J7" s="552">
        <v>128</v>
      </c>
      <c r="K7" s="552">
        <v>459</v>
      </c>
      <c r="L7" s="552">
        <v>69</v>
      </c>
      <c r="M7" s="553" t="s">
        <v>693</v>
      </c>
      <c r="N7" s="553" t="s">
        <v>693</v>
      </c>
      <c r="O7" s="552">
        <v>121</v>
      </c>
      <c r="P7" s="552">
        <v>12</v>
      </c>
      <c r="Q7" s="552">
        <v>96</v>
      </c>
      <c r="R7" s="552">
        <v>13</v>
      </c>
      <c r="S7" s="553" t="s">
        <v>693</v>
      </c>
      <c r="T7" s="553" t="s">
        <v>693</v>
      </c>
    </row>
    <row r="8" spans="1:20" ht="16.5" customHeight="1">
      <c r="A8" s="551" t="s">
        <v>1111</v>
      </c>
      <c r="B8" s="549" t="s">
        <v>1140</v>
      </c>
      <c r="C8" s="552">
        <v>3746</v>
      </c>
      <c r="D8" s="552">
        <v>3179</v>
      </c>
      <c r="E8" s="552">
        <v>111</v>
      </c>
      <c r="F8" s="552">
        <v>124</v>
      </c>
      <c r="G8" s="552">
        <v>284</v>
      </c>
      <c r="H8" s="552">
        <v>42</v>
      </c>
      <c r="I8" s="552">
        <v>1560</v>
      </c>
      <c r="J8" s="552">
        <v>1164</v>
      </c>
      <c r="K8" s="552">
        <v>90</v>
      </c>
      <c r="L8" s="552">
        <v>109</v>
      </c>
      <c r="M8" s="552">
        <v>188</v>
      </c>
      <c r="N8" s="552">
        <v>7</v>
      </c>
      <c r="O8" s="552">
        <v>2186</v>
      </c>
      <c r="P8" s="552">
        <v>2015</v>
      </c>
      <c r="Q8" s="554">
        <v>21</v>
      </c>
      <c r="R8" s="554">
        <v>15</v>
      </c>
      <c r="S8" s="554">
        <v>96</v>
      </c>
      <c r="T8" s="552">
        <v>35</v>
      </c>
    </row>
    <row r="9" spans="1:20" ht="16.5" customHeight="1">
      <c r="A9" s="551" t="s">
        <v>1113</v>
      </c>
      <c r="B9" s="549" t="s">
        <v>1141</v>
      </c>
      <c r="C9" s="552">
        <v>5294</v>
      </c>
      <c r="D9" s="552">
        <v>4697</v>
      </c>
      <c r="E9" s="552">
        <v>272</v>
      </c>
      <c r="F9" s="555">
        <v>12</v>
      </c>
      <c r="G9" s="555">
        <v>28</v>
      </c>
      <c r="H9" s="555">
        <v>269</v>
      </c>
      <c r="I9" s="552">
        <v>1748</v>
      </c>
      <c r="J9" s="552">
        <v>1633</v>
      </c>
      <c r="K9" s="552">
        <v>73</v>
      </c>
      <c r="L9" s="554">
        <v>5</v>
      </c>
      <c r="M9" s="554">
        <v>12</v>
      </c>
      <c r="N9" s="554">
        <v>15</v>
      </c>
      <c r="O9" s="552">
        <v>3546</v>
      </c>
      <c r="P9" s="552">
        <v>3064</v>
      </c>
      <c r="Q9" s="554">
        <v>199</v>
      </c>
      <c r="R9" s="554">
        <v>7</v>
      </c>
      <c r="S9" s="554">
        <v>16</v>
      </c>
      <c r="T9" s="554">
        <v>254</v>
      </c>
    </row>
    <row r="10" spans="1:20" ht="16.5" customHeight="1">
      <c r="A10" s="551" t="s">
        <v>1114</v>
      </c>
      <c r="B10" s="556" t="s">
        <v>1142</v>
      </c>
      <c r="C10" s="552">
        <v>3582</v>
      </c>
      <c r="D10" s="552">
        <v>2752</v>
      </c>
      <c r="E10" s="552">
        <v>233</v>
      </c>
      <c r="F10" s="552">
        <v>107</v>
      </c>
      <c r="G10" s="552">
        <v>301</v>
      </c>
      <c r="H10" s="552">
        <v>173</v>
      </c>
      <c r="I10" s="552">
        <v>1675</v>
      </c>
      <c r="J10" s="552">
        <v>1181</v>
      </c>
      <c r="K10" s="552">
        <v>185</v>
      </c>
      <c r="L10" s="552">
        <v>80</v>
      </c>
      <c r="M10" s="552">
        <v>195</v>
      </c>
      <c r="N10" s="552">
        <v>28</v>
      </c>
      <c r="O10" s="552">
        <v>1907</v>
      </c>
      <c r="P10" s="552">
        <v>1571</v>
      </c>
      <c r="Q10" s="552">
        <v>48</v>
      </c>
      <c r="R10" s="552">
        <v>27</v>
      </c>
      <c r="S10" s="552">
        <v>106</v>
      </c>
      <c r="T10" s="552">
        <v>145</v>
      </c>
    </row>
    <row r="11" spans="1:20" ht="16.5" customHeight="1">
      <c r="A11" s="551" t="s">
        <v>1115</v>
      </c>
      <c r="B11" s="556" t="s">
        <v>1143</v>
      </c>
      <c r="C11" s="552">
        <v>5287</v>
      </c>
      <c r="D11" s="552">
        <v>4235</v>
      </c>
      <c r="E11" s="552">
        <v>70</v>
      </c>
      <c r="F11" s="552">
        <v>225</v>
      </c>
      <c r="G11" s="552">
        <v>417</v>
      </c>
      <c r="H11" s="552">
        <v>317</v>
      </c>
      <c r="I11" s="552">
        <v>1560</v>
      </c>
      <c r="J11" s="552">
        <v>1101</v>
      </c>
      <c r="K11" s="552">
        <v>37</v>
      </c>
      <c r="L11" s="552">
        <v>144</v>
      </c>
      <c r="M11" s="552">
        <v>219</v>
      </c>
      <c r="N11" s="552">
        <v>49</v>
      </c>
      <c r="O11" s="552">
        <v>3727</v>
      </c>
      <c r="P11" s="552">
        <v>3134</v>
      </c>
      <c r="Q11" s="552">
        <v>33</v>
      </c>
      <c r="R11" s="552">
        <v>81</v>
      </c>
      <c r="S11" s="552">
        <v>198</v>
      </c>
      <c r="T11" s="552">
        <v>268</v>
      </c>
    </row>
    <row r="12" spans="1:20" ht="16.5" customHeight="1">
      <c r="A12" s="551" t="s">
        <v>1116</v>
      </c>
      <c r="B12" s="556" t="s">
        <v>1144</v>
      </c>
      <c r="C12" s="552">
        <v>392</v>
      </c>
      <c r="D12" s="552">
        <v>385</v>
      </c>
      <c r="E12" s="555" t="s">
        <v>693</v>
      </c>
      <c r="F12" s="555" t="s">
        <v>693</v>
      </c>
      <c r="G12" s="555">
        <v>7</v>
      </c>
      <c r="H12" s="555" t="s">
        <v>693</v>
      </c>
      <c r="I12" s="552">
        <v>384</v>
      </c>
      <c r="J12" s="554">
        <v>377</v>
      </c>
      <c r="K12" s="554" t="s">
        <v>693</v>
      </c>
      <c r="L12" s="554" t="s">
        <v>693</v>
      </c>
      <c r="M12" s="554">
        <v>7</v>
      </c>
      <c r="N12" s="554" t="s">
        <v>693</v>
      </c>
      <c r="O12" s="552">
        <v>8</v>
      </c>
      <c r="P12" s="552">
        <v>8</v>
      </c>
      <c r="Q12" s="554" t="s">
        <v>693</v>
      </c>
      <c r="R12" s="554" t="s">
        <v>693</v>
      </c>
      <c r="S12" s="554" t="s">
        <v>693</v>
      </c>
      <c r="T12" s="554" t="s">
        <v>693</v>
      </c>
    </row>
    <row r="13" spans="1:20" ht="16.5" customHeight="1">
      <c r="A13" s="551" t="s">
        <v>1117</v>
      </c>
      <c r="B13" s="556" t="s">
        <v>1145</v>
      </c>
      <c r="C13" s="552">
        <v>1177</v>
      </c>
      <c r="D13" s="552">
        <v>241</v>
      </c>
      <c r="E13" s="552">
        <v>16</v>
      </c>
      <c r="F13" s="552">
        <v>94</v>
      </c>
      <c r="G13" s="552">
        <v>465</v>
      </c>
      <c r="H13" s="555">
        <v>356</v>
      </c>
      <c r="I13" s="552">
        <v>854</v>
      </c>
      <c r="J13" s="552">
        <v>204</v>
      </c>
      <c r="K13" s="552">
        <v>16</v>
      </c>
      <c r="L13" s="552">
        <v>89</v>
      </c>
      <c r="M13" s="552">
        <v>444</v>
      </c>
      <c r="N13" s="554">
        <v>96</v>
      </c>
      <c r="O13" s="552">
        <v>323</v>
      </c>
      <c r="P13" s="552">
        <v>37</v>
      </c>
      <c r="Q13" s="553" t="s">
        <v>693</v>
      </c>
      <c r="R13" s="552">
        <v>5</v>
      </c>
      <c r="S13" s="552">
        <v>21</v>
      </c>
      <c r="T13" s="554">
        <v>260</v>
      </c>
    </row>
    <row r="14" spans="1:20" ht="16.5" customHeight="1">
      <c r="A14" s="551" t="s">
        <v>1118</v>
      </c>
      <c r="B14" s="556" t="s">
        <v>1146</v>
      </c>
      <c r="C14" s="552">
        <v>8175</v>
      </c>
      <c r="D14" s="552">
        <v>6483</v>
      </c>
      <c r="E14" s="552">
        <v>246</v>
      </c>
      <c r="F14" s="552">
        <v>175</v>
      </c>
      <c r="G14" s="552">
        <v>716</v>
      </c>
      <c r="H14" s="552">
        <v>434</v>
      </c>
      <c r="I14" s="552">
        <v>5663</v>
      </c>
      <c r="J14" s="552">
        <v>4519</v>
      </c>
      <c r="K14" s="552">
        <v>206</v>
      </c>
      <c r="L14" s="552">
        <v>164</v>
      </c>
      <c r="M14" s="552">
        <v>633</v>
      </c>
      <c r="N14" s="552">
        <v>107</v>
      </c>
      <c r="O14" s="552">
        <v>2512</v>
      </c>
      <c r="P14" s="552">
        <v>1964</v>
      </c>
      <c r="Q14" s="552">
        <v>40</v>
      </c>
      <c r="R14" s="554">
        <v>11</v>
      </c>
      <c r="S14" s="552">
        <v>83</v>
      </c>
      <c r="T14" s="552">
        <v>327</v>
      </c>
    </row>
    <row r="15" spans="1:20" ht="16.5" customHeight="1">
      <c r="A15" s="551" t="s">
        <v>1120</v>
      </c>
      <c r="B15" s="556" t="s">
        <v>1147</v>
      </c>
      <c r="C15" s="552">
        <v>1006</v>
      </c>
      <c r="D15" s="552">
        <v>957</v>
      </c>
      <c r="E15" s="552">
        <v>10</v>
      </c>
      <c r="F15" s="552">
        <v>5</v>
      </c>
      <c r="G15" s="552">
        <v>26</v>
      </c>
      <c r="H15" s="552">
        <v>3</v>
      </c>
      <c r="I15" s="552">
        <v>976</v>
      </c>
      <c r="J15" s="552">
        <v>929</v>
      </c>
      <c r="K15" s="552">
        <v>10</v>
      </c>
      <c r="L15" s="552">
        <v>4</v>
      </c>
      <c r="M15" s="552">
        <v>26</v>
      </c>
      <c r="N15" s="552">
        <v>2</v>
      </c>
      <c r="O15" s="552">
        <v>30</v>
      </c>
      <c r="P15" s="552">
        <v>28</v>
      </c>
      <c r="Q15" s="553" t="s">
        <v>693</v>
      </c>
      <c r="R15" s="552">
        <v>1</v>
      </c>
      <c r="S15" s="508" t="s">
        <v>693</v>
      </c>
      <c r="T15" s="552">
        <v>1</v>
      </c>
    </row>
    <row r="16" spans="1:20" ht="16.5" customHeight="1">
      <c r="A16" s="551" t="s">
        <v>1122</v>
      </c>
      <c r="B16" s="556" t="s">
        <v>1148</v>
      </c>
      <c r="C16" s="552">
        <v>1194</v>
      </c>
      <c r="D16" s="552">
        <v>665</v>
      </c>
      <c r="E16" s="552">
        <v>90</v>
      </c>
      <c r="F16" s="552">
        <v>93</v>
      </c>
      <c r="G16" s="552">
        <v>289</v>
      </c>
      <c r="H16" s="552">
        <v>56</v>
      </c>
      <c r="I16" s="552">
        <v>1168</v>
      </c>
      <c r="J16" s="552">
        <v>654</v>
      </c>
      <c r="K16" s="552">
        <v>88</v>
      </c>
      <c r="L16" s="552">
        <v>93</v>
      </c>
      <c r="M16" s="552">
        <v>288</v>
      </c>
      <c r="N16" s="552">
        <v>44</v>
      </c>
      <c r="O16" s="552">
        <v>26</v>
      </c>
      <c r="P16" s="552">
        <v>11</v>
      </c>
      <c r="Q16" s="552">
        <v>2</v>
      </c>
      <c r="R16" s="553" t="s">
        <v>693</v>
      </c>
      <c r="S16" s="552">
        <v>1</v>
      </c>
      <c r="T16" s="552">
        <v>12</v>
      </c>
    </row>
    <row r="17" spans="1:20" ht="16.5" customHeight="1">
      <c r="A17" s="551" t="s">
        <v>1124</v>
      </c>
      <c r="B17" s="556" t="s">
        <v>1149</v>
      </c>
      <c r="C17" s="552">
        <v>2923</v>
      </c>
      <c r="D17" s="552">
        <v>2547</v>
      </c>
      <c r="E17" s="552">
        <v>37</v>
      </c>
      <c r="F17" s="552">
        <v>18</v>
      </c>
      <c r="G17" s="552">
        <v>218</v>
      </c>
      <c r="H17" s="552">
        <v>84</v>
      </c>
      <c r="I17" s="552">
        <v>1352</v>
      </c>
      <c r="J17" s="552">
        <v>1155</v>
      </c>
      <c r="K17" s="552">
        <v>24</v>
      </c>
      <c r="L17" s="552">
        <v>15</v>
      </c>
      <c r="M17" s="552">
        <v>136</v>
      </c>
      <c r="N17" s="552">
        <v>16</v>
      </c>
      <c r="O17" s="552">
        <v>1571</v>
      </c>
      <c r="P17" s="552">
        <v>1392</v>
      </c>
      <c r="Q17" s="552">
        <v>13</v>
      </c>
      <c r="R17" s="552">
        <v>3</v>
      </c>
      <c r="S17" s="552">
        <v>82</v>
      </c>
      <c r="T17" s="552">
        <v>68</v>
      </c>
    </row>
    <row r="18" spans="1:20" ht="16.5" customHeight="1">
      <c r="A18" s="557" t="s">
        <v>1126</v>
      </c>
      <c r="B18" s="558" t="s">
        <v>1150</v>
      </c>
      <c r="C18" s="559">
        <v>504</v>
      </c>
      <c r="D18" s="559">
        <v>64</v>
      </c>
      <c r="E18" s="523" t="s">
        <v>693</v>
      </c>
      <c r="F18" s="523" t="s">
        <v>693</v>
      </c>
      <c r="G18" s="559">
        <v>9</v>
      </c>
      <c r="H18" s="559">
        <v>3</v>
      </c>
      <c r="I18" s="559">
        <v>257</v>
      </c>
      <c r="J18" s="559">
        <v>33</v>
      </c>
      <c r="K18" s="523" t="s">
        <v>693</v>
      </c>
      <c r="L18" s="523" t="s">
        <v>693</v>
      </c>
      <c r="M18" s="559">
        <v>8</v>
      </c>
      <c r="N18" s="523">
        <v>1</v>
      </c>
      <c r="O18" s="559">
        <v>247</v>
      </c>
      <c r="P18" s="559">
        <v>31</v>
      </c>
      <c r="Q18" s="523" t="s">
        <v>693</v>
      </c>
      <c r="R18" s="523" t="s">
        <v>693</v>
      </c>
      <c r="S18" s="559">
        <v>1</v>
      </c>
      <c r="T18" s="559">
        <v>2</v>
      </c>
    </row>
    <row r="19" spans="1:20" ht="16.5" customHeight="1">
      <c r="A19" s="4394" t="s">
        <v>976</v>
      </c>
      <c r="B19" s="4395"/>
      <c r="C19" s="545"/>
      <c r="D19" s="545"/>
      <c r="E19" s="545"/>
      <c r="F19" s="546"/>
      <c r="G19" s="546"/>
      <c r="H19" s="547"/>
      <c r="I19" s="545"/>
      <c r="J19" s="545"/>
      <c r="K19" s="545"/>
      <c r="L19" s="546"/>
      <c r="M19" s="546"/>
      <c r="N19" s="547"/>
      <c r="O19" s="545"/>
      <c r="P19" s="545"/>
      <c r="Q19" s="545"/>
      <c r="R19" s="546"/>
      <c r="S19" s="546"/>
      <c r="T19" s="547"/>
    </row>
    <row r="20" spans="1:20" ht="16.5" customHeight="1">
      <c r="A20" s="548"/>
      <c r="B20" s="549" t="s">
        <v>815</v>
      </c>
      <c r="C20" s="550">
        <f t="shared" ref="C20:T20" si="0">SUM(C21:C32)</f>
        <v>36448</v>
      </c>
      <c r="D20" s="550">
        <f t="shared" si="0"/>
        <v>27875</v>
      </c>
      <c r="E20" s="550">
        <f t="shared" si="0"/>
        <v>1871</v>
      </c>
      <c r="F20" s="550">
        <f t="shared" si="0"/>
        <v>1088</v>
      </c>
      <c r="G20" s="550">
        <f t="shared" si="0"/>
        <v>2897</v>
      </c>
      <c r="H20" s="550">
        <f t="shared" si="0"/>
        <v>1985</v>
      </c>
      <c r="I20" s="550">
        <f t="shared" si="0"/>
        <v>19048</v>
      </c>
      <c r="J20" s="550">
        <f t="shared" si="0"/>
        <v>13711</v>
      </c>
      <c r="K20" s="550">
        <f t="shared" si="0"/>
        <v>1361</v>
      </c>
      <c r="L20" s="550">
        <f t="shared" si="0"/>
        <v>880</v>
      </c>
      <c r="M20" s="550">
        <f t="shared" si="0"/>
        <v>2287</v>
      </c>
      <c r="N20" s="550">
        <f t="shared" si="0"/>
        <v>438</v>
      </c>
      <c r="O20" s="550">
        <f t="shared" si="0"/>
        <v>17400</v>
      </c>
      <c r="P20" s="550">
        <f t="shared" si="0"/>
        <v>14164</v>
      </c>
      <c r="Q20" s="550">
        <f t="shared" si="0"/>
        <v>510</v>
      </c>
      <c r="R20" s="550">
        <f t="shared" si="0"/>
        <v>208</v>
      </c>
      <c r="S20" s="550">
        <f t="shared" si="0"/>
        <v>610</v>
      </c>
      <c r="T20" s="550">
        <f t="shared" si="0"/>
        <v>1547</v>
      </c>
    </row>
    <row r="21" spans="1:20" ht="16.5" customHeight="1">
      <c r="A21" s="551" t="s">
        <v>1109</v>
      </c>
      <c r="B21" s="549" t="s">
        <v>1139</v>
      </c>
      <c r="C21" s="552">
        <v>908</v>
      </c>
      <c r="D21" s="552">
        <v>174</v>
      </c>
      <c r="E21" s="552">
        <v>638</v>
      </c>
      <c r="F21" s="552">
        <v>96</v>
      </c>
      <c r="G21" s="553" t="s">
        <v>809</v>
      </c>
      <c r="H21" s="553" t="s">
        <v>809</v>
      </c>
      <c r="I21" s="552">
        <v>774</v>
      </c>
      <c r="J21" s="552">
        <v>168</v>
      </c>
      <c r="K21" s="552">
        <v>531</v>
      </c>
      <c r="L21" s="552">
        <v>75</v>
      </c>
      <c r="M21" s="553" t="s">
        <v>809</v>
      </c>
      <c r="N21" s="553" t="s">
        <v>809</v>
      </c>
      <c r="O21" s="552">
        <v>134</v>
      </c>
      <c r="P21" s="552">
        <v>6</v>
      </c>
      <c r="Q21" s="552">
        <v>107</v>
      </c>
      <c r="R21" s="552">
        <v>21</v>
      </c>
      <c r="S21" s="553" t="s">
        <v>809</v>
      </c>
      <c r="T21" s="553" t="s">
        <v>809</v>
      </c>
    </row>
    <row r="22" spans="1:20" ht="16.5" customHeight="1">
      <c r="A22" s="551" t="s">
        <v>1111</v>
      </c>
      <c r="B22" s="549" t="s">
        <v>1140</v>
      </c>
      <c r="C22" s="552">
        <v>3908</v>
      </c>
      <c r="D22" s="552">
        <v>3309</v>
      </c>
      <c r="E22" s="552">
        <v>103</v>
      </c>
      <c r="F22" s="552">
        <v>145</v>
      </c>
      <c r="G22" s="552">
        <v>296</v>
      </c>
      <c r="H22" s="552">
        <v>55</v>
      </c>
      <c r="I22" s="552">
        <v>1661</v>
      </c>
      <c r="J22" s="552">
        <v>1225</v>
      </c>
      <c r="K22" s="552">
        <v>86</v>
      </c>
      <c r="L22" s="552">
        <v>127</v>
      </c>
      <c r="M22" s="552">
        <v>207</v>
      </c>
      <c r="N22" s="552">
        <v>16</v>
      </c>
      <c r="O22" s="552">
        <v>2247</v>
      </c>
      <c r="P22" s="552">
        <v>2084</v>
      </c>
      <c r="Q22" s="554">
        <v>17</v>
      </c>
      <c r="R22" s="554">
        <v>18</v>
      </c>
      <c r="S22" s="554">
        <v>89</v>
      </c>
      <c r="T22" s="552">
        <v>39</v>
      </c>
    </row>
    <row r="23" spans="1:20" ht="16.5" customHeight="1">
      <c r="A23" s="551" t="s">
        <v>1113</v>
      </c>
      <c r="B23" s="549" t="s">
        <v>1141</v>
      </c>
      <c r="C23" s="552">
        <v>5216</v>
      </c>
      <c r="D23" s="552">
        <v>4591</v>
      </c>
      <c r="E23" s="552">
        <v>296</v>
      </c>
      <c r="F23" s="555">
        <v>9</v>
      </c>
      <c r="G23" s="555">
        <v>23</v>
      </c>
      <c r="H23" s="555">
        <v>296</v>
      </c>
      <c r="I23" s="552">
        <v>1651</v>
      </c>
      <c r="J23" s="552">
        <v>1559</v>
      </c>
      <c r="K23" s="552">
        <v>64</v>
      </c>
      <c r="L23" s="554">
        <v>5</v>
      </c>
      <c r="M23" s="554">
        <v>10</v>
      </c>
      <c r="N23" s="554">
        <v>12</v>
      </c>
      <c r="O23" s="552">
        <v>3565</v>
      </c>
      <c r="P23" s="552">
        <v>3032</v>
      </c>
      <c r="Q23" s="554">
        <v>232</v>
      </c>
      <c r="R23" s="554">
        <v>4</v>
      </c>
      <c r="S23" s="554">
        <v>13</v>
      </c>
      <c r="T23" s="554">
        <v>284</v>
      </c>
    </row>
    <row r="24" spans="1:20" ht="16.5" customHeight="1">
      <c r="A24" s="551" t="s">
        <v>1114</v>
      </c>
      <c r="B24" s="556" t="s">
        <v>1142</v>
      </c>
      <c r="C24" s="552">
        <v>4058</v>
      </c>
      <c r="D24" s="552">
        <v>3044</v>
      </c>
      <c r="E24" s="552">
        <v>292</v>
      </c>
      <c r="F24" s="552">
        <v>136</v>
      </c>
      <c r="G24" s="552">
        <v>359</v>
      </c>
      <c r="H24" s="552">
        <v>226</v>
      </c>
      <c r="I24" s="552">
        <v>1896</v>
      </c>
      <c r="J24" s="552">
        <v>1295</v>
      </c>
      <c r="K24" s="552">
        <v>229</v>
      </c>
      <c r="L24" s="552">
        <v>106</v>
      </c>
      <c r="M24" s="552">
        <v>232</v>
      </c>
      <c r="N24" s="552">
        <v>33</v>
      </c>
      <c r="O24" s="552">
        <v>2162</v>
      </c>
      <c r="P24" s="552">
        <v>1749</v>
      </c>
      <c r="Q24" s="552">
        <v>63</v>
      </c>
      <c r="R24" s="552">
        <v>30</v>
      </c>
      <c r="S24" s="552">
        <v>127</v>
      </c>
      <c r="T24" s="552">
        <v>193</v>
      </c>
    </row>
    <row r="25" spans="1:20" ht="16.5" customHeight="1">
      <c r="A25" s="551" t="s">
        <v>1115</v>
      </c>
      <c r="B25" s="556" t="s">
        <v>1143</v>
      </c>
      <c r="C25" s="552">
        <v>5953</v>
      </c>
      <c r="D25" s="552">
        <v>4756</v>
      </c>
      <c r="E25" s="552">
        <v>99</v>
      </c>
      <c r="F25" s="552">
        <v>245</v>
      </c>
      <c r="G25" s="552">
        <v>434</v>
      </c>
      <c r="H25" s="552">
        <v>401</v>
      </c>
      <c r="I25" s="552">
        <v>1793</v>
      </c>
      <c r="J25" s="552">
        <v>1268</v>
      </c>
      <c r="K25" s="552">
        <v>60</v>
      </c>
      <c r="L25" s="552">
        <v>141</v>
      </c>
      <c r="M25" s="552">
        <v>247</v>
      </c>
      <c r="N25" s="552">
        <v>73</v>
      </c>
      <c r="O25" s="552">
        <v>4160</v>
      </c>
      <c r="P25" s="552">
        <v>3488</v>
      </c>
      <c r="Q25" s="552">
        <v>39</v>
      </c>
      <c r="R25" s="552">
        <v>104</v>
      </c>
      <c r="S25" s="552">
        <v>187</v>
      </c>
      <c r="T25" s="552">
        <v>328</v>
      </c>
    </row>
    <row r="26" spans="1:20" ht="16.5" customHeight="1">
      <c r="A26" s="551" t="s">
        <v>1116</v>
      </c>
      <c r="B26" s="556" t="s">
        <v>1144</v>
      </c>
      <c r="C26" s="552">
        <v>377</v>
      </c>
      <c r="D26" s="552">
        <v>372</v>
      </c>
      <c r="E26" s="555" t="s">
        <v>809</v>
      </c>
      <c r="F26" s="555">
        <v>1</v>
      </c>
      <c r="G26" s="555">
        <v>4</v>
      </c>
      <c r="H26" s="555" t="s">
        <v>809</v>
      </c>
      <c r="I26" s="552">
        <v>369</v>
      </c>
      <c r="J26" s="554">
        <v>364</v>
      </c>
      <c r="K26" s="554" t="s">
        <v>809</v>
      </c>
      <c r="L26" s="554">
        <v>1</v>
      </c>
      <c r="M26" s="554">
        <v>4</v>
      </c>
      <c r="N26" s="554" t="s">
        <v>809</v>
      </c>
      <c r="O26" s="552">
        <v>8</v>
      </c>
      <c r="P26" s="552">
        <v>8</v>
      </c>
      <c r="Q26" s="554" t="s">
        <v>809</v>
      </c>
      <c r="R26" s="554" t="s">
        <v>809</v>
      </c>
      <c r="S26" s="554" t="s">
        <v>809</v>
      </c>
      <c r="T26" s="554" t="s">
        <v>809</v>
      </c>
    </row>
    <row r="27" spans="1:20" ht="16.5" customHeight="1">
      <c r="A27" s="551" t="s">
        <v>1117</v>
      </c>
      <c r="B27" s="556" t="s">
        <v>1145</v>
      </c>
      <c r="C27" s="552">
        <v>1121</v>
      </c>
      <c r="D27" s="552">
        <v>253</v>
      </c>
      <c r="E27" s="552">
        <v>16</v>
      </c>
      <c r="F27" s="552">
        <v>81</v>
      </c>
      <c r="G27" s="552">
        <v>460</v>
      </c>
      <c r="H27" s="555">
        <v>311</v>
      </c>
      <c r="I27" s="552">
        <v>802</v>
      </c>
      <c r="J27" s="552">
        <v>213</v>
      </c>
      <c r="K27" s="552">
        <v>16</v>
      </c>
      <c r="L27" s="552">
        <v>77</v>
      </c>
      <c r="M27" s="552">
        <v>423</v>
      </c>
      <c r="N27" s="554">
        <v>73</v>
      </c>
      <c r="O27" s="552">
        <v>319</v>
      </c>
      <c r="P27" s="552">
        <v>40</v>
      </c>
      <c r="Q27" s="553" t="s">
        <v>809</v>
      </c>
      <c r="R27" s="552">
        <v>4</v>
      </c>
      <c r="S27" s="552">
        <v>37</v>
      </c>
      <c r="T27" s="554">
        <v>238</v>
      </c>
    </row>
    <row r="28" spans="1:20" ht="16.5" customHeight="1">
      <c r="A28" s="551" t="s">
        <v>1118</v>
      </c>
      <c r="B28" s="556" t="s">
        <v>1146</v>
      </c>
      <c r="C28" s="552">
        <v>8593</v>
      </c>
      <c r="D28" s="552">
        <v>6703</v>
      </c>
      <c r="E28" s="552">
        <v>260</v>
      </c>
      <c r="F28" s="552">
        <v>244</v>
      </c>
      <c r="G28" s="552">
        <v>742</v>
      </c>
      <c r="H28" s="552">
        <v>542</v>
      </c>
      <c r="I28" s="552">
        <v>5941</v>
      </c>
      <c r="J28" s="552">
        <v>4636</v>
      </c>
      <c r="K28" s="552">
        <v>219</v>
      </c>
      <c r="L28" s="552">
        <v>225</v>
      </c>
      <c r="M28" s="552">
        <v>673</v>
      </c>
      <c r="N28" s="552">
        <v>171</v>
      </c>
      <c r="O28" s="552">
        <v>2652</v>
      </c>
      <c r="P28" s="552">
        <v>2067</v>
      </c>
      <c r="Q28" s="552">
        <v>41</v>
      </c>
      <c r="R28" s="554">
        <v>19</v>
      </c>
      <c r="S28" s="552">
        <v>69</v>
      </c>
      <c r="T28" s="552">
        <v>371</v>
      </c>
    </row>
    <row r="29" spans="1:20" ht="16.5" customHeight="1">
      <c r="A29" s="551" t="s">
        <v>1120</v>
      </c>
      <c r="B29" s="556" t="s">
        <v>1147</v>
      </c>
      <c r="C29" s="552">
        <v>1145</v>
      </c>
      <c r="D29" s="552">
        <v>1080</v>
      </c>
      <c r="E29" s="552">
        <v>19</v>
      </c>
      <c r="F29" s="552">
        <v>9</v>
      </c>
      <c r="G29" s="552">
        <v>31</v>
      </c>
      <c r="H29" s="552">
        <v>6</v>
      </c>
      <c r="I29" s="552">
        <v>1115</v>
      </c>
      <c r="J29" s="552">
        <v>1053</v>
      </c>
      <c r="K29" s="552">
        <v>19</v>
      </c>
      <c r="L29" s="552">
        <v>8</v>
      </c>
      <c r="M29" s="552">
        <v>31</v>
      </c>
      <c r="N29" s="552">
        <v>4</v>
      </c>
      <c r="O29" s="552">
        <v>30</v>
      </c>
      <c r="P29" s="552">
        <v>27</v>
      </c>
      <c r="Q29" s="553" t="s">
        <v>809</v>
      </c>
      <c r="R29" s="552">
        <v>1</v>
      </c>
      <c r="S29" s="508" t="s">
        <v>1002</v>
      </c>
      <c r="T29" s="552">
        <v>2</v>
      </c>
    </row>
    <row r="30" spans="1:20" ht="16.5" customHeight="1">
      <c r="A30" s="551" t="s">
        <v>1122</v>
      </c>
      <c r="B30" s="556" t="s">
        <v>1148</v>
      </c>
      <c r="C30" s="552">
        <v>1341</v>
      </c>
      <c r="D30" s="552">
        <v>772</v>
      </c>
      <c r="E30" s="552">
        <v>105</v>
      </c>
      <c r="F30" s="552">
        <v>101</v>
      </c>
      <c r="G30" s="552">
        <v>314</v>
      </c>
      <c r="H30" s="552">
        <v>49</v>
      </c>
      <c r="I30" s="552">
        <v>1318</v>
      </c>
      <c r="J30" s="552">
        <v>761</v>
      </c>
      <c r="K30" s="552">
        <v>104</v>
      </c>
      <c r="L30" s="552">
        <v>101</v>
      </c>
      <c r="M30" s="552">
        <v>313</v>
      </c>
      <c r="N30" s="552">
        <v>39</v>
      </c>
      <c r="O30" s="552">
        <v>23</v>
      </c>
      <c r="P30" s="552">
        <v>11</v>
      </c>
      <c r="Q30" s="552">
        <v>1</v>
      </c>
      <c r="R30" s="553" t="s">
        <v>809</v>
      </c>
      <c r="S30" s="552">
        <v>1</v>
      </c>
      <c r="T30" s="552">
        <v>10</v>
      </c>
    </row>
    <row r="31" spans="1:20" ht="16.5" customHeight="1">
      <c r="A31" s="551" t="s">
        <v>1124</v>
      </c>
      <c r="B31" s="556" t="s">
        <v>1149</v>
      </c>
      <c r="C31" s="552">
        <v>3196</v>
      </c>
      <c r="D31" s="552">
        <v>2790</v>
      </c>
      <c r="E31" s="552">
        <v>43</v>
      </c>
      <c r="F31" s="552">
        <v>21</v>
      </c>
      <c r="G31" s="552">
        <v>227</v>
      </c>
      <c r="H31" s="552">
        <v>97</v>
      </c>
      <c r="I31" s="552">
        <v>1367</v>
      </c>
      <c r="J31" s="552">
        <v>1157</v>
      </c>
      <c r="K31" s="552">
        <v>33</v>
      </c>
      <c r="L31" s="552">
        <v>14</v>
      </c>
      <c r="M31" s="552">
        <v>143</v>
      </c>
      <c r="N31" s="552">
        <v>17</v>
      </c>
      <c r="O31" s="552">
        <v>1829</v>
      </c>
      <c r="P31" s="552">
        <v>1633</v>
      </c>
      <c r="Q31" s="552">
        <v>10</v>
      </c>
      <c r="R31" s="552">
        <v>7</v>
      </c>
      <c r="S31" s="552">
        <v>84</v>
      </c>
      <c r="T31" s="552">
        <v>80</v>
      </c>
    </row>
    <row r="32" spans="1:20" ht="16.5" customHeight="1">
      <c r="A32" s="557" t="s">
        <v>1126</v>
      </c>
      <c r="B32" s="558" t="s">
        <v>1150</v>
      </c>
      <c r="C32" s="559">
        <v>632</v>
      </c>
      <c r="D32" s="559">
        <v>31</v>
      </c>
      <c r="E32" s="523" t="s">
        <v>809</v>
      </c>
      <c r="F32" s="523" t="s">
        <v>809</v>
      </c>
      <c r="G32" s="559">
        <v>7</v>
      </c>
      <c r="H32" s="559">
        <v>2</v>
      </c>
      <c r="I32" s="559">
        <v>361</v>
      </c>
      <c r="J32" s="559">
        <v>12</v>
      </c>
      <c r="K32" s="523" t="s">
        <v>809</v>
      </c>
      <c r="L32" s="523" t="s">
        <v>809</v>
      </c>
      <c r="M32" s="559">
        <v>4</v>
      </c>
      <c r="N32" s="523" t="s">
        <v>809</v>
      </c>
      <c r="O32" s="559">
        <v>271</v>
      </c>
      <c r="P32" s="559">
        <v>19</v>
      </c>
      <c r="Q32" s="523" t="s">
        <v>809</v>
      </c>
      <c r="R32" s="523" t="s">
        <v>809</v>
      </c>
      <c r="S32" s="559">
        <v>3</v>
      </c>
      <c r="T32" s="559">
        <v>2</v>
      </c>
    </row>
    <row r="33" spans="1:20" ht="16.5" customHeight="1">
      <c r="A33" s="4396" t="s">
        <v>1105</v>
      </c>
      <c r="B33" s="4397"/>
      <c r="C33" s="560"/>
      <c r="D33" s="561"/>
      <c r="E33" s="561"/>
      <c r="F33" s="561"/>
      <c r="G33" s="561"/>
      <c r="H33" s="561"/>
      <c r="I33" s="561"/>
      <c r="J33" s="561"/>
      <c r="K33" s="561"/>
      <c r="L33" s="561"/>
      <c r="M33" s="561"/>
      <c r="N33" s="561"/>
      <c r="O33" s="561"/>
      <c r="P33" s="561"/>
      <c r="Q33" s="561"/>
      <c r="R33" s="561"/>
      <c r="S33" s="561"/>
      <c r="T33" s="561"/>
    </row>
    <row r="34" spans="1:20" ht="16.5" customHeight="1">
      <c r="A34" s="562"/>
      <c r="B34" s="549" t="s">
        <v>815</v>
      </c>
      <c r="C34" s="423">
        <v>39831</v>
      </c>
      <c r="D34" s="424">
        <v>29829</v>
      </c>
      <c r="E34" s="424">
        <v>1801</v>
      </c>
      <c r="F34" s="424">
        <v>1420</v>
      </c>
      <c r="G34" s="424">
        <v>3852</v>
      </c>
      <c r="H34" s="424">
        <v>2924</v>
      </c>
      <c r="I34" s="424">
        <v>20919</v>
      </c>
      <c r="J34" s="424">
        <v>14903</v>
      </c>
      <c r="K34" s="424">
        <v>1269</v>
      </c>
      <c r="L34" s="424">
        <v>1179</v>
      </c>
      <c r="M34" s="424">
        <v>2937</v>
      </c>
      <c r="N34" s="424">
        <v>630</v>
      </c>
      <c r="O34" s="424">
        <v>18912</v>
      </c>
      <c r="P34" s="424">
        <v>14926</v>
      </c>
      <c r="Q34" s="424">
        <v>532</v>
      </c>
      <c r="R34" s="424">
        <v>241</v>
      </c>
      <c r="S34" s="424">
        <v>915</v>
      </c>
      <c r="T34" s="424">
        <v>2294</v>
      </c>
    </row>
    <row r="35" spans="1:20" ht="16.5" customHeight="1">
      <c r="A35" s="420" t="s">
        <v>1109</v>
      </c>
      <c r="B35" s="549" t="s">
        <v>1151</v>
      </c>
      <c r="C35" s="426">
        <v>4019</v>
      </c>
      <c r="D35" s="506">
        <v>3371</v>
      </c>
      <c r="E35" s="506">
        <v>86</v>
      </c>
      <c r="F35" s="506">
        <v>149</v>
      </c>
      <c r="G35" s="506">
        <v>332</v>
      </c>
      <c r="H35" s="506">
        <v>80</v>
      </c>
      <c r="I35" s="427">
        <v>1598</v>
      </c>
      <c r="J35" s="506">
        <v>1147</v>
      </c>
      <c r="K35" s="506">
        <v>70</v>
      </c>
      <c r="L35" s="506">
        <v>134</v>
      </c>
      <c r="M35" s="506">
        <v>225</v>
      </c>
      <c r="N35" s="506">
        <v>22</v>
      </c>
      <c r="O35" s="506">
        <v>2421</v>
      </c>
      <c r="P35" s="506">
        <v>2224</v>
      </c>
      <c r="Q35" s="506">
        <v>16</v>
      </c>
      <c r="R35" s="506">
        <v>15</v>
      </c>
      <c r="S35" s="506">
        <v>107</v>
      </c>
      <c r="T35" s="506">
        <v>58</v>
      </c>
    </row>
    <row r="36" spans="1:20" ht="16.5" customHeight="1">
      <c r="A36" s="420" t="s">
        <v>1111</v>
      </c>
      <c r="B36" s="549" t="s">
        <v>1152</v>
      </c>
      <c r="C36" s="426">
        <v>768</v>
      </c>
      <c r="D36" s="506">
        <v>176</v>
      </c>
      <c r="E36" s="506">
        <v>527</v>
      </c>
      <c r="F36" s="506">
        <v>61</v>
      </c>
      <c r="G36" s="506" t="s">
        <v>809</v>
      </c>
      <c r="H36" s="506">
        <v>4</v>
      </c>
      <c r="I36" s="427">
        <v>659</v>
      </c>
      <c r="J36" s="506">
        <v>163</v>
      </c>
      <c r="K36" s="506">
        <v>437</v>
      </c>
      <c r="L36" s="506">
        <v>57</v>
      </c>
      <c r="M36" s="506" t="s">
        <v>809</v>
      </c>
      <c r="N36" s="506">
        <v>2</v>
      </c>
      <c r="O36" s="506">
        <v>109</v>
      </c>
      <c r="P36" s="506">
        <v>13</v>
      </c>
      <c r="Q36" s="506">
        <v>90</v>
      </c>
      <c r="R36" s="506">
        <v>4</v>
      </c>
      <c r="S36" s="506" t="s">
        <v>809</v>
      </c>
      <c r="T36" s="506">
        <v>2</v>
      </c>
    </row>
    <row r="37" spans="1:20" ht="16.5" customHeight="1">
      <c r="A37" s="420" t="s">
        <v>1113</v>
      </c>
      <c r="B37" s="549" t="s">
        <v>1153</v>
      </c>
      <c r="C37" s="426">
        <v>6222</v>
      </c>
      <c r="D37" s="506">
        <v>5470</v>
      </c>
      <c r="E37" s="506">
        <v>316</v>
      </c>
      <c r="F37" s="506">
        <v>9</v>
      </c>
      <c r="G37" s="506">
        <v>46</v>
      </c>
      <c r="H37" s="506">
        <v>380</v>
      </c>
      <c r="I37" s="427">
        <v>2028</v>
      </c>
      <c r="J37" s="506">
        <v>1900</v>
      </c>
      <c r="K37" s="506">
        <v>82</v>
      </c>
      <c r="L37" s="506">
        <v>6</v>
      </c>
      <c r="M37" s="506">
        <v>26</v>
      </c>
      <c r="N37" s="506">
        <v>13</v>
      </c>
      <c r="O37" s="506">
        <v>4194</v>
      </c>
      <c r="P37" s="506">
        <v>3570</v>
      </c>
      <c r="Q37" s="506">
        <v>234</v>
      </c>
      <c r="R37" s="506">
        <v>3</v>
      </c>
      <c r="S37" s="506">
        <v>20</v>
      </c>
      <c r="T37" s="506">
        <v>367</v>
      </c>
    </row>
    <row r="38" spans="1:20" ht="16.5" customHeight="1">
      <c r="A38" s="420" t="s">
        <v>1114</v>
      </c>
      <c r="B38" s="549" t="s">
        <v>1154</v>
      </c>
      <c r="C38" s="426">
        <v>4793</v>
      </c>
      <c r="D38" s="506">
        <v>3055</v>
      </c>
      <c r="E38" s="506">
        <v>376</v>
      </c>
      <c r="F38" s="506">
        <v>350</v>
      </c>
      <c r="G38" s="506">
        <v>614</v>
      </c>
      <c r="H38" s="506">
        <v>396</v>
      </c>
      <c r="I38" s="427">
        <v>2530</v>
      </c>
      <c r="J38" s="506">
        <v>1514</v>
      </c>
      <c r="K38" s="506">
        <v>300</v>
      </c>
      <c r="L38" s="506">
        <v>256</v>
      </c>
      <c r="M38" s="506">
        <v>390</v>
      </c>
      <c r="N38" s="506">
        <v>70</v>
      </c>
      <c r="O38" s="506">
        <v>2263</v>
      </c>
      <c r="P38" s="506">
        <v>1541</v>
      </c>
      <c r="Q38" s="506">
        <v>76</v>
      </c>
      <c r="R38" s="506">
        <v>94</v>
      </c>
      <c r="S38" s="506">
        <v>224</v>
      </c>
      <c r="T38" s="506">
        <v>326</v>
      </c>
    </row>
    <row r="39" spans="1:20" ht="16.5" customHeight="1">
      <c r="A39" s="420" t="s">
        <v>1115</v>
      </c>
      <c r="B39" s="549" t="s">
        <v>1155</v>
      </c>
      <c r="C39" s="426">
        <v>5965</v>
      </c>
      <c r="D39" s="506">
        <v>4622</v>
      </c>
      <c r="E39" s="506">
        <v>99</v>
      </c>
      <c r="F39" s="506">
        <v>244</v>
      </c>
      <c r="G39" s="506">
        <v>478</v>
      </c>
      <c r="H39" s="506">
        <v>522</v>
      </c>
      <c r="I39" s="427">
        <v>1724</v>
      </c>
      <c r="J39" s="506">
        <v>1137</v>
      </c>
      <c r="K39" s="506">
        <v>52</v>
      </c>
      <c r="L39" s="506">
        <v>152</v>
      </c>
      <c r="M39" s="506">
        <v>288</v>
      </c>
      <c r="N39" s="506">
        <v>95</v>
      </c>
      <c r="O39" s="506">
        <v>4241</v>
      </c>
      <c r="P39" s="506">
        <v>3485</v>
      </c>
      <c r="Q39" s="506">
        <v>47</v>
      </c>
      <c r="R39" s="506">
        <v>92</v>
      </c>
      <c r="S39" s="506">
        <v>190</v>
      </c>
      <c r="T39" s="506">
        <v>427</v>
      </c>
    </row>
    <row r="40" spans="1:20" ht="16.5" customHeight="1">
      <c r="A40" s="420" t="s">
        <v>1116</v>
      </c>
      <c r="B40" s="549" t="s">
        <v>1156</v>
      </c>
      <c r="C40" s="426">
        <v>427</v>
      </c>
      <c r="D40" s="506">
        <v>420</v>
      </c>
      <c r="E40" s="506" t="s">
        <v>809</v>
      </c>
      <c r="F40" s="506" t="s">
        <v>809</v>
      </c>
      <c r="G40" s="506">
        <v>7</v>
      </c>
      <c r="H40" s="506" t="s">
        <v>809</v>
      </c>
      <c r="I40" s="427">
        <v>412</v>
      </c>
      <c r="J40" s="506">
        <v>405</v>
      </c>
      <c r="K40" s="506" t="s">
        <v>809</v>
      </c>
      <c r="L40" s="506" t="s">
        <v>809</v>
      </c>
      <c r="M40" s="506">
        <v>7</v>
      </c>
      <c r="N40" s="506" t="s">
        <v>809</v>
      </c>
      <c r="O40" s="506">
        <v>15</v>
      </c>
      <c r="P40" s="506">
        <v>15</v>
      </c>
      <c r="Q40" s="506" t="s">
        <v>809</v>
      </c>
      <c r="R40" s="506" t="s">
        <v>809</v>
      </c>
      <c r="S40" s="506" t="s">
        <v>809</v>
      </c>
      <c r="T40" s="506" t="s">
        <v>809</v>
      </c>
    </row>
    <row r="41" spans="1:20" ht="16.5" customHeight="1">
      <c r="A41" s="420" t="s">
        <v>1117</v>
      </c>
      <c r="B41" s="549" t="s">
        <v>1157</v>
      </c>
      <c r="C41" s="426">
        <v>1303</v>
      </c>
      <c r="D41" s="506">
        <v>204</v>
      </c>
      <c r="E41" s="506">
        <v>7</v>
      </c>
      <c r="F41" s="506">
        <v>84</v>
      </c>
      <c r="G41" s="506">
        <v>567</v>
      </c>
      <c r="H41" s="506">
        <v>441</v>
      </c>
      <c r="I41" s="427">
        <v>869</v>
      </c>
      <c r="J41" s="506">
        <v>172</v>
      </c>
      <c r="K41" s="506">
        <v>6</v>
      </c>
      <c r="L41" s="506">
        <v>83</v>
      </c>
      <c r="M41" s="506">
        <v>520</v>
      </c>
      <c r="N41" s="506">
        <v>88</v>
      </c>
      <c r="O41" s="506">
        <v>434</v>
      </c>
      <c r="P41" s="506">
        <v>32</v>
      </c>
      <c r="Q41" s="506">
        <v>1</v>
      </c>
      <c r="R41" s="506">
        <v>1</v>
      </c>
      <c r="S41" s="506">
        <v>47</v>
      </c>
      <c r="T41" s="506">
        <v>353</v>
      </c>
    </row>
    <row r="42" spans="1:20" ht="16.5" customHeight="1">
      <c r="A42" s="420" t="s">
        <v>1118</v>
      </c>
      <c r="B42" s="549" t="s">
        <v>1158</v>
      </c>
      <c r="C42" s="426">
        <v>1151</v>
      </c>
      <c r="D42" s="506">
        <v>1084</v>
      </c>
      <c r="E42" s="506">
        <v>10</v>
      </c>
      <c r="F42" s="506">
        <v>16</v>
      </c>
      <c r="G42" s="506">
        <v>38</v>
      </c>
      <c r="H42" s="506">
        <v>3</v>
      </c>
      <c r="I42" s="427">
        <v>1107</v>
      </c>
      <c r="J42" s="506">
        <v>1042</v>
      </c>
      <c r="K42" s="506">
        <v>10</v>
      </c>
      <c r="L42" s="506">
        <v>16</v>
      </c>
      <c r="M42" s="506">
        <v>38</v>
      </c>
      <c r="N42" s="506">
        <v>1</v>
      </c>
      <c r="O42" s="506">
        <v>44</v>
      </c>
      <c r="P42" s="506">
        <v>42</v>
      </c>
      <c r="Q42" s="506" t="s">
        <v>809</v>
      </c>
      <c r="R42" s="506" t="s">
        <v>809</v>
      </c>
      <c r="S42" s="506" t="s">
        <v>809</v>
      </c>
      <c r="T42" s="506">
        <v>2</v>
      </c>
    </row>
    <row r="43" spans="1:20" ht="16.5" customHeight="1">
      <c r="A43" s="420" t="s">
        <v>1120</v>
      </c>
      <c r="B43" s="549" t="s">
        <v>1159</v>
      </c>
      <c r="C43" s="426">
        <v>14985</v>
      </c>
      <c r="D43" s="506">
        <v>11238</v>
      </c>
      <c r="E43" s="506">
        <v>379</v>
      </c>
      <c r="F43" s="506">
        <v>506</v>
      </c>
      <c r="G43" s="506">
        <v>1766</v>
      </c>
      <c r="H43" s="506">
        <v>1096</v>
      </c>
      <c r="I43" s="427">
        <v>9884</v>
      </c>
      <c r="J43" s="506">
        <v>7319</v>
      </c>
      <c r="K43" s="506">
        <v>312</v>
      </c>
      <c r="L43" s="506">
        <v>474</v>
      </c>
      <c r="M43" s="506">
        <v>1440</v>
      </c>
      <c r="N43" s="506">
        <v>339</v>
      </c>
      <c r="O43" s="506">
        <v>5101</v>
      </c>
      <c r="P43" s="506">
        <v>3919</v>
      </c>
      <c r="Q43" s="506">
        <v>67</v>
      </c>
      <c r="R43" s="506">
        <v>32</v>
      </c>
      <c r="S43" s="506">
        <v>326</v>
      </c>
      <c r="T43" s="506">
        <v>757</v>
      </c>
    </row>
    <row r="44" spans="1:20" ht="16.5" customHeight="1" thickBot="1">
      <c r="A44" s="563" t="s">
        <v>1122</v>
      </c>
      <c r="B44" s="564" t="s">
        <v>1160</v>
      </c>
      <c r="C44" s="448">
        <v>198</v>
      </c>
      <c r="D44" s="565">
        <v>189</v>
      </c>
      <c r="E44" s="565">
        <v>1</v>
      </c>
      <c r="F44" s="565">
        <v>1</v>
      </c>
      <c r="G44" s="565">
        <v>4</v>
      </c>
      <c r="H44" s="565">
        <v>2</v>
      </c>
      <c r="I44" s="446">
        <v>108</v>
      </c>
      <c r="J44" s="565">
        <v>104</v>
      </c>
      <c r="K44" s="565" t="s">
        <v>809</v>
      </c>
      <c r="L44" s="565">
        <v>1</v>
      </c>
      <c r="M44" s="565">
        <v>3</v>
      </c>
      <c r="N44" s="565" t="s">
        <v>809</v>
      </c>
      <c r="O44" s="565">
        <v>90</v>
      </c>
      <c r="P44" s="565">
        <v>85</v>
      </c>
      <c r="Q44" s="565">
        <v>1</v>
      </c>
      <c r="R44" s="565" t="s">
        <v>809</v>
      </c>
      <c r="S44" s="565">
        <v>1</v>
      </c>
      <c r="T44" s="565">
        <v>2</v>
      </c>
    </row>
    <row r="45" spans="1:20" ht="13.5" customHeight="1">
      <c r="A45" s="566" t="s">
        <v>1161</v>
      </c>
      <c r="B45" s="567"/>
      <c r="C45" s="427"/>
      <c r="D45" s="506"/>
      <c r="E45" s="506"/>
      <c r="F45" s="506"/>
      <c r="G45" s="506"/>
      <c r="H45" s="506"/>
      <c r="I45" s="427"/>
      <c r="J45" s="506"/>
      <c r="K45" s="506"/>
      <c r="L45" s="506"/>
      <c r="M45" s="506"/>
      <c r="N45" s="506"/>
      <c r="O45" s="506"/>
      <c r="P45" s="506"/>
      <c r="Q45" s="506"/>
      <c r="R45" s="506"/>
      <c r="S45" s="506"/>
      <c r="T45" s="568" t="s">
        <v>1007</v>
      </c>
    </row>
  </sheetData>
  <mergeCells count="8">
    <mergeCell ref="A1:H1"/>
    <mergeCell ref="A3:B4"/>
    <mergeCell ref="C3:H3"/>
    <mergeCell ref="I3:N3"/>
    <mergeCell ref="O3:T3"/>
    <mergeCell ref="A5:B5"/>
    <mergeCell ref="A19:B19"/>
    <mergeCell ref="A33:B33"/>
  </mergeCells>
  <phoneticPr fontId="2"/>
  <pageMargins left="0.23622047244094491" right="0.23622047244094491" top="0.74803149606299213" bottom="0.74803149606299213" header="0.31496062992125984" footer="0.31496062992125984"/>
  <pageSetup paperSize="9" firstPageNumber="28" fitToHeight="0" pageOrder="overThenDown" orientation="portrait" useFirstPageNumber="1" r:id="rId1"/>
  <headerFooter alignWithMargins="0">
    <oddFooter>&amp;C&amp;"ＭＳ 明朝,標準"&amp;10&amp;P</oddFooter>
  </headerFooter>
  <colBreaks count="1" manualBreakCount="1">
    <brk id="8" max="4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6F6C-51D2-454B-9F9E-E11C267E5431}">
  <dimension ref="A1:BJ40"/>
  <sheetViews>
    <sheetView view="pageBreakPreview" zoomScaleNormal="100" zoomScaleSheetLayoutView="100" workbookViewId="0">
      <selection sqref="A1:J1"/>
    </sheetView>
  </sheetViews>
  <sheetFormatPr defaultColWidth="9" defaultRowHeight="13"/>
  <cols>
    <col min="1" max="2" width="9.81640625" style="482" customWidth="1"/>
    <col min="3" max="62" width="2.90625" style="482" customWidth="1"/>
    <col min="63" max="16384" width="9" style="482"/>
  </cols>
  <sheetData>
    <row r="1" spans="1:62" ht="26.25" customHeight="1">
      <c r="A1" s="4373" t="s">
        <v>1162</v>
      </c>
      <c r="B1" s="4373"/>
      <c r="C1" s="4373"/>
      <c r="D1" s="4373"/>
      <c r="E1" s="4373"/>
      <c r="F1" s="4373"/>
      <c r="G1" s="4373"/>
      <c r="H1" s="4373"/>
      <c r="I1" s="4373"/>
      <c r="J1" s="4373"/>
      <c r="K1" s="4373"/>
      <c r="L1" s="4373"/>
      <c r="M1" s="4373"/>
      <c r="N1" s="4373"/>
      <c r="O1" s="4373"/>
      <c r="P1" s="4373"/>
      <c r="Q1" s="4373"/>
      <c r="R1" s="4373"/>
      <c r="S1" s="4373"/>
      <c r="T1" s="4373"/>
      <c r="U1" s="4373"/>
      <c r="V1" s="4373"/>
      <c r="W1" s="4373"/>
      <c r="X1" s="4373"/>
      <c r="Y1" s="4373"/>
      <c r="Z1" s="4373"/>
      <c r="AA1" s="4373"/>
      <c r="AB1" s="4373"/>
      <c r="AC1" s="4373"/>
    </row>
    <row r="2" spans="1:62" s="490" customFormat="1" ht="15" customHeight="1" thickBot="1">
      <c r="N2" s="4404"/>
      <c r="O2" s="4404"/>
      <c r="AE2" s="450"/>
      <c r="AF2" s="450"/>
      <c r="AG2" s="450"/>
      <c r="AH2" s="450"/>
      <c r="AI2" s="450"/>
      <c r="AJ2" s="450"/>
      <c r="AK2" s="450"/>
      <c r="AL2" s="450"/>
      <c r="AM2" s="450"/>
      <c r="AN2" s="450"/>
      <c r="AO2" s="450"/>
      <c r="AP2" s="450"/>
      <c r="AQ2" s="450"/>
      <c r="AR2" s="450"/>
      <c r="AS2" s="450"/>
      <c r="AT2" s="450"/>
      <c r="AU2" s="450"/>
      <c r="AV2" s="450"/>
      <c r="AW2" s="450"/>
      <c r="AX2" s="450"/>
      <c r="AZ2" s="4374" t="s">
        <v>1163</v>
      </c>
      <c r="BA2" s="4374"/>
      <c r="BB2" s="4374"/>
      <c r="BC2" s="4374"/>
      <c r="BD2" s="4374"/>
      <c r="BE2" s="4374"/>
      <c r="BF2" s="4374"/>
      <c r="BG2" s="4374"/>
      <c r="BH2" s="4374"/>
      <c r="BI2" s="4374"/>
      <c r="BJ2" s="4374"/>
    </row>
    <row r="3" spans="1:62" s="450" customFormat="1" ht="18.75" customHeight="1">
      <c r="A3" s="4405" t="s">
        <v>1164</v>
      </c>
      <c r="B3" s="4405"/>
      <c r="C3" s="4408" t="s">
        <v>1165</v>
      </c>
      <c r="D3" s="4408"/>
      <c r="E3" s="4408"/>
      <c r="F3" s="4408"/>
      <c r="G3" s="4408"/>
      <c r="H3" s="4408"/>
      <c r="I3" s="4408"/>
      <c r="J3" s="4382" t="s">
        <v>1166</v>
      </c>
      <c r="K3" s="4380"/>
      <c r="L3" s="4380"/>
      <c r="M3" s="4380"/>
      <c r="N3" s="4380"/>
      <c r="O3" s="4380"/>
      <c r="P3" s="4380"/>
      <c r="Q3" s="4380"/>
      <c r="R3" s="4380"/>
      <c r="S3" s="4380"/>
      <c r="T3" s="4380"/>
      <c r="U3" s="4380"/>
      <c r="V3" s="4380"/>
      <c r="W3" s="4380"/>
      <c r="X3" s="4380"/>
      <c r="Y3" s="4380"/>
      <c r="Z3" s="4380"/>
      <c r="AA3" s="4380"/>
      <c r="AB3" s="4380"/>
      <c r="AC3" s="4380"/>
      <c r="AD3" s="4410" t="s">
        <v>1167</v>
      </c>
      <c r="AE3" s="4410"/>
      <c r="AF3" s="4410"/>
      <c r="AG3" s="4410"/>
      <c r="AH3" s="4410"/>
      <c r="AI3" s="4410"/>
      <c r="AJ3" s="4410"/>
      <c r="AK3" s="4410"/>
      <c r="AL3" s="4410"/>
      <c r="AM3" s="4410"/>
      <c r="AN3" s="4410"/>
      <c r="AO3" s="4410"/>
      <c r="AP3" s="4410"/>
      <c r="AQ3" s="4410"/>
      <c r="AR3" s="4411"/>
      <c r="AS3" s="4380" t="s">
        <v>1168</v>
      </c>
      <c r="AT3" s="4380"/>
      <c r="AU3" s="4380"/>
      <c r="AV3" s="4380"/>
      <c r="AW3" s="4380"/>
      <c r="AX3" s="4380"/>
      <c r="AY3" s="4380"/>
      <c r="AZ3" s="4380"/>
      <c r="BA3" s="4380"/>
      <c r="BB3" s="4380"/>
      <c r="BC3" s="4380"/>
      <c r="BD3" s="4380"/>
      <c r="BE3" s="4380"/>
      <c r="BF3" s="4380"/>
      <c r="BG3" s="4380"/>
      <c r="BH3" s="4380"/>
      <c r="BI3" s="4380"/>
      <c r="BJ3" s="4380"/>
    </row>
    <row r="4" spans="1:62" s="450" customFormat="1" ht="18.75" customHeight="1">
      <c r="A4" s="4406"/>
      <c r="B4" s="4406"/>
      <c r="C4" s="4409"/>
      <c r="D4" s="4409"/>
      <c r="E4" s="4409"/>
      <c r="F4" s="4409"/>
      <c r="G4" s="4409"/>
      <c r="H4" s="4409"/>
      <c r="I4" s="4409"/>
      <c r="J4" s="4412" t="s">
        <v>815</v>
      </c>
      <c r="K4" s="4412"/>
      <c r="L4" s="4412"/>
      <c r="M4" s="4412"/>
      <c r="N4" s="4412"/>
      <c r="O4" s="4413" t="s">
        <v>1169</v>
      </c>
      <c r="P4" s="4414"/>
      <c r="Q4" s="4414"/>
      <c r="R4" s="4414"/>
      <c r="S4" s="4414"/>
      <c r="T4" s="4414"/>
      <c r="U4" s="4414"/>
      <c r="V4" s="4414"/>
      <c r="W4" s="4414"/>
      <c r="X4" s="4414"/>
      <c r="Y4" s="4414"/>
      <c r="Z4" s="4414"/>
      <c r="AA4" s="4414"/>
      <c r="AB4" s="4414"/>
      <c r="AC4" s="4414"/>
      <c r="AD4" s="4414" t="s">
        <v>1170</v>
      </c>
      <c r="AE4" s="4414"/>
      <c r="AF4" s="4414"/>
      <c r="AG4" s="4414"/>
      <c r="AH4" s="4414"/>
      <c r="AI4" s="4414"/>
      <c r="AJ4" s="4414"/>
      <c r="AK4" s="4414"/>
      <c r="AL4" s="4414"/>
      <c r="AM4" s="4417"/>
      <c r="AN4" s="4412" t="s">
        <v>1171</v>
      </c>
      <c r="AO4" s="4412"/>
      <c r="AP4" s="4412"/>
      <c r="AQ4" s="4412"/>
      <c r="AR4" s="4412"/>
      <c r="AS4" s="4421" t="s">
        <v>815</v>
      </c>
      <c r="AT4" s="4421"/>
      <c r="AU4" s="4421"/>
      <c r="AV4" s="4421"/>
      <c r="AW4" s="4421"/>
      <c r="AX4" s="569"/>
      <c r="AY4" s="519"/>
      <c r="AZ4" s="519"/>
      <c r="BA4" s="519"/>
      <c r="BB4" s="519"/>
      <c r="BC4" s="519"/>
      <c r="BD4" s="519"/>
      <c r="BE4" s="519"/>
      <c r="BF4" s="519"/>
      <c r="BG4" s="519"/>
      <c r="BH4" s="519"/>
      <c r="BI4" s="519"/>
      <c r="BJ4" s="519"/>
    </row>
    <row r="5" spans="1:62" s="450" customFormat="1" ht="23.25" customHeight="1">
      <c r="A5" s="4407"/>
      <c r="B5" s="4407"/>
      <c r="C5" s="4409"/>
      <c r="D5" s="4409"/>
      <c r="E5" s="4409"/>
      <c r="F5" s="4409"/>
      <c r="G5" s="4409"/>
      <c r="H5" s="4409"/>
      <c r="I5" s="4409"/>
      <c r="J5" s="4412"/>
      <c r="K5" s="4412"/>
      <c r="L5" s="4412"/>
      <c r="M5" s="4412"/>
      <c r="N5" s="4412"/>
      <c r="O5" s="4412" t="s">
        <v>815</v>
      </c>
      <c r="P5" s="4412"/>
      <c r="Q5" s="4412"/>
      <c r="R5" s="4412"/>
      <c r="S5" s="4412"/>
      <c r="T5" s="4412" t="s">
        <v>1172</v>
      </c>
      <c r="U5" s="4412"/>
      <c r="V5" s="4412"/>
      <c r="W5" s="4412"/>
      <c r="X5" s="4412"/>
      <c r="Y5" s="4418" t="s">
        <v>1173</v>
      </c>
      <c r="Z5" s="4418"/>
      <c r="AA5" s="4418"/>
      <c r="AB5" s="4418"/>
      <c r="AC5" s="4418"/>
      <c r="AD5" s="4419" t="s">
        <v>1174</v>
      </c>
      <c r="AE5" s="4419"/>
      <c r="AF5" s="4419"/>
      <c r="AG5" s="4419"/>
      <c r="AH5" s="4419"/>
      <c r="AI5" s="4412" t="s">
        <v>1175</v>
      </c>
      <c r="AJ5" s="4412"/>
      <c r="AK5" s="4412"/>
      <c r="AL5" s="4412"/>
      <c r="AM5" s="4412"/>
      <c r="AN5" s="4412"/>
      <c r="AO5" s="4412"/>
      <c r="AP5" s="4412"/>
      <c r="AQ5" s="4412"/>
      <c r="AR5" s="4412"/>
      <c r="AS5" s="4422"/>
      <c r="AT5" s="4422"/>
      <c r="AU5" s="4422"/>
      <c r="AV5" s="4422"/>
      <c r="AW5" s="4422"/>
      <c r="AX5" s="4413" t="s">
        <v>1176</v>
      </c>
      <c r="AY5" s="4414"/>
      <c r="AZ5" s="4414"/>
      <c r="BA5" s="4414"/>
      <c r="BB5" s="4417"/>
      <c r="BC5" s="4412" t="s">
        <v>1177</v>
      </c>
      <c r="BD5" s="4412"/>
      <c r="BE5" s="4412"/>
      <c r="BF5" s="4412"/>
      <c r="BG5" s="4412" t="s">
        <v>466</v>
      </c>
      <c r="BH5" s="4412"/>
      <c r="BI5" s="4412"/>
      <c r="BJ5" s="4412"/>
    </row>
    <row r="6" spans="1:62" s="450" customFormat="1" ht="16.5" customHeight="1">
      <c r="A6" s="4390" t="s">
        <v>342</v>
      </c>
      <c r="B6" s="4391"/>
      <c r="C6" s="570"/>
      <c r="D6" s="570"/>
      <c r="E6" s="570"/>
      <c r="F6" s="570"/>
      <c r="G6" s="570"/>
      <c r="H6" s="570"/>
      <c r="I6" s="571"/>
      <c r="J6" s="571"/>
      <c r="K6" s="571"/>
      <c r="L6" s="571"/>
      <c r="M6" s="571"/>
      <c r="N6" s="571"/>
      <c r="Q6" s="571"/>
      <c r="V6" s="571"/>
      <c r="AA6" s="571"/>
      <c r="AD6" s="501"/>
      <c r="AE6" s="312"/>
      <c r="AF6" s="571"/>
      <c r="AG6" s="312"/>
      <c r="AH6" s="312"/>
      <c r="AI6" s="312"/>
      <c r="AJ6" s="312"/>
      <c r="AK6" s="571"/>
      <c r="AL6" s="312"/>
      <c r="AM6" s="312"/>
      <c r="AN6" s="312"/>
      <c r="AO6" s="312"/>
      <c r="AP6" s="571"/>
      <c r="AQ6" s="312"/>
      <c r="AR6" s="312"/>
      <c r="AS6" s="312"/>
      <c r="AT6" s="312"/>
      <c r="AU6" s="571"/>
      <c r="AX6" s="571"/>
      <c r="AZ6" s="571"/>
      <c r="BE6" s="571"/>
    </row>
    <row r="7" spans="1:62" s="312" customFormat="1" ht="18.75" customHeight="1">
      <c r="A7" s="532"/>
      <c r="B7" s="572" t="s">
        <v>815</v>
      </c>
      <c r="C7" s="4415">
        <v>59254</v>
      </c>
      <c r="D7" s="4416"/>
      <c r="E7" s="4416"/>
      <c r="F7" s="4416"/>
      <c r="G7" s="4416"/>
      <c r="H7" s="4416"/>
      <c r="I7" s="4416"/>
      <c r="J7" s="4416">
        <v>35826</v>
      </c>
      <c r="K7" s="4416"/>
      <c r="L7" s="4416"/>
      <c r="M7" s="4416"/>
      <c r="N7" s="4416"/>
      <c r="O7" s="4416">
        <f>SUM(T7:AM7)</f>
        <v>34057</v>
      </c>
      <c r="P7" s="4416"/>
      <c r="Q7" s="4416"/>
      <c r="R7" s="4416"/>
      <c r="S7" s="4416"/>
      <c r="T7" s="4416">
        <v>29590</v>
      </c>
      <c r="U7" s="4416"/>
      <c r="V7" s="4416"/>
      <c r="W7" s="4416"/>
      <c r="X7" s="4416"/>
      <c r="Y7" s="4416">
        <v>3848</v>
      </c>
      <c r="Z7" s="4416"/>
      <c r="AA7" s="4416"/>
      <c r="AB7" s="4416"/>
      <c r="AC7" s="4416"/>
      <c r="AD7" s="4416">
        <v>133</v>
      </c>
      <c r="AE7" s="4416"/>
      <c r="AF7" s="4416"/>
      <c r="AG7" s="4416"/>
      <c r="AH7" s="4416"/>
      <c r="AI7" s="4416">
        <v>486</v>
      </c>
      <c r="AJ7" s="4416"/>
      <c r="AK7" s="4416"/>
      <c r="AL7" s="4416"/>
      <c r="AM7" s="4416"/>
      <c r="AN7" s="4416">
        <v>1769</v>
      </c>
      <c r="AO7" s="4416"/>
      <c r="AP7" s="4416"/>
      <c r="AQ7" s="4416"/>
      <c r="AR7" s="4416"/>
      <c r="AS7" s="4416">
        <f>SUM(AX7:BJ7)</f>
        <v>22467</v>
      </c>
      <c r="AT7" s="4416"/>
      <c r="AU7" s="4416"/>
      <c r="AV7" s="4416"/>
      <c r="AW7" s="4416"/>
      <c r="AX7" s="4416">
        <v>6119</v>
      </c>
      <c r="AY7" s="4420"/>
      <c r="AZ7" s="4420"/>
      <c r="BA7" s="4420"/>
      <c r="BB7" s="4420"/>
      <c r="BC7" s="4416">
        <v>2817</v>
      </c>
      <c r="BD7" s="4420"/>
      <c r="BE7" s="4420"/>
      <c r="BF7" s="4420"/>
      <c r="BG7" s="4416">
        <v>13531</v>
      </c>
      <c r="BH7" s="4420"/>
      <c r="BI7" s="4420"/>
      <c r="BJ7" s="4420"/>
    </row>
    <row r="8" spans="1:62" s="450" customFormat="1" ht="18.75" customHeight="1">
      <c r="A8" s="532"/>
      <c r="B8" s="572" t="s">
        <v>369</v>
      </c>
      <c r="C8" s="4424">
        <v>27427</v>
      </c>
      <c r="D8" s="4423"/>
      <c r="E8" s="4423"/>
      <c r="F8" s="4423"/>
      <c r="G8" s="4423"/>
      <c r="H8" s="4423"/>
      <c r="I8" s="4423"/>
      <c r="J8" s="4423">
        <v>18975</v>
      </c>
      <c r="K8" s="4423"/>
      <c r="L8" s="4423"/>
      <c r="M8" s="4423"/>
      <c r="N8" s="4423"/>
      <c r="O8" s="4423">
        <f>SUM(T8:AM8)</f>
        <v>17853</v>
      </c>
      <c r="P8" s="4423"/>
      <c r="Q8" s="4423"/>
      <c r="R8" s="4423"/>
      <c r="S8" s="4423"/>
      <c r="T8" s="4423">
        <v>17182</v>
      </c>
      <c r="U8" s="4423"/>
      <c r="V8" s="4423"/>
      <c r="W8" s="4423"/>
      <c r="X8" s="4423"/>
      <c r="Y8" s="4423">
        <v>402</v>
      </c>
      <c r="Z8" s="4423"/>
      <c r="AA8" s="4423"/>
      <c r="AB8" s="4423"/>
      <c r="AC8" s="4423"/>
      <c r="AD8" s="4423">
        <v>61</v>
      </c>
      <c r="AE8" s="4423"/>
      <c r="AF8" s="4423"/>
      <c r="AG8" s="4423"/>
      <c r="AH8" s="4423"/>
      <c r="AI8" s="4423">
        <v>208</v>
      </c>
      <c r="AJ8" s="4423"/>
      <c r="AK8" s="4423"/>
      <c r="AL8" s="4423"/>
      <c r="AM8" s="4423"/>
      <c r="AN8" s="4423">
        <v>1122</v>
      </c>
      <c r="AO8" s="4423"/>
      <c r="AP8" s="4423"/>
      <c r="AQ8" s="4423"/>
      <c r="AR8" s="4423"/>
      <c r="AS8" s="4423">
        <f>SUM(AX8:BJ8)</f>
        <v>7986</v>
      </c>
      <c r="AT8" s="4423"/>
      <c r="AU8" s="4423"/>
      <c r="AV8" s="4423"/>
      <c r="AW8" s="4423"/>
      <c r="AX8" s="4423">
        <v>682</v>
      </c>
      <c r="AY8" s="4278"/>
      <c r="AZ8" s="4278"/>
      <c r="BA8" s="4278"/>
      <c r="BB8" s="4278"/>
      <c r="BC8" s="4423">
        <v>1396</v>
      </c>
      <c r="BD8" s="4278"/>
      <c r="BE8" s="4278"/>
      <c r="BF8" s="4278"/>
      <c r="BG8" s="4423">
        <v>5908</v>
      </c>
      <c r="BH8" s="4278"/>
      <c r="BI8" s="4278"/>
      <c r="BJ8" s="4278"/>
    </row>
    <row r="9" spans="1:62" s="450" customFormat="1" ht="18.75" customHeight="1">
      <c r="A9" s="573"/>
      <c r="B9" s="574" t="s">
        <v>370</v>
      </c>
      <c r="C9" s="4427">
        <v>31827</v>
      </c>
      <c r="D9" s="4425"/>
      <c r="E9" s="4425"/>
      <c r="F9" s="4425"/>
      <c r="G9" s="4425"/>
      <c r="H9" s="4425"/>
      <c r="I9" s="4425"/>
      <c r="J9" s="4425">
        <v>16851</v>
      </c>
      <c r="K9" s="4425"/>
      <c r="L9" s="4425"/>
      <c r="M9" s="4425"/>
      <c r="N9" s="4425"/>
      <c r="O9" s="4425">
        <f>SUM(T9:AM9)</f>
        <v>16204</v>
      </c>
      <c r="P9" s="4425"/>
      <c r="Q9" s="4425"/>
      <c r="R9" s="4425"/>
      <c r="S9" s="4425"/>
      <c r="T9" s="4425">
        <v>12408</v>
      </c>
      <c r="U9" s="4425"/>
      <c r="V9" s="4425"/>
      <c r="W9" s="4425"/>
      <c r="X9" s="4425"/>
      <c r="Y9" s="4425">
        <v>3446</v>
      </c>
      <c r="Z9" s="4425"/>
      <c r="AA9" s="4425"/>
      <c r="AB9" s="4425"/>
      <c r="AC9" s="4425"/>
      <c r="AD9" s="4425">
        <v>72</v>
      </c>
      <c r="AE9" s="4425"/>
      <c r="AF9" s="4425"/>
      <c r="AG9" s="4425"/>
      <c r="AH9" s="4425"/>
      <c r="AI9" s="4425">
        <v>278</v>
      </c>
      <c r="AJ9" s="4425"/>
      <c r="AK9" s="4425"/>
      <c r="AL9" s="4425"/>
      <c r="AM9" s="4425"/>
      <c r="AN9" s="4425">
        <v>647</v>
      </c>
      <c r="AO9" s="4425"/>
      <c r="AP9" s="4425"/>
      <c r="AQ9" s="4425"/>
      <c r="AR9" s="4425"/>
      <c r="AS9" s="4425">
        <f>SUM(AX9:BJ9)</f>
        <v>14481</v>
      </c>
      <c r="AT9" s="4425"/>
      <c r="AU9" s="4425"/>
      <c r="AV9" s="4425"/>
      <c r="AW9" s="4425"/>
      <c r="AX9" s="4425">
        <v>5437</v>
      </c>
      <c r="AY9" s="4426"/>
      <c r="AZ9" s="4426"/>
      <c r="BA9" s="4426"/>
      <c r="BB9" s="4426"/>
      <c r="BC9" s="4425">
        <v>1421</v>
      </c>
      <c r="BD9" s="4426"/>
      <c r="BE9" s="4426"/>
      <c r="BF9" s="4426"/>
      <c r="BG9" s="4425">
        <v>7623</v>
      </c>
      <c r="BH9" s="4426"/>
      <c r="BI9" s="4426"/>
      <c r="BJ9" s="4426"/>
    </row>
    <row r="10" spans="1:62" s="450" customFormat="1" ht="16.5" customHeight="1">
      <c r="A10" s="4390" t="s">
        <v>976</v>
      </c>
      <c r="B10" s="4391"/>
      <c r="C10" s="570"/>
      <c r="D10" s="570"/>
      <c r="E10" s="570"/>
      <c r="F10" s="570"/>
      <c r="G10" s="570"/>
      <c r="H10" s="570"/>
      <c r="I10" s="571"/>
      <c r="J10" s="571"/>
      <c r="K10" s="571"/>
      <c r="L10" s="571"/>
      <c r="M10" s="571"/>
      <c r="N10" s="571"/>
      <c r="Q10" s="571"/>
      <c r="V10" s="571"/>
      <c r="AA10" s="571"/>
      <c r="AD10" s="501"/>
      <c r="AE10" s="312"/>
      <c r="AF10" s="571"/>
      <c r="AG10" s="312"/>
      <c r="AH10" s="312"/>
      <c r="AI10" s="312"/>
      <c r="AJ10" s="312"/>
      <c r="AK10" s="571"/>
      <c r="AL10" s="312"/>
      <c r="AM10" s="312"/>
      <c r="AN10" s="312"/>
      <c r="AO10" s="312"/>
      <c r="AP10" s="571"/>
      <c r="AQ10" s="312"/>
      <c r="AR10" s="312"/>
      <c r="AS10" s="312"/>
      <c r="AT10" s="312"/>
      <c r="AU10" s="571"/>
      <c r="AX10" s="571"/>
      <c r="AZ10" s="571"/>
      <c r="BE10" s="571"/>
    </row>
    <row r="11" spans="1:62" s="312" customFormat="1" ht="18.75" customHeight="1">
      <c r="A11" s="532"/>
      <c r="B11" s="572" t="s">
        <v>815</v>
      </c>
      <c r="C11" s="4415">
        <v>62837</v>
      </c>
      <c r="D11" s="4416"/>
      <c r="E11" s="4416"/>
      <c r="F11" s="4416"/>
      <c r="G11" s="4416"/>
      <c r="H11" s="4416"/>
      <c r="I11" s="4416"/>
      <c r="J11" s="4416">
        <v>39522</v>
      </c>
      <c r="K11" s="4416"/>
      <c r="L11" s="4416"/>
      <c r="M11" s="4416"/>
      <c r="N11" s="4416"/>
      <c r="O11" s="4416">
        <v>36448</v>
      </c>
      <c r="P11" s="4416"/>
      <c r="Q11" s="4416"/>
      <c r="R11" s="4416"/>
      <c r="S11" s="4416"/>
      <c r="T11" s="4416">
        <v>32044</v>
      </c>
      <c r="U11" s="4416"/>
      <c r="V11" s="4416"/>
      <c r="W11" s="4416"/>
      <c r="X11" s="4416"/>
      <c r="Y11" s="4416">
        <v>3761</v>
      </c>
      <c r="Z11" s="4416"/>
      <c r="AA11" s="4416"/>
      <c r="AB11" s="4416"/>
      <c r="AC11" s="4416"/>
      <c r="AD11" s="4416">
        <v>111</v>
      </c>
      <c r="AE11" s="4416"/>
      <c r="AF11" s="4416"/>
      <c r="AG11" s="4416"/>
      <c r="AH11" s="4416"/>
      <c r="AI11" s="4416">
        <v>532</v>
      </c>
      <c r="AJ11" s="4416"/>
      <c r="AK11" s="4416"/>
      <c r="AL11" s="4416"/>
      <c r="AM11" s="4416"/>
      <c r="AN11" s="4416">
        <v>3074</v>
      </c>
      <c r="AO11" s="4416"/>
      <c r="AP11" s="4416"/>
      <c r="AQ11" s="4416"/>
      <c r="AR11" s="4416"/>
      <c r="AS11" s="4416">
        <v>22668</v>
      </c>
      <c r="AT11" s="4416"/>
      <c r="AU11" s="4416"/>
      <c r="AV11" s="4416"/>
      <c r="AW11" s="4416"/>
      <c r="AX11" s="4416">
        <v>7756</v>
      </c>
      <c r="AY11" s="4420"/>
      <c r="AZ11" s="4420"/>
      <c r="BA11" s="4420"/>
      <c r="BB11" s="4420"/>
      <c r="BC11" s="4416">
        <v>2750</v>
      </c>
      <c r="BD11" s="4420"/>
      <c r="BE11" s="4420"/>
      <c r="BF11" s="4420"/>
      <c r="BG11" s="4416">
        <v>12162</v>
      </c>
      <c r="BH11" s="4420"/>
      <c r="BI11" s="4420"/>
      <c r="BJ11" s="4420"/>
    </row>
    <row r="12" spans="1:62" s="450" customFormat="1" ht="18.75" customHeight="1">
      <c r="A12" s="532"/>
      <c r="B12" s="572" t="s">
        <v>369</v>
      </c>
      <c r="C12" s="4424">
        <v>28928</v>
      </c>
      <c r="D12" s="4423"/>
      <c r="E12" s="4423"/>
      <c r="F12" s="4423"/>
      <c r="G12" s="4423"/>
      <c r="H12" s="4423"/>
      <c r="I12" s="4423"/>
      <c r="J12" s="4423">
        <v>21121</v>
      </c>
      <c r="K12" s="4423"/>
      <c r="L12" s="4423"/>
      <c r="M12" s="4423"/>
      <c r="N12" s="4423"/>
      <c r="O12" s="4423">
        <v>19048</v>
      </c>
      <c r="P12" s="4423"/>
      <c r="Q12" s="4423"/>
      <c r="R12" s="4423"/>
      <c r="S12" s="4423"/>
      <c r="T12" s="4423">
        <v>18448</v>
      </c>
      <c r="U12" s="4423"/>
      <c r="V12" s="4423"/>
      <c r="W12" s="4423"/>
      <c r="X12" s="4423"/>
      <c r="Y12" s="4423">
        <v>324</v>
      </c>
      <c r="Z12" s="4423"/>
      <c r="AA12" s="4423"/>
      <c r="AB12" s="4423"/>
      <c r="AC12" s="4423"/>
      <c r="AD12" s="4423">
        <v>42</v>
      </c>
      <c r="AE12" s="4423"/>
      <c r="AF12" s="4423"/>
      <c r="AG12" s="4423"/>
      <c r="AH12" s="4423"/>
      <c r="AI12" s="4423">
        <v>234</v>
      </c>
      <c r="AJ12" s="4423"/>
      <c r="AK12" s="4423"/>
      <c r="AL12" s="4423"/>
      <c r="AM12" s="4423"/>
      <c r="AN12" s="4423">
        <v>2073</v>
      </c>
      <c r="AO12" s="4423"/>
      <c r="AP12" s="4423"/>
      <c r="AQ12" s="4423"/>
      <c r="AR12" s="4423"/>
      <c r="AS12" s="4423">
        <v>7495</v>
      </c>
      <c r="AT12" s="4423"/>
      <c r="AU12" s="4423"/>
      <c r="AV12" s="4423"/>
      <c r="AW12" s="4423"/>
      <c r="AX12" s="4423">
        <v>800</v>
      </c>
      <c r="AY12" s="4278"/>
      <c r="AZ12" s="4278"/>
      <c r="BA12" s="4278"/>
      <c r="BB12" s="4278"/>
      <c r="BC12" s="4423">
        <v>1375</v>
      </c>
      <c r="BD12" s="4278"/>
      <c r="BE12" s="4278"/>
      <c r="BF12" s="4278"/>
      <c r="BG12" s="4423">
        <v>5320</v>
      </c>
      <c r="BH12" s="4278"/>
      <c r="BI12" s="4278"/>
      <c r="BJ12" s="4278"/>
    </row>
    <row r="13" spans="1:62" s="450" customFormat="1" ht="18.75" customHeight="1">
      <c r="A13" s="573"/>
      <c r="B13" s="574" t="s">
        <v>370</v>
      </c>
      <c r="C13" s="4427">
        <v>33909</v>
      </c>
      <c r="D13" s="4425"/>
      <c r="E13" s="4425"/>
      <c r="F13" s="4425"/>
      <c r="G13" s="4425"/>
      <c r="H13" s="4425"/>
      <c r="I13" s="4425"/>
      <c r="J13" s="4425">
        <v>18401</v>
      </c>
      <c r="K13" s="4425"/>
      <c r="L13" s="4425"/>
      <c r="M13" s="4425"/>
      <c r="N13" s="4425"/>
      <c r="O13" s="4425">
        <v>17400</v>
      </c>
      <c r="P13" s="4425"/>
      <c r="Q13" s="4425"/>
      <c r="R13" s="4425"/>
      <c r="S13" s="4425"/>
      <c r="T13" s="4425">
        <v>13596</v>
      </c>
      <c r="U13" s="4425"/>
      <c r="V13" s="4425"/>
      <c r="W13" s="4425"/>
      <c r="X13" s="4425"/>
      <c r="Y13" s="4425">
        <v>3437</v>
      </c>
      <c r="Z13" s="4425"/>
      <c r="AA13" s="4425"/>
      <c r="AB13" s="4425"/>
      <c r="AC13" s="4425"/>
      <c r="AD13" s="4425">
        <v>69</v>
      </c>
      <c r="AE13" s="4425"/>
      <c r="AF13" s="4425"/>
      <c r="AG13" s="4425"/>
      <c r="AH13" s="4425"/>
      <c r="AI13" s="4425">
        <v>298</v>
      </c>
      <c r="AJ13" s="4425"/>
      <c r="AK13" s="4425"/>
      <c r="AL13" s="4425"/>
      <c r="AM13" s="4425"/>
      <c r="AN13" s="4425">
        <v>1001</v>
      </c>
      <c r="AO13" s="4425"/>
      <c r="AP13" s="4425"/>
      <c r="AQ13" s="4425"/>
      <c r="AR13" s="4425"/>
      <c r="AS13" s="4425">
        <v>15173</v>
      </c>
      <c r="AT13" s="4425"/>
      <c r="AU13" s="4425"/>
      <c r="AV13" s="4425"/>
      <c r="AW13" s="4425"/>
      <c r="AX13" s="4425">
        <v>6956</v>
      </c>
      <c r="AY13" s="4426"/>
      <c r="AZ13" s="4426"/>
      <c r="BA13" s="4426"/>
      <c r="BB13" s="4426"/>
      <c r="BC13" s="4425">
        <v>1375</v>
      </c>
      <c r="BD13" s="4426"/>
      <c r="BE13" s="4426"/>
      <c r="BF13" s="4426"/>
      <c r="BG13" s="4425">
        <v>6842</v>
      </c>
      <c r="BH13" s="4426"/>
      <c r="BI13" s="4426"/>
      <c r="BJ13" s="4426"/>
    </row>
    <row r="14" spans="1:62" s="450" customFormat="1" ht="16.5" customHeight="1">
      <c r="A14" s="575" t="s">
        <v>977</v>
      </c>
      <c r="B14" s="576"/>
      <c r="G14" s="571"/>
      <c r="L14" s="571"/>
      <c r="Q14" s="571"/>
      <c r="V14" s="571"/>
      <c r="AA14" s="571"/>
      <c r="AE14" s="312"/>
      <c r="AF14" s="571"/>
      <c r="AG14" s="312"/>
      <c r="AH14" s="312"/>
      <c r="AI14" s="312"/>
      <c r="AJ14" s="312"/>
      <c r="AK14" s="571"/>
      <c r="AL14" s="312"/>
      <c r="AM14" s="312"/>
      <c r="AN14" s="312"/>
      <c r="AO14" s="312"/>
      <c r="AP14" s="571"/>
      <c r="AQ14" s="312"/>
      <c r="AR14" s="312"/>
      <c r="AS14" s="312"/>
      <c r="AT14" s="312"/>
      <c r="AU14" s="571"/>
      <c r="AX14" s="571"/>
      <c r="AZ14" s="571"/>
      <c r="BE14" s="571"/>
    </row>
    <row r="15" spans="1:62" s="312" customFormat="1" ht="18.75" customHeight="1">
      <c r="A15" s="532"/>
      <c r="B15" s="572" t="s">
        <v>815</v>
      </c>
      <c r="C15" s="4415">
        <v>65095</v>
      </c>
      <c r="D15" s="4420"/>
      <c r="E15" s="4420"/>
      <c r="F15" s="4420"/>
      <c r="G15" s="4420"/>
      <c r="H15" s="4420"/>
      <c r="I15" s="4420"/>
      <c r="J15" s="4416">
        <v>42499</v>
      </c>
      <c r="K15" s="4420"/>
      <c r="L15" s="4420"/>
      <c r="M15" s="4420"/>
      <c r="N15" s="4420"/>
      <c r="O15" s="4416">
        <v>39831</v>
      </c>
      <c r="P15" s="4420"/>
      <c r="Q15" s="4420"/>
      <c r="R15" s="4420"/>
      <c r="S15" s="4420"/>
      <c r="T15" s="4416">
        <v>34427</v>
      </c>
      <c r="U15" s="4420"/>
      <c r="V15" s="4420"/>
      <c r="W15" s="4420"/>
      <c r="X15" s="4420"/>
      <c r="Y15" s="4416">
        <v>4681</v>
      </c>
      <c r="Z15" s="4420"/>
      <c r="AA15" s="4420"/>
      <c r="AB15" s="4420"/>
      <c r="AC15" s="4420"/>
      <c r="AD15" s="4416">
        <v>151</v>
      </c>
      <c r="AE15" s="4420"/>
      <c r="AF15" s="4420"/>
      <c r="AG15" s="4420"/>
      <c r="AH15" s="4420"/>
      <c r="AI15" s="4416">
        <v>572</v>
      </c>
      <c r="AJ15" s="4420"/>
      <c r="AK15" s="4420"/>
      <c r="AL15" s="4420"/>
      <c r="AM15" s="4420"/>
      <c r="AN15" s="4416">
        <v>2668</v>
      </c>
      <c r="AO15" s="4420"/>
      <c r="AP15" s="4420"/>
      <c r="AQ15" s="4420"/>
      <c r="AR15" s="4420"/>
      <c r="AS15" s="4416">
        <v>22498</v>
      </c>
      <c r="AT15" s="4420"/>
      <c r="AU15" s="4420"/>
      <c r="AV15" s="4420"/>
      <c r="AW15" s="4420"/>
      <c r="AX15" s="4416">
        <v>6989</v>
      </c>
      <c r="AY15" s="4420"/>
      <c r="AZ15" s="4420"/>
      <c r="BA15" s="4420"/>
      <c r="BB15" s="4420"/>
      <c r="BC15" s="4416">
        <v>3139</v>
      </c>
      <c r="BD15" s="4420"/>
      <c r="BE15" s="4420"/>
      <c r="BF15" s="4420"/>
      <c r="BG15" s="4416">
        <v>12370</v>
      </c>
      <c r="BH15" s="4420"/>
      <c r="BI15" s="4420"/>
      <c r="BJ15" s="4420"/>
    </row>
    <row r="16" spans="1:62" s="450" customFormat="1" ht="18.75" customHeight="1">
      <c r="A16" s="532"/>
      <c r="B16" s="572" t="s">
        <v>369</v>
      </c>
      <c r="C16" s="4424">
        <v>29733</v>
      </c>
      <c r="D16" s="4420"/>
      <c r="E16" s="4420"/>
      <c r="F16" s="4420"/>
      <c r="G16" s="4420"/>
      <c r="H16" s="4420"/>
      <c r="I16" s="4420"/>
      <c r="J16" s="4423">
        <v>22524</v>
      </c>
      <c r="K16" s="4420"/>
      <c r="L16" s="4420"/>
      <c r="M16" s="4420"/>
      <c r="N16" s="4420"/>
      <c r="O16" s="4423">
        <v>20919</v>
      </c>
      <c r="P16" s="4420"/>
      <c r="Q16" s="4420"/>
      <c r="R16" s="4420"/>
      <c r="S16" s="4420"/>
      <c r="T16" s="4423">
        <v>20189</v>
      </c>
      <c r="U16" s="4420"/>
      <c r="V16" s="4420"/>
      <c r="W16" s="4420"/>
      <c r="X16" s="4420"/>
      <c r="Y16" s="4423">
        <v>392</v>
      </c>
      <c r="Z16" s="4420"/>
      <c r="AA16" s="4420"/>
      <c r="AB16" s="4420"/>
      <c r="AC16" s="4420"/>
      <c r="AD16" s="4423">
        <v>61</v>
      </c>
      <c r="AE16" s="4420"/>
      <c r="AF16" s="4420"/>
      <c r="AG16" s="4420"/>
      <c r="AH16" s="4420"/>
      <c r="AI16" s="4423">
        <v>277</v>
      </c>
      <c r="AJ16" s="4420"/>
      <c r="AK16" s="4420"/>
      <c r="AL16" s="4420"/>
      <c r="AM16" s="4420"/>
      <c r="AN16" s="4423">
        <v>1605</v>
      </c>
      <c r="AO16" s="4420"/>
      <c r="AP16" s="4420"/>
      <c r="AQ16" s="4420"/>
      <c r="AR16" s="4420"/>
      <c r="AS16" s="4423">
        <v>7164</v>
      </c>
      <c r="AT16" s="4420"/>
      <c r="AU16" s="4420"/>
      <c r="AV16" s="4420"/>
      <c r="AW16" s="4420"/>
      <c r="AX16" s="4423">
        <v>491</v>
      </c>
      <c r="AY16" s="4420"/>
      <c r="AZ16" s="4420"/>
      <c r="BA16" s="4420"/>
      <c r="BB16" s="4420"/>
      <c r="BC16" s="4423">
        <v>1575</v>
      </c>
      <c r="BD16" s="4420"/>
      <c r="BE16" s="4420"/>
      <c r="BF16" s="4420"/>
      <c r="BG16" s="4423">
        <v>5098</v>
      </c>
      <c r="BH16" s="4420"/>
      <c r="BI16" s="4420"/>
      <c r="BJ16" s="4420"/>
    </row>
    <row r="17" spans="1:62" s="450" customFormat="1" ht="18.75" customHeight="1">
      <c r="A17" s="573"/>
      <c r="B17" s="574" t="s">
        <v>370</v>
      </c>
      <c r="C17" s="4427">
        <v>35362</v>
      </c>
      <c r="D17" s="4428"/>
      <c r="E17" s="4428"/>
      <c r="F17" s="4428"/>
      <c r="G17" s="4428"/>
      <c r="H17" s="4428"/>
      <c r="I17" s="4428"/>
      <c r="J17" s="4425">
        <v>19975</v>
      </c>
      <c r="K17" s="4428"/>
      <c r="L17" s="4428"/>
      <c r="M17" s="4428"/>
      <c r="N17" s="4428"/>
      <c r="O17" s="4425">
        <v>18912</v>
      </c>
      <c r="P17" s="4428"/>
      <c r="Q17" s="4428"/>
      <c r="R17" s="4428"/>
      <c r="S17" s="4428"/>
      <c r="T17" s="4425">
        <v>14238</v>
      </c>
      <c r="U17" s="4428"/>
      <c r="V17" s="4428"/>
      <c r="W17" s="4428"/>
      <c r="X17" s="4428"/>
      <c r="Y17" s="4425">
        <v>4289</v>
      </c>
      <c r="Z17" s="4428"/>
      <c r="AA17" s="4428"/>
      <c r="AB17" s="4428"/>
      <c r="AC17" s="4428"/>
      <c r="AD17" s="4425">
        <v>90</v>
      </c>
      <c r="AE17" s="4428"/>
      <c r="AF17" s="4428"/>
      <c r="AG17" s="4428"/>
      <c r="AH17" s="4428"/>
      <c r="AI17" s="4425">
        <v>295</v>
      </c>
      <c r="AJ17" s="4428"/>
      <c r="AK17" s="4428"/>
      <c r="AL17" s="4428"/>
      <c r="AM17" s="4428"/>
      <c r="AN17" s="4425">
        <v>1063</v>
      </c>
      <c r="AO17" s="4428"/>
      <c r="AP17" s="4428"/>
      <c r="AQ17" s="4428"/>
      <c r="AR17" s="4428"/>
      <c r="AS17" s="4425">
        <v>15334</v>
      </c>
      <c r="AT17" s="4428"/>
      <c r="AU17" s="4428"/>
      <c r="AV17" s="4428"/>
      <c r="AW17" s="4428"/>
      <c r="AX17" s="4425">
        <v>6498</v>
      </c>
      <c r="AY17" s="4428"/>
      <c r="AZ17" s="4428"/>
      <c r="BA17" s="4428"/>
      <c r="BB17" s="4428"/>
      <c r="BC17" s="4425">
        <v>1564</v>
      </c>
      <c r="BD17" s="4428"/>
      <c r="BE17" s="4428"/>
      <c r="BF17" s="4428"/>
      <c r="BG17" s="4425">
        <v>7272</v>
      </c>
      <c r="BH17" s="4428"/>
      <c r="BI17" s="4428"/>
      <c r="BJ17" s="4428"/>
    </row>
    <row r="18" spans="1:62">
      <c r="A18" s="4429" t="s">
        <v>1178</v>
      </c>
      <c r="B18" s="4429"/>
      <c r="C18" s="4429"/>
      <c r="D18" s="4429"/>
      <c r="E18" s="4429"/>
      <c r="F18" s="4429"/>
      <c r="G18" s="4429"/>
      <c r="H18" s="4429"/>
      <c r="I18" s="4429"/>
      <c r="L18" s="491"/>
      <c r="M18" s="491"/>
      <c r="O18" s="484"/>
      <c r="BC18" s="4430" t="s">
        <v>1179</v>
      </c>
      <c r="BD18" s="4430"/>
      <c r="BE18" s="4430"/>
      <c r="BF18" s="4430"/>
      <c r="BG18" s="4430"/>
      <c r="BH18" s="4430"/>
      <c r="BI18" s="4430"/>
      <c r="BJ18" s="4430"/>
    </row>
    <row r="19" spans="1:62">
      <c r="B19" s="577"/>
      <c r="C19" s="577"/>
      <c r="D19" s="577"/>
      <c r="E19" s="577"/>
      <c r="L19" s="491"/>
      <c r="M19" s="491"/>
      <c r="O19" s="484"/>
    </row>
    <row r="20" spans="1:62" ht="10.5" customHeight="1"/>
    <row r="21" spans="1:62" s="450" customFormat="1" ht="26.25" customHeight="1">
      <c r="A21" s="4373" t="s">
        <v>1180</v>
      </c>
      <c r="B21" s="4373"/>
      <c r="C21" s="4373"/>
      <c r="D21" s="4373"/>
      <c r="E21" s="4373"/>
      <c r="F21" s="4373"/>
      <c r="G21" s="4373"/>
      <c r="H21" s="4373"/>
      <c r="I21" s="4373"/>
      <c r="J21" s="4373"/>
      <c r="K21" s="4373"/>
      <c r="L21" s="4373"/>
      <c r="M21" s="4373"/>
      <c r="N21" s="4373"/>
      <c r="O21" s="4373"/>
      <c r="P21" s="4373"/>
      <c r="Q21" s="4373"/>
      <c r="R21" s="4373"/>
      <c r="S21" s="4373"/>
      <c r="T21" s="4373"/>
      <c r="U21" s="4373"/>
      <c r="V21" s="4373"/>
      <c r="W21" s="4373"/>
      <c r="X21" s="4373"/>
      <c r="Y21" s="4373"/>
      <c r="Z21" s="4373"/>
      <c r="AA21" s="4373"/>
      <c r="AB21" s="4373"/>
      <c r="AC21" s="4373"/>
      <c r="AD21" s="312"/>
      <c r="AE21" s="312"/>
      <c r="AF21" s="312"/>
      <c r="AG21" s="312"/>
      <c r="AH21" s="312"/>
      <c r="AI21" s="312"/>
      <c r="AJ21" s="312"/>
      <c r="AK21" s="312"/>
      <c r="AL21" s="312"/>
      <c r="AM21" s="312"/>
      <c r="AN21" s="312"/>
      <c r="AO21" s="312"/>
    </row>
    <row r="22" spans="1:62" s="490" customFormat="1" ht="15" customHeight="1" thickBot="1">
      <c r="BA22" s="4404" t="s">
        <v>1181</v>
      </c>
      <c r="BB22" s="4404"/>
      <c r="BC22" s="4404"/>
      <c r="BD22" s="4404"/>
      <c r="BE22" s="4404"/>
      <c r="BF22" s="4404"/>
      <c r="BG22" s="4404"/>
      <c r="BH22" s="4404"/>
      <c r="BI22" s="4404"/>
      <c r="BJ22" s="4404"/>
    </row>
    <row r="23" spans="1:62" s="312" customFormat="1" ht="18.75" customHeight="1">
      <c r="A23" s="4405" t="s">
        <v>1182</v>
      </c>
      <c r="B23" s="4431"/>
      <c r="C23" s="4434" t="s">
        <v>815</v>
      </c>
      <c r="D23" s="4434"/>
      <c r="E23" s="4434"/>
      <c r="F23" s="4434" t="s">
        <v>1183</v>
      </c>
      <c r="G23" s="4434"/>
      <c r="H23" s="4434"/>
      <c r="I23" s="4434"/>
      <c r="J23" s="4434"/>
      <c r="K23" s="4434"/>
      <c r="L23" s="4434"/>
      <c r="M23" s="4434"/>
      <c r="N23" s="4434"/>
      <c r="O23" s="4434"/>
      <c r="P23" s="4434"/>
      <c r="Q23" s="4434"/>
      <c r="R23" s="4434"/>
      <c r="S23" s="4434"/>
      <c r="T23" s="4434"/>
      <c r="U23" s="4434"/>
      <c r="V23" s="4434"/>
      <c r="W23" s="4434"/>
      <c r="X23" s="4382" t="s">
        <v>1184</v>
      </c>
      <c r="Y23" s="4380"/>
      <c r="Z23" s="4380"/>
      <c r="AA23" s="4380"/>
      <c r="AB23" s="4380"/>
      <c r="AC23" s="4380"/>
      <c r="AD23" s="4380" t="s">
        <v>1185</v>
      </c>
      <c r="AE23" s="4380"/>
      <c r="AF23" s="4380"/>
      <c r="AG23" s="4380"/>
      <c r="AH23" s="4380"/>
      <c r="AI23" s="4380"/>
      <c r="AJ23" s="4380"/>
      <c r="AK23" s="4380"/>
      <c r="AL23" s="4380"/>
      <c r="AM23" s="4380"/>
      <c r="AN23" s="4380"/>
      <c r="AO23" s="4380"/>
      <c r="AP23" s="4380"/>
      <c r="AQ23" s="4380"/>
      <c r="AR23" s="4380"/>
      <c r="AS23" s="4380"/>
      <c r="AT23" s="4380"/>
      <c r="AU23" s="4380"/>
      <c r="AV23" s="4380"/>
      <c r="AW23" s="4380"/>
      <c r="AX23" s="4380"/>
      <c r="AY23" s="4380"/>
      <c r="AZ23" s="4380"/>
      <c r="BA23" s="4380"/>
      <c r="BB23" s="4380"/>
      <c r="BC23" s="4380"/>
      <c r="BD23" s="4381"/>
      <c r="BE23" s="4435" t="s">
        <v>1186</v>
      </c>
      <c r="BF23" s="4435"/>
      <c r="BG23" s="4435"/>
      <c r="BH23" s="4435" t="s">
        <v>1187</v>
      </c>
      <c r="BI23" s="4435"/>
      <c r="BJ23" s="4437"/>
    </row>
    <row r="24" spans="1:62" s="312" customFormat="1" ht="33" customHeight="1">
      <c r="A24" s="4406"/>
      <c r="B24" s="4432"/>
      <c r="C24" s="4412"/>
      <c r="D24" s="4412"/>
      <c r="E24" s="4412"/>
      <c r="F24" s="4412" t="s">
        <v>815</v>
      </c>
      <c r="G24" s="4412"/>
      <c r="H24" s="4412"/>
      <c r="I24" s="4412" t="s">
        <v>1188</v>
      </c>
      <c r="J24" s="4412"/>
      <c r="K24" s="4412"/>
      <c r="L24" s="4412"/>
      <c r="M24" s="4412"/>
      <c r="N24" s="4412"/>
      <c r="O24" s="4412"/>
      <c r="P24" s="4412"/>
      <c r="Q24" s="4412"/>
      <c r="R24" s="4412"/>
      <c r="S24" s="4412"/>
      <c r="T24" s="4412"/>
      <c r="U24" s="4412"/>
      <c r="V24" s="4412"/>
      <c r="W24" s="4412"/>
      <c r="X24" s="4436" t="s">
        <v>815</v>
      </c>
      <c r="Y24" s="4436"/>
      <c r="Z24" s="4436"/>
      <c r="AA24" s="4439" t="s">
        <v>1189</v>
      </c>
      <c r="AB24" s="4440"/>
      <c r="AC24" s="4440"/>
      <c r="AD24" s="4414" t="s">
        <v>1190</v>
      </c>
      <c r="AE24" s="4414"/>
      <c r="AF24" s="4414"/>
      <c r="AG24" s="4414"/>
      <c r="AH24" s="4414"/>
      <c r="AI24" s="4414"/>
      <c r="AJ24" s="4414"/>
      <c r="AK24" s="4414"/>
      <c r="AL24" s="4414"/>
      <c r="AM24" s="4414"/>
      <c r="AN24" s="4414"/>
      <c r="AO24" s="4414"/>
      <c r="AP24" s="4414"/>
      <c r="AQ24" s="4414"/>
      <c r="AR24" s="4414"/>
      <c r="AS24" s="4414"/>
      <c r="AT24" s="4414"/>
      <c r="AU24" s="4414"/>
      <c r="AV24" s="4414"/>
      <c r="AW24" s="4414"/>
      <c r="AX24" s="4414"/>
      <c r="AY24" s="4414"/>
      <c r="AZ24" s="4414"/>
      <c r="BA24" s="4414"/>
      <c r="BB24" s="4414"/>
      <c r="BC24" s="4414"/>
      <c r="BD24" s="4417"/>
      <c r="BE24" s="4436"/>
      <c r="BF24" s="4436"/>
      <c r="BG24" s="4436"/>
      <c r="BH24" s="4436"/>
      <c r="BI24" s="4436"/>
      <c r="BJ24" s="4438"/>
    </row>
    <row r="25" spans="1:62" s="312" customFormat="1" ht="48.75" customHeight="1">
      <c r="A25" s="4407"/>
      <c r="B25" s="4433"/>
      <c r="C25" s="4412"/>
      <c r="D25" s="4412"/>
      <c r="E25" s="4412"/>
      <c r="F25" s="4412"/>
      <c r="G25" s="4412"/>
      <c r="H25" s="4412"/>
      <c r="I25" s="4412" t="s">
        <v>815</v>
      </c>
      <c r="J25" s="4412"/>
      <c r="K25" s="4412"/>
      <c r="L25" s="4419" t="s">
        <v>1191</v>
      </c>
      <c r="M25" s="4419"/>
      <c r="N25" s="4419"/>
      <c r="O25" s="4419" t="s">
        <v>1192</v>
      </c>
      <c r="P25" s="4419"/>
      <c r="Q25" s="4419"/>
      <c r="R25" s="4419" t="s">
        <v>1193</v>
      </c>
      <c r="S25" s="4419"/>
      <c r="T25" s="4419"/>
      <c r="U25" s="4419" t="s">
        <v>1194</v>
      </c>
      <c r="V25" s="4419"/>
      <c r="W25" s="4419"/>
      <c r="X25" s="4436"/>
      <c r="Y25" s="4436"/>
      <c r="Z25" s="4436"/>
      <c r="AA25" s="4441" t="s">
        <v>1195</v>
      </c>
      <c r="AB25" s="4441"/>
      <c r="AC25" s="4441"/>
      <c r="AD25" s="4442" t="s">
        <v>1196</v>
      </c>
      <c r="AE25" s="4442"/>
      <c r="AF25" s="4442"/>
      <c r="AG25" s="4442" t="s">
        <v>1197</v>
      </c>
      <c r="AH25" s="4442"/>
      <c r="AI25" s="4442"/>
      <c r="AJ25" s="4442" t="s">
        <v>1198</v>
      </c>
      <c r="AK25" s="4442"/>
      <c r="AL25" s="4442"/>
      <c r="AM25" s="4442" t="s">
        <v>1199</v>
      </c>
      <c r="AN25" s="4442"/>
      <c r="AO25" s="4442"/>
      <c r="AP25" s="4442" t="s">
        <v>1200</v>
      </c>
      <c r="AQ25" s="4442"/>
      <c r="AR25" s="4442"/>
      <c r="AS25" s="4442" t="s">
        <v>1201</v>
      </c>
      <c r="AT25" s="4442"/>
      <c r="AU25" s="4442"/>
      <c r="AV25" s="4442" t="s">
        <v>1202</v>
      </c>
      <c r="AW25" s="4442"/>
      <c r="AX25" s="4442"/>
      <c r="AY25" s="4441" t="s">
        <v>1203</v>
      </c>
      <c r="AZ25" s="4441"/>
      <c r="BA25" s="4441"/>
      <c r="BB25" s="4441" t="s">
        <v>1204</v>
      </c>
      <c r="BC25" s="4441"/>
      <c r="BD25" s="4441"/>
      <c r="BE25" s="4436"/>
      <c r="BF25" s="4436"/>
      <c r="BG25" s="4436"/>
      <c r="BH25" s="4436"/>
      <c r="BI25" s="4436"/>
      <c r="BJ25" s="4438"/>
    </row>
    <row r="26" spans="1:62" s="312" customFormat="1">
      <c r="A26" s="4443" t="s">
        <v>342</v>
      </c>
      <c r="B26" s="4444"/>
      <c r="C26" s="578"/>
      <c r="D26" s="579"/>
      <c r="E26" s="579"/>
      <c r="F26" s="569"/>
      <c r="G26" s="569"/>
      <c r="H26" s="569"/>
      <c r="I26" s="569"/>
      <c r="K26" s="569"/>
      <c r="L26" s="580"/>
      <c r="M26" s="569"/>
      <c r="O26" s="580"/>
      <c r="P26" s="580"/>
      <c r="Q26" s="580"/>
      <c r="R26" s="580"/>
      <c r="S26" s="580"/>
      <c r="U26" s="580"/>
      <c r="V26" s="580"/>
      <c r="X26" s="581"/>
      <c r="Y26" s="581"/>
      <c r="AA26" s="582"/>
      <c r="AD26" s="583"/>
      <c r="AE26" s="580"/>
      <c r="AF26" s="580"/>
      <c r="AG26" s="583"/>
      <c r="AJ26" s="583"/>
      <c r="AK26" s="581"/>
      <c r="AM26" s="583"/>
      <c r="AN26" s="582"/>
      <c r="AO26" s="582"/>
      <c r="AP26" s="583"/>
      <c r="AQ26" s="583"/>
      <c r="AS26" s="583"/>
      <c r="AT26" s="583"/>
      <c r="AV26" s="583"/>
      <c r="AX26" s="583"/>
      <c r="AY26" s="582"/>
      <c r="BB26" s="582"/>
      <c r="BC26" s="583"/>
      <c r="BE26" s="569"/>
      <c r="BF26" s="569"/>
      <c r="BG26" s="582"/>
      <c r="BH26" s="569"/>
    </row>
    <row r="27" spans="1:62" s="450" customFormat="1" ht="18" customHeight="1">
      <c r="A27" s="4445" t="s">
        <v>1205</v>
      </c>
      <c r="B27" s="4446"/>
      <c r="C27" s="4447">
        <v>24770</v>
      </c>
      <c r="D27" s="4447"/>
      <c r="E27" s="4447"/>
      <c r="F27" s="4448">
        <f>+I27+X27</f>
        <v>17691</v>
      </c>
      <c r="G27" s="4449"/>
      <c r="H27" s="4449"/>
      <c r="I27" s="4448">
        <f>+L27+O27+R27+U27</f>
        <v>13354</v>
      </c>
      <c r="J27" s="4450"/>
      <c r="K27" s="4450"/>
      <c r="L27" s="4448">
        <v>4980</v>
      </c>
      <c r="M27" s="4448"/>
      <c r="N27" s="4448"/>
      <c r="O27" s="4448">
        <v>5975</v>
      </c>
      <c r="P27" s="4449"/>
      <c r="Q27" s="4449"/>
      <c r="R27" s="4448">
        <v>379</v>
      </c>
      <c r="S27" s="4449"/>
      <c r="T27" s="4449"/>
      <c r="U27" s="4448">
        <v>2020</v>
      </c>
      <c r="V27" s="4449"/>
      <c r="W27" s="4449"/>
      <c r="X27" s="4448">
        <f>+AA27+AD27+AG27+AJ27+AM27+AP27+AS27+AV27+AY27+BB27</f>
        <v>4337</v>
      </c>
      <c r="Y27" s="4448"/>
      <c r="Z27" s="4448"/>
      <c r="AA27" s="4448">
        <v>211</v>
      </c>
      <c r="AB27" s="4449">
        <v>278</v>
      </c>
      <c r="AC27" s="4449">
        <v>278</v>
      </c>
      <c r="AD27" s="4448">
        <v>581</v>
      </c>
      <c r="AE27" s="4449">
        <v>639</v>
      </c>
      <c r="AF27" s="4449">
        <v>639</v>
      </c>
      <c r="AG27" s="4448">
        <v>889</v>
      </c>
      <c r="AH27" s="4449">
        <v>1197</v>
      </c>
      <c r="AI27" s="4449">
        <v>1197</v>
      </c>
      <c r="AJ27" s="4448">
        <v>1209</v>
      </c>
      <c r="AK27" s="4449">
        <v>1446</v>
      </c>
      <c r="AL27" s="4449">
        <v>1446</v>
      </c>
      <c r="AM27" s="4448">
        <v>60</v>
      </c>
      <c r="AN27" s="4449">
        <v>76</v>
      </c>
      <c r="AO27" s="4449">
        <v>76</v>
      </c>
      <c r="AP27" s="4448">
        <v>355</v>
      </c>
      <c r="AQ27" s="4449">
        <v>369</v>
      </c>
      <c r="AR27" s="4449">
        <v>369</v>
      </c>
      <c r="AS27" s="4448">
        <v>69</v>
      </c>
      <c r="AT27" s="4449">
        <v>99</v>
      </c>
      <c r="AU27" s="4449">
        <v>99</v>
      </c>
      <c r="AV27" s="4448">
        <v>345</v>
      </c>
      <c r="AW27" s="4449">
        <v>434</v>
      </c>
      <c r="AX27" s="4449">
        <v>434</v>
      </c>
      <c r="AY27" s="4448">
        <v>125</v>
      </c>
      <c r="AZ27" s="4449">
        <v>123</v>
      </c>
      <c r="BA27" s="4449">
        <v>123</v>
      </c>
      <c r="BB27" s="4448">
        <v>493</v>
      </c>
      <c r="BC27" s="4449">
        <v>542</v>
      </c>
      <c r="BD27" s="4449">
        <v>542</v>
      </c>
      <c r="BE27" s="4448">
        <v>279</v>
      </c>
      <c r="BF27" s="4449">
        <v>217</v>
      </c>
      <c r="BG27" s="4449">
        <v>217</v>
      </c>
      <c r="BH27" s="4448">
        <v>6794</v>
      </c>
      <c r="BI27" s="4449">
        <v>7112</v>
      </c>
      <c r="BJ27" s="4449">
        <v>7112</v>
      </c>
    </row>
    <row r="28" spans="1:62" s="450" customFormat="1" ht="18" customHeight="1">
      <c r="A28" s="4445" t="s">
        <v>1206</v>
      </c>
      <c r="B28" s="4446"/>
      <c r="C28" s="4447">
        <v>64741</v>
      </c>
      <c r="D28" s="4447">
        <v>69442</v>
      </c>
      <c r="E28" s="4447">
        <v>69442</v>
      </c>
      <c r="F28" s="4448">
        <f>+I28+X28</f>
        <v>57189</v>
      </c>
      <c r="G28" s="4449"/>
      <c r="H28" s="4449"/>
      <c r="I28" s="4448">
        <f>+L28+O28+R28+U28</f>
        <v>37137</v>
      </c>
      <c r="J28" s="4450"/>
      <c r="K28" s="4450"/>
      <c r="L28" s="4448">
        <v>9960</v>
      </c>
      <c r="M28" s="4448">
        <v>9816</v>
      </c>
      <c r="N28" s="4448">
        <v>9816</v>
      </c>
      <c r="O28" s="4448">
        <v>21654</v>
      </c>
      <c r="P28" s="4449">
        <v>22141</v>
      </c>
      <c r="Q28" s="4449">
        <v>22141</v>
      </c>
      <c r="R28" s="4448">
        <v>866</v>
      </c>
      <c r="S28" s="4449">
        <v>754</v>
      </c>
      <c r="T28" s="4449">
        <v>754</v>
      </c>
      <c r="U28" s="4448">
        <v>4657</v>
      </c>
      <c r="V28" s="4449">
        <v>4653</v>
      </c>
      <c r="W28" s="4449">
        <v>4653</v>
      </c>
      <c r="X28" s="4448">
        <f>+AA28+AD28+AG28+AJ28+AM28+AP28+AS28+AV28+AY28+BB28</f>
        <v>20052</v>
      </c>
      <c r="Y28" s="4448"/>
      <c r="Z28" s="4448"/>
      <c r="AA28" s="4448">
        <v>844</v>
      </c>
      <c r="AB28" s="4449">
        <v>1112</v>
      </c>
      <c r="AC28" s="4449">
        <v>1112</v>
      </c>
      <c r="AD28" s="4448">
        <v>1743</v>
      </c>
      <c r="AE28" s="4449">
        <v>1917</v>
      </c>
      <c r="AF28" s="4449">
        <v>1917</v>
      </c>
      <c r="AG28" s="4448">
        <v>5190</v>
      </c>
      <c r="AH28" s="4449">
        <v>7007</v>
      </c>
      <c r="AI28" s="4449">
        <v>7007</v>
      </c>
      <c r="AJ28" s="4448">
        <v>5613</v>
      </c>
      <c r="AK28" s="4449">
        <v>6761</v>
      </c>
      <c r="AL28" s="4449">
        <v>6761</v>
      </c>
      <c r="AM28" s="4448">
        <v>198</v>
      </c>
      <c r="AN28" s="4449">
        <v>245</v>
      </c>
      <c r="AO28" s="4449">
        <v>245</v>
      </c>
      <c r="AP28" s="4448">
        <v>1715</v>
      </c>
      <c r="AQ28" s="4449">
        <v>1766</v>
      </c>
      <c r="AR28" s="4449">
        <v>1766</v>
      </c>
      <c r="AS28" s="4448">
        <v>391</v>
      </c>
      <c r="AT28" s="4449">
        <v>557</v>
      </c>
      <c r="AU28" s="4449">
        <v>557</v>
      </c>
      <c r="AV28" s="4448">
        <v>2380</v>
      </c>
      <c r="AW28" s="4449">
        <v>2945</v>
      </c>
      <c r="AX28" s="4449">
        <v>2945</v>
      </c>
      <c r="AY28" s="4448">
        <v>257</v>
      </c>
      <c r="AZ28" s="4449">
        <v>259</v>
      </c>
      <c r="BA28" s="4449">
        <v>259</v>
      </c>
      <c r="BB28" s="4448">
        <v>1721</v>
      </c>
      <c r="BC28" s="4449">
        <v>1846</v>
      </c>
      <c r="BD28" s="4449">
        <v>1846</v>
      </c>
      <c r="BE28" s="4448">
        <v>742</v>
      </c>
      <c r="BF28" s="4449">
        <v>547</v>
      </c>
      <c r="BG28" s="4449">
        <v>547</v>
      </c>
      <c r="BH28" s="4448">
        <v>6794</v>
      </c>
      <c r="BI28" s="4449">
        <v>7112</v>
      </c>
      <c r="BJ28" s="4449">
        <v>7112</v>
      </c>
    </row>
    <row r="29" spans="1:62" s="450" customFormat="1" ht="18" customHeight="1">
      <c r="A29" s="4445" t="s">
        <v>1207</v>
      </c>
      <c r="B29" s="4446"/>
      <c r="C29" s="4451" t="s">
        <v>1002</v>
      </c>
      <c r="D29" s="4447" t="s">
        <v>693</v>
      </c>
      <c r="E29" s="4447" t="s">
        <v>693</v>
      </c>
      <c r="F29" s="4452" t="s">
        <v>1002</v>
      </c>
      <c r="G29" s="4448" t="s">
        <v>693</v>
      </c>
      <c r="H29" s="4448" t="s">
        <v>693</v>
      </c>
      <c r="I29" s="4452" t="s">
        <v>1002</v>
      </c>
      <c r="J29" s="4448" t="s">
        <v>693</v>
      </c>
      <c r="K29" s="4448" t="s">
        <v>693</v>
      </c>
      <c r="L29" s="4452" t="s">
        <v>1002</v>
      </c>
      <c r="M29" s="4448" t="s">
        <v>693</v>
      </c>
      <c r="N29" s="4448" t="s">
        <v>693</v>
      </c>
      <c r="O29" s="4452" t="s">
        <v>1002</v>
      </c>
      <c r="P29" s="4448" t="s">
        <v>693</v>
      </c>
      <c r="Q29" s="4448" t="s">
        <v>693</v>
      </c>
      <c r="R29" s="4452" t="s">
        <v>1002</v>
      </c>
      <c r="S29" s="4448" t="s">
        <v>693</v>
      </c>
      <c r="T29" s="4448" t="s">
        <v>693</v>
      </c>
      <c r="U29" s="4452" t="s">
        <v>1002</v>
      </c>
      <c r="V29" s="4448" t="s">
        <v>693</v>
      </c>
      <c r="W29" s="4448" t="s">
        <v>693</v>
      </c>
      <c r="X29" s="4452" t="s">
        <v>1002</v>
      </c>
      <c r="Y29" s="4448" t="s">
        <v>693</v>
      </c>
      <c r="Z29" s="4448" t="s">
        <v>693</v>
      </c>
      <c r="AA29" s="4452" t="s">
        <v>1002</v>
      </c>
      <c r="AB29" s="4448" t="s">
        <v>693</v>
      </c>
      <c r="AC29" s="4448" t="s">
        <v>693</v>
      </c>
      <c r="AD29" s="4452" t="s">
        <v>1002</v>
      </c>
      <c r="AE29" s="4448" t="s">
        <v>693</v>
      </c>
      <c r="AF29" s="4448" t="s">
        <v>693</v>
      </c>
      <c r="AG29" s="4452" t="s">
        <v>1002</v>
      </c>
      <c r="AH29" s="4448" t="s">
        <v>693</v>
      </c>
      <c r="AI29" s="4448" t="s">
        <v>693</v>
      </c>
      <c r="AJ29" s="4452" t="s">
        <v>1002</v>
      </c>
      <c r="AK29" s="4448" t="s">
        <v>693</v>
      </c>
      <c r="AL29" s="4448" t="s">
        <v>693</v>
      </c>
      <c r="AM29" s="4452" t="s">
        <v>1002</v>
      </c>
      <c r="AN29" s="4448" t="s">
        <v>693</v>
      </c>
      <c r="AO29" s="4448" t="s">
        <v>693</v>
      </c>
      <c r="AP29" s="4452" t="s">
        <v>1002</v>
      </c>
      <c r="AQ29" s="4448" t="s">
        <v>693</v>
      </c>
      <c r="AR29" s="4448" t="s">
        <v>693</v>
      </c>
      <c r="AS29" s="4452" t="s">
        <v>1002</v>
      </c>
      <c r="AT29" s="4448" t="s">
        <v>693</v>
      </c>
      <c r="AU29" s="4448" t="s">
        <v>693</v>
      </c>
      <c r="AV29" s="4452" t="s">
        <v>1002</v>
      </c>
      <c r="AW29" s="4448" t="s">
        <v>693</v>
      </c>
      <c r="AX29" s="4448" t="s">
        <v>693</v>
      </c>
      <c r="AY29" s="4452" t="s">
        <v>1002</v>
      </c>
      <c r="AZ29" s="4448" t="s">
        <v>693</v>
      </c>
      <c r="BA29" s="4448" t="s">
        <v>693</v>
      </c>
      <c r="BB29" s="4452" t="s">
        <v>1002</v>
      </c>
      <c r="BC29" s="4448" t="s">
        <v>693</v>
      </c>
      <c r="BD29" s="4448" t="s">
        <v>693</v>
      </c>
      <c r="BE29" s="4452" t="s">
        <v>1002</v>
      </c>
      <c r="BF29" s="4448" t="s">
        <v>693</v>
      </c>
      <c r="BG29" s="4448" t="s">
        <v>693</v>
      </c>
      <c r="BH29" s="4452" t="s">
        <v>1002</v>
      </c>
      <c r="BI29" s="4448" t="s">
        <v>693</v>
      </c>
      <c r="BJ29" s="4448" t="s">
        <v>693</v>
      </c>
    </row>
    <row r="30" spans="1:62" s="584" customFormat="1" ht="18" customHeight="1">
      <c r="A30" s="4453" t="s">
        <v>1208</v>
      </c>
      <c r="B30" s="4454"/>
      <c r="C30" s="4455">
        <f>+C28/C27</f>
        <v>2.6136859103754544</v>
      </c>
      <c r="D30" s="4455"/>
      <c r="E30" s="4455"/>
      <c r="F30" s="4456">
        <f>+F28/F27</f>
        <v>3.2326606749194506</v>
      </c>
      <c r="G30" s="4456"/>
      <c r="H30" s="4456"/>
      <c r="I30" s="4456">
        <f>+I28/I27</f>
        <v>2.7809645050172231</v>
      </c>
      <c r="J30" s="4456"/>
      <c r="K30" s="4456"/>
      <c r="L30" s="4456">
        <f t="shared" ref="L30:W30" si="0">L28/L27</f>
        <v>2</v>
      </c>
      <c r="M30" s="4456" t="e">
        <f t="shared" si="0"/>
        <v>#DIV/0!</v>
      </c>
      <c r="N30" s="4456" t="e">
        <f t="shared" si="0"/>
        <v>#DIV/0!</v>
      </c>
      <c r="O30" s="4456">
        <f t="shared" si="0"/>
        <v>3.624100418410042</v>
      </c>
      <c r="P30" s="4457" t="e">
        <f t="shared" si="0"/>
        <v>#DIV/0!</v>
      </c>
      <c r="Q30" s="4457" t="e">
        <f t="shared" si="0"/>
        <v>#DIV/0!</v>
      </c>
      <c r="R30" s="4456">
        <f t="shared" si="0"/>
        <v>2.2849604221635884</v>
      </c>
      <c r="S30" s="4457" t="e">
        <f t="shared" si="0"/>
        <v>#DIV/0!</v>
      </c>
      <c r="T30" s="4457" t="e">
        <f t="shared" si="0"/>
        <v>#DIV/0!</v>
      </c>
      <c r="U30" s="4456">
        <f t="shared" si="0"/>
        <v>2.3054455445544555</v>
      </c>
      <c r="V30" s="4457" t="e">
        <f t="shared" si="0"/>
        <v>#DIV/0!</v>
      </c>
      <c r="W30" s="4457" t="e">
        <f t="shared" si="0"/>
        <v>#DIV/0!</v>
      </c>
      <c r="X30" s="4456">
        <f>+X28/X27</f>
        <v>4.6234724463915144</v>
      </c>
      <c r="Y30" s="4456"/>
      <c r="Z30" s="4456"/>
      <c r="AA30" s="4456">
        <f t="shared" ref="AA30:BJ30" si="1">AA28/AA27</f>
        <v>4</v>
      </c>
      <c r="AB30" s="4457">
        <f t="shared" si="1"/>
        <v>4</v>
      </c>
      <c r="AC30" s="4457">
        <f t="shared" si="1"/>
        <v>4</v>
      </c>
      <c r="AD30" s="4456">
        <f t="shared" si="1"/>
        <v>3</v>
      </c>
      <c r="AE30" s="4457">
        <f t="shared" si="1"/>
        <v>3</v>
      </c>
      <c r="AF30" s="4457">
        <f t="shared" si="1"/>
        <v>3</v>
      </c>
      <c r="AG30" s="4456">
        <f t="shared" si="1"/>
        <v>5.8380202474690668</v>
      </c>
      <c r="AH30" s="4457">
        <f t="shared" si="1"/>
        <v>5.8538011695906436</v>
      </c>
      <c r="AI30" s="4457">
        <f t="shared" si="1"/>
        <v>5.8538011695906436</v>
      </c>
      <c r="AJ30" s="4456">
        <f t="shared" si="1"/>
        <v>4.6426799007444171</v>
      </c>
      <c r="AK30" s="4457">
        <f t="shared" si="1"/>
        <v>4.6756569847856158</v>
      </c>
      <c r="AL30" s="4457">
        <f t="shared" si="1"/>
        <v>4.6756569847856158</v>
      </c>
      <c r="AM30" s="4456">
        <f t="shared" si="1"/>
        <v>3.3</v>
      </c>
      <c r="AN30" s="4457">
        <f t="shared" si="1"/>
        <v>3.2236842105263159</v>
      </c>
      <c r="AO30" s="4457">
        <f t="shared" si="1"/>
        <v>3.2236842105263159</v>
      </c>
      <c r="AP30" s="4456">
        <f t="shared" si="1"/>
        <v>4.830985915492958</v>
      </c>
      <c r="AQ30" s="4457">
        <f t="shared" si="1"/>
        <v>4.7859078590785904</v>
      </c>
      <c r="AR30" s="4457">
        <f t="shared" si="1"/>
        <v>4.7859078590785904</v>
      </c>
      <c r="AS30" s="4456">
        <f t="shared" si="1"/>
        <v>5.666666666666667</v>
      </c>
      <c r="AT30" s="4457">
        <f t="shared" si="1"/>
        <v>5.6262626262626263</v>
      </c>
      <c r="AU30" s="4457">
        <f t="shared" si="1"/>
        <v>5.6262626262626263</v>
      </c>
      <c r="AV30" s="4456">
        <f t="shared" si="1"/>
        <v>6.8985507246376816</v>
      </c>
      <c r="AW30" s="4457">
        <f t="shared" si="1"/>
        <v>6.7857142857142856</v>
      </c>
      <c r="AX30" s="4457">
        <f t="shared" si="1"/>
        <v>6.7857142857142856</v>
      </c>
      <c r="AY30" s="4456">
        <f t="shared" si="1"/>
        <v>2.056</v>
      </c>
      <c r="AZ30" s="4457">
        <f t="shared" si="1"/>
        <v>2.1056910569105689</v>
      </c>
      <c r="BA30" s="4457">
        <f t="shared" si="1"/>
        <v>2.1056910569105689</v>
      </c>
      <c r="BB30" s="4456">
        <f t="shared" si="1"/>
        <v>3.4908722109533468</v>
      </c>
      <c r="BC30" s="4457">
        <f t="shared" si="1"/>
        <v>3.4059040590405902</v>
      </c>
      <c r="BD30" s="4457">
        <f t="shared" si="1"/>
        <v>3.4059040590405902</v>
      </c>
      <c r="BE30" s="4456">
        <f t="shared" si="1"/>
        <v>2.6594982078853047</v>
      </c>
      <c r="BF30" s="4457">
        <f t="shared" si="1"/>
        <v>2.5207373271889399</v>
      </c>
      <c r="BG30" s="4457">
        <f t="shared" si="1"/>
        <v>2.5207373271889399</v>
      </c>
      <c r="BH30" s="4456">
        <f t="shared" si="1"/>
        <v>1</v>
      </c>
      <c r="BI30" s="4457">
        <f t="shared" si="1"/>
        <v>1</v>
      </c>
      <c r="BJ30" s="4457">
        <f t="shared" si="1"/>
        <v>1</v>
      </c>
    </row>
    <row r="31" spans="1:62" s="584" customFormat="1" ht="13.5" customHeight="1">
      <c r="B31" s="585"/>
      <c r="C31" s="4447"/>
      <c r="D31" s="4447"/>
      <c r="E31" s="4447"/>
      <c r="F31" s="479"/>
      <c r="G31" s="479"/>
      <c r="H31" s="479"/>
      <c r="I31" s="479"/>
      <c r="J31" s="586"/>
      <c r="K31" s="479"/>
      <c r="L31" s="4448"/>
      <c r="M31" s="4448"/>
      <c r="N31" s="4448"/>
      <c r="O31" s="4448"/>
      <c r="P31" s="4449"/>
      <c r="Q31" s="4449"/>
      <c r="R31" s="4448"/>
      <c r="S31" s="4449"/>
      <c r="T31" s="4449"/>
      <c r="U31" s="4448"/>
      <c r="V31" s="4449"/>
      <c r="W31" s="4449"/>
      <c r="X31" s="4448"/>
      <c r="Y31" s="4448"/>
      <c r="Z31" s="4448"/>
      <c r="AA31" s="4448"/>
      <c r="AB31" s="4449"/>
      <c r="AC31" s="4449"/>
      <c r="AD31" s="4448"/>
      <c r="AE31" s="4449"/>
      <c r="AF31" s="4449"/>
      <c r="AG31" s="4448"/>
      <c r="AH31" s="4449"/>
      <c r="AI31" s="4449"/>
      <c r="AJ31" s="4448"/>
      <c r="AK31" s="4449"/>
      <c r="AL31" s="4449"/>
      <c r="AM31" s="4448"/>
      <c r="AN31" s="4449"/>
      <c r="AO31" s="4449"/>
      <c r="AP31" s="4448"/>
      <c r="AQ31" s="4449"/>
      <c r="AR31" s="4449"/>
      <c r="AS31" s="4448"/>
      <c r="AT31" s="4449"/>
      <c r="AU31" s="4449"/>
      <c r="AV31" s="4448"/>
      <c r="AW31" s="4449"/>
      <c r="AX31" s="4449"/>
      <c r="AY31" s="4448"/>
      <c r="AZ31" s="4449"/>
      <c r="BA31" s="4449"/>
      <c r="BB31" s="4448"/>
      <c r="BC31" s="4449"/>
      <c r="BD31" s="4449"/>
      <c r="BE31" s="4448"/>
      <c r="BF31" s="4449"/>
      <c r="BG31" s="4449"/>
      <c r="BH31" s="4448"/>
      <c r="BI31" s="4449"/>
      <c r="BJ31" s="4449"/>
    </row>
    <row r="32" spans="1:62" s="450" customFormat="1" ht="27.75" customHeight="1">
      <c r="A32" s="4458" t="s">
        <v>1209</v>
      </c>
      <c r="B32" s="4459"/>
      <c r="C32" s="4447">
        <v>2043</v>
      </c>
      <c r="D32" s="4447">
        <v>2391</v>
      </c>
      <c r="E32" s="4447">
        <v>2391</v>
      </c>
      <c r="F32" s="4448">
        <f t="shared" ref="F32:F37" si="2">+I32+X32</f>
        <v>2031</v>
      </c>
      <c r="G32" s="4449"/>
      <c r="H32" s="4449"/>
      <c r="I32" s="4448">
        <f t="shared" ref="I32:I37" si="3">+O32+R32+U32</f>
        <v>1348</v>
      </c>
      <c r="J32" s="4450"/>
      <c r="K32" s="4450"/>
      <c r="L32" s="4452" t="s">
        <v>1002</v>
      </c>
      <c r="M32" s="4448" t="s">
        <v>693</v>
      </c>
      <c r="N32" s="4448" t="s">
        <v>693</v>
      </c>
      <c r="O32" s="4448">
        <v>1273</v>
      </c>
      <c r="P32" s="4449">
        <v>1396</v>
      </c>
      <c r="Q32" s="4449">
        <v>1396</v>
      </c>
      <c r="R32" s="4448">
        <v>6</v>
      </c>
      <c r="S32" s="4449">
        <v>3</v>
      </c>
      <c r="T32" s="4449">
        <v>3</v>
      </c>
      <c r="U32" s="4448">
        <v>69</v>
      </c>
      <c r="V32" s="4449">
        <v>92</v>
      </c>
      <c r="W32" s="4449">
        <v>92</v>
      </c>
      <c r="X32" s="4448">
        <f t="shared" ref="X32:X37" si="4">+AG32+AJ32+AM32+AP32+AS32+AV32+BB32</f>
        <v>683</v>
      </c>
      <c r="Y32" s="4448"/>
      <c r="Z32" s="4448"/>
      <c r="AA32" s="4452" t="s">
        <v>1002</v>
      </c>
      <c r="AB32" s="4448" t="s">
        <v>693</v>
      </c>
      <c r="AC32" s="4448" t="s">
        <v>693</v>
      </c>
      <c r="AD32" s="4452" t="s">
        <v>1002</v>
      </c>
      <c r="AE32" s="4448" t="s">
        <v>693</v>
      </c>
      <c r="AF32" s="4448" t="s">
        <v>693</v>
      </c>
      <c r="AG32" s="4448">
        <v>231</v>
      </c>
      <c r="AH32" s="4449">
        <v>296</v>
      </c>
      <c r="AI32" s="4449">
        <v>296</v>
      </c>
      <c r="AJ32" s="4448">
        <v>148</v>
      </c>
      <c r="AK32" s="4449">
        <v>190</v>
      </c>
      <c r="AL32" s="4449">
        <v>190</v>
      </c>
      <c r="AM32" s="4448">
        <v>4</v>
      </c>
      <c r="AN32" s="4449">
        <v>5</v>
      </c>
      <c r="AO32" s="4449">
        <v>5</v>
      </c>
      <c r="AP32" s="4448">
        <v>64</v>
      </c>
      <c r="AQ32" s="4449">
        <v>73</v>
      </c>
      <c r="AR32" s="4449">
        <v>73</v>
      </c>
      <c r="AS32" s="4448">
        <v>12</v>
      </c>
      <c r="AT32" s="4449">
        <v>25</v>
      </c>
      <c r="AU32" s="4449">
        <v>25</v>
      </c>
      <c r="AV32" s="4448">
        <v>182</v>
      </c>
      <c r="AW32" s="4449">
        <v>261</v>
      </c>
      <c r="AX32" s="4449">
        <v>261</v>
      </c>
      <c r="AY32" s="4452" t="s">
        <v>1002</v>
      </c>
      <c r="AZ32" s="4448" t="s">
        <v>693</v>
      </c>
      <c r="BA32" s="4448" t="s">
        <v>693</v>
      </c>
      <c r="BB32" s="4448">
        <v>42</v>
      </c>
      <c r="BC32" s="4449">
        <v>41</v>
      </c>
      <c r="BD32" s="4449">
        <v>41</v>
      </c>
      <c r="BE32" s="4448">
        <v>12</v>
      </c>
      <c r="BF32" s="4449">
        <v>9</v>
      </c>
      <c r="BG32" s="4449">
        <v>9</v>
      </c>
      <c r="BH32" s="4452" t="s">
        <v>1002</v>
      </c>
      <c r="BI32" s="4448" t="s">
        <v>693</v>
      </c>
      <c r="BJ32" s="4448" t="s">
        <v>693</v>
      </c>
    </row>
    <row r="33" spans="1:62" s="450" customFormat="1" ht="27.75" customHeight="1">
      <c r="A33" s="4458" t="s">
        <v>1210</v>
      </c>
      <c r="B33" s="4459"/>
      <c r="C33" s="4447">
        <v>9391</v>
      </c>
      <c r="D33" s="4447">
        <v>10993</v>
      </c>
      <c r="E33" s="4447">
        <v>10993</v>
      </c>
      <c r="F33" s="4448">
        <f t="shared" si="2"/>
        <v>9319</v>
      </c>
      <c r="G33" s="4449"/>
      <c r="H33" s="4449"/>
      <c r="I33" s="4448">
        <f t="shared" si="3"/>
        <v>5298</v>
      </c>
      <c r="J33" s="4450"/>
      <c r="K33" s="4450"/>
      <c r="L33" s="4452" t="s">
        <v>1002</v>
      </c>
      <c r="M33" s="4448" t="s">
        <v>693</v>
      </c>
      <c r="N33" s="4448" t="s">
        <v>693</v>
      </c>
      <c r="O33" s="4448">
        <v>5083</v>
      </c>
      <c r="P33" s="4449">
        <v>5438</v>
      </c>
      <c r="Q33" s="4449">
        <v>5438</v>
      </c>
      <c r="R33" s="4448">
        <v>17</v>
      </c>
      <c r="S33" s="4449">
        <v>7</v>
      </c>
      <c r="T33" s="4449">
        <v>7</v>
      </c>
      <c r="U33" s="4448">
        <v>198</v>
      </c>
      <c r="V33" s="4449">
        <v>272</v>
      </c>
      <c r="W33" s="4449">
        <v>272</v>
      </c>
      <c r="X33" s="4448">
        <f t="shared" si="4"/>
        <v>4021</v>
      </c>
      <c r="Y33" s="4448"/>
      <c r="Z33" s="4448"/>
      <c r="AA33" s="4452" t="s">
        <v>1002</v>
      </c>
      <c r="AB33" s="4448" t="s">
        <v>693</v>
      </c>
      <c r="AC33" s="4448" t="s">
        <v>693</v>
      </c>
      <c r="AD33" s="4452" t="s">
        <v>1002</v>
      </c>
      <c r="AE33" s="4448" t="s">
        <v>693</v>
      </c>
      <c r="AF33" s="4448" t="s">
        <v>693</v>
      </c>
      <c r="AG33" s="4448">
        <v>1364</v>
      </c>
      <c r="AH33" s="4449">
        <v>1738</v>
      </c>
      <c r="AI33" s="4449">
        <v>1738</v>
      </c>
      <c r="AJ33" s="4448">
        <v>753</v>
      </c>
      <c r="AK33" s="4449">
        <v>945</v>
      </c>
      <c r="AL33" s="4449">
        <v>945</v>
      </c>
      <c r="AM33" s="4448">
        <v>19</v>
      </c>
      <c r="AN33" s="4449">
        <v>22</v>
      </c>
      <c r="AO33" s="4449">
        <v>22</v>
      </c>
      <c r="AP33" s="4448">
        <v>327</v>
      </c>
      <c r="AQ33" s="4449">
        <v>357</v>
      </c>
      <c r="AR33" s="4449">
        <v>357</v>
      </c>
      <c r="AS33" s="4448">
        <v>99</v>
      </c>
      <c r="AT33" s="4449">
        <v>177</v>
      </c>
      <c r="AU33" s="4449">
        <v>177</v>
      </c>
      <c r="AV33" s="4448">
        <v>1278</v>
      </c>
      <c r="AW33" s="4449">
        <v>1818</v>
      </c>
      <c r="AX33" s="4449">
        <v>1818</v>
      </c>
      <c r="AY33" s="4452" t="s">
        <v>1002</v>
      </c>
      <c r="AZ33" s="4448" t="s">
        <v>693</v>
      </c>
      <c r="BA33" s="4448" t="s">
        <v>693</v>
      </c>
      <c r="BB33" s="4448">
        <v>181</v>
      </c>
      <c r="BC33" s="4449">
        <v>174</v>
      </c>
      <c r="BD33" s="4449">
        <v>174</v>
      </c>
      <c r="BE33" s="4448">
        <v>72</v>
      </c>
      <c r="BF33" s="4449">
        <v>45</v>
      </c>
      <c r="BG33" s="4449">
        <v>45</v>
      </c>
      <c r="BH33" s="4452" t="s">
        <v>1002</v>
      </c>
      <c r="BI33" s="4448" t="s">
        <v>693</v>
      </c>
      <c r="BJ33" s="4448" t="s">
        <v>693</v>
      </c>
    </row>
    <row r="34" spans="1:62" s="450" customFormat="1" ht="27.75" customHeight="1">
      <c r="A34" s="4460" t="s">
        <v>1211</v>
      </c>
      <c r="B34" s="4459"/>
      <c r="C34" s="4447">
        <v>2716</v>
      </c>
      <c r="D34" s="4447">
        <v>3207</v>
      </c>
      <c r="E34" s="4447">
        <v>3207</v>
      </c>
      <c r="F34" s="4448">
        <f t="shared" si="2"/>
        <v>2701</v>
      </c>
      <c r="G34" s="4449"/>
      <c r="H34" s="4449"/>
      <c r="I34" s="4448">
        <f t="shared" si="3"/>
        <v>1789</v>
      </c>
      <c r="J34" s="4450"/>
      <c r="K34" s="4450"/>
      <c r="L34" s="4452" t="s">
        <v>1002</v>
      </c>
      <c r="M34" s="4448" t="s">
        <v>693</v>
      </c>
      <c r="N34" s="4448" t="s">
        <v>693</v>
      </c>
      <c r="O34" s="4448">
        <v>1699</v>
      </c>
      <c r="P34" s="4449">
        <v>1896</v>
      </c>
      <c r="Q34" s="4449">
        <v>1896</v>
      </c>
      <c r="R34" s="4448">
        <v>9</v>
      </c>
      <c r="S34" s="4449">
        <v>3</v>
      </c>
      <c r="T34" s="4449">
        <v>3</v>
      </c>
      <c r="U34" s="4448">
        <v>81</v>
      </c>
      <c r="V34" s="4449">
        <v>109</v>
      </c>
      <c r="W34" s="4449">
        <v>109</v>
      </c>
      <c r="X34" s="4448">
        <f t="shared" si="4"/>
        <v>912</v>
      </c>
      <c r="Y34" s="4448"/>
      <c r="Z34" s="4448"/>
      <c r="AA34" s="4452" t="s">
        <v>1002</v>
      </c>
      <c r="AB34" s="4448" t="s">
        <v>693</v>
      </c>
      <c r="AC34" s="4448" t="s">
        <v>693</v>
      </c>
      <c r="AD34" s="4452" t="s">
        <v>1002</v>
      </c>
      <c r="AE34" s="4448" t="s">
        <v>693</v>
      </c>
      <c r="AF34" s="4448" t="s">
        <v>693</v>
      </c>
      <c r="AG34" s="4448">
        <v>303</v>
      </c>
      <c r="AH34" s="4449">
        <v>394</v>
      </c>
      <c r="AI34" s="4449">
        <v>394</v>
      </c>
      <c r="AJ34" s="4448">
        <v>192</v>
      </c>
      <c r="AK34" s="4449">
        <v>250</v>
      </c>
      <c r="AL34" s="4449">
        <v>250</v>
      </c>
      <c r="AM34" s="4448">
        <v>6</v>
      </c>
      <c r="AN34" s="4449">
        <v>5</v>
      </c>
      <c r="AO34" s="4449">
        <v>5</v>
      </c>
      <c r="AP34" s="4448">
        <v>83</v>
      </c>
      <c r="AQ34" s="4449">
        <v>90</v>
      </c>
      <c r="AR34" s="4449">
        <v>90</v>
      </c>
      <c r="AS34" s="4448">
        <v>15</v>
      </c>
      <c r="AT34" s="4449">
        <v>37</v>
      </c>
      <c r="AU34" s="4449">
        <v>37</v>
      </c>
      <c r="AV34" s="4448">
        <v>261</v>
      </c>
      <c r="AW34" s="4449">
        <v>359</v>
      </c>
      <c r="AX34" s="4449">
        <v>359</v>
      </c>
      <c r="AY34" s="4452" t="s">
        <v>1002</v>
      </c>
      <c r="AZ34" s="4448" t="s">
        <v>693</v>
      </c>
      <c r="BA34" s="4448" t="s">
        <v>693</v>
      </c>
      <c r="BB34" s="4448">
        <v>52</v>
      </c>
      <c r="BC34" s="4449">
        <v>53</v>
      </c>
      <c r="BD34" s="4449">
        <v>53</v>
      </c>
      <c r="BE34" s="4448">
        <v>15</v>
      </c>
      <c r="BF34" s="4449">
        <v>11</v>
      </c>
      <c r="BG34" s="4449">
        <v>11</v>
      </c>
      <c r="BH34" s="4452" t="s">
        <v>1002</v>
      </c>
      <c r="BI34" s="4448" t="s">
        <v>693</v>
      </c>
      <c r="BJ34" s="4448" t="s">
        <v>693</v>
      </c>
    </row>
    <row r="35" spans="1:62" s="450" customFormat="1" ht="27.75" customHeight="1">
      <c r="A35" s="4458" t="s">
        <v>1212</v>
      </c>
      <c r="B35" s="4459"/>
      <c r="C35" s="4447">
        <v>5510</v>
      </c>
      <c r="D35" s="4447">
        <v>6283</v>
      </c>
      <c r="E35" s="4447">
        <v>6283</v>
      </c>
      <c r="F35" s="4448">
        <f t="shared" si="2"/>
        <v>5472</v>
      </c>
      <c r="G35" s="4449"/>
      <c r="H35" s="4449"/>
      <c r="I35" s="4448">
        <f t="shared" si="3"/>
        <v>3485</v>
      </c>
      <c r="J35" s="4450"/>
      <c r="K35" s="4450"/>
      <c r="L35" s="4452" t="s">
        <v>1002</v>
      </c>
      <c r="M35" s="4448" t="s">
        <v>693</v>
      </c>
      <c r="N35" s="4448" t="s">
        <v>693</v>
      </c>
      <c r="O35" s="4448">
        <v>2996</v>
      </c>
      <c r="P35" s="4449">
        <v>3097</v>
      </c>
      <c r="Q35" s="4449">
        <v>3097</v>
      </c>
      <c r="R35" s="4448">
        <v>64</v>
      </c>
      <c r="S35" s="4449">
        <v>59</v>
      </c>
      <c r="T35" s="4449">
        <v>59</v>
      </c>
      <c r="U35" s="4448">
        <v>425</v>
      </c>
      <c r="V35" s="4449">
        <v>523</v>
      </c>
      <c r="W35" s="4449">
        <v>523</v>
      </c>
      <c r="X35" s="4448">
        <f t="shared" si="4"/>
        <v>1987</v>
      </c>
      <c r="Y35" s="4448"/>
      <c r="Z35" s="4448"/>
      <c r="AA35" s="4452" t="s">
        <v>1002</v>
      </c>
      <c r="AB35" s="4448" t="s">
        <v>693</v>
      </c>
      <c r="AC35" s="4448" t="s">
        <v>693</v>
      </c>
      <c r="AD35" s="4452" t="s">
        <v>1002</v>
      </c>
      <c r="AE35" s="4448" t="s">
        <v>693</v>
      </c>
      <c r="AF35" s="4448" t="s">
        <v>693</v>
      </c>
      <c r="AG35" s="4448">
        <v>645</v>
      </c>
      <c r="AH35" s="4449">
        <v>912</v>
      </c>
      <c r="AI35" s="4449">
        <v>912</v>
      </c>
      <c r="AJ35" s="4448">
        <v>522</v>
      </c>
      <c r="AK35" s="4449">
        <v>686</v>
      </c>
      <c r="AL35" s="4449">
        <v>686</v>
      </c>
      <c r="AM35" s="4448">
        <v>15</v>
      </c>
      <c r="AN35" s="4449">
        <v>21</v>
      </c>
      <c r="AO35" s="4449">
        <v>21</v>
      </c>
      <c r="AP35" s="4448">
        <v>241</v>
      </c>
      <c r="AQ35" s="4449">
        <v>273</v>
      </c>
      <c r="AR35" s="4449">
        <v>273</v>
      </c>
      <c r="AS35" s="4448">
        <v>20</v>
      </c>
      <c r="AT35" s="4449">
        <v>33</v>
      </c>
      <c r="AU35" s="4449">
        <v>33</v>
      </c>
      <c r="AV35" s="4448">
        <v>314</v>
      </c>
      <c r="AW35" s="4449">
        <v>412</v>
      </c>
      <c r="AX35" s="4449">
        <v>412</v>
      </c>
      <c r="AY35" s="4452" t="s">
        <v>1002</v>
      </c>
      <c r="AZ35" s="4448" t="s">
        <v>693</v>
      </c>
      <c r="BA35" s="4448" t="s">
        <v>693</v>
      </c>
      <c r="BB35" s="4448">
        <v>230</v>
      </c>
      <c r="BC35" s="4449">
        <v>245</v>
      </c>
      <c r="BD35" s="4449">
        <v>245</v>
      </c>
      <c r="BE35" s="4448">
        <v>32</v>
      </c>
      <c r="BF35" s="4449">
        <v>19</v>
      </c>
      <c r="BG35" s="4449">
        <v>19</v>
      </c>
      <c r="BH35" s="4448">
        <v>6</v>
      </c>
      <c r="BI35" s="4449">
        <v>3</v>
      </c>
      <c r="BJ35" s="4449">
        <v>3</v>
      </c>
    </row>
    <row r="36" spans="1:62" s="450" customFormat="1" ht="27.75" customHeight="1">
      <c r="A36" s="4458" t="s">
        <v>1213</v>
      </c>
      <c r="B36" s="4459"/>
      <c r="C36" s="4447">
        <v>24322</v>
      </c>
      <c r="D36" s="4447">
        <v>28032</v>
      </c>
      <c r="E36" s="4447">
        <v>28032</v>
      </c>
      <c r="F36" s="4448">
        <f t="shared" si="2"/>
        <v>24152</v>
      </c>
      <c r="G36" s="4449"/>
      <c r="H36" s="4449"/>
      <c r="I36" s="4448">
        <f t="shared" si="3"/>
        <v>13197</v>
      </c>
      <c r="J36" s="4450"/>
      <c r="K36" s="4450"/>
      <c r="L36" s="4452" t="s">
        <v>1002</v>
      </c>
      <c r="M36" s="4448" t="s">
        <v>693</v>
      </c>
      <c r="N36" s="4448" t="s">
        <v>693</v>
      </c>
      <c r="O36" s="4448">
        <v>11848</v>
      </c>
      <c r="P36" s="4449">
        <v>12127</v>
      </c>
      <c r="Q36" s="4449">
        <v>12127</v>
      </c>
      <c r="R36" s="4448">
        <v>171</v>
      </c>
      <c r="S36" s="4449">
        <v>149</v>
      </c>
      <c r="T36" s="4449">
        <v>149</v>
      </c>
      <c r="U36" s="4448">
        <v>1178</v>
      </c>
      <c r="V36" s="4449">
        <v>1424</v>
      </c>
      <c r="W36" s="4449">
        <v>1424</v>
      </c>
      <c r="X36" s="4448">
        <f t="shared" si="4"/>
        <v>10955</v>
      </c>
      <c r="Y36" s="4448"/>
      <c r="Z36" s="4448"/>
      <c r="AA36" s="4452" t="s">
        <v>1002</v>
      </c>
      <c r="AB36" s="4448" t="s">
        <v>693</v>
      </c>
      <c r="AC36" s="4448" t="s">
        <v>693</v>
      </c>
      <c r="AD36" s="4452" t="s">
        <v>1002</v>
      </c>
      <c r="AE36" s="4448" t="s">
        <v>693</v>
      </c>
      <c r="AF36" s="4448" t="s">
        <v>693</v>
      </c>
      <c r="AG36" s="4448">
        <v>3851</v>
      </c>
      <c r="AH36" s="4449">
        <v>5444</v>
      </c>
      <c r="AI36" s="4449">
        <v>5444</v>
      </c>
      <c r="AJ36" s="4448">
        <v>2610</v>
      </c>
      <c r="AK36" s="4449">
        <v>3412</v>
      </c>
      <c r="AL36" s="4449">
        <v>3412</v>
      </c>
      <c r="AM36" s="4448">
        <v>55</v>
      </c>
      <c r="AN36" s="4449">
        <v>75</v>
      </c>
      <c r="AO36" s="4449">
        <v>75</v>
      </c>
      <c r="AP36" s="4448">
        <v>1207</v>
      </c>
      <c r="AQ36" s="4449">
        <v>1342</v>
      </c>
      <c r="AR36" s="4449">
        <v>1342</v>
      </c>
      <c r="AS36" s="4448">
        <v>155</v>
      </c>
      <c r="AT36" s="4449">
        <v>229</v>
      </c>
      <c r="AU36" s="4449">
        <v>229</v>
      </c>
      <c r="AV36" s="4448">
        <v>2189</v>
      </c>
      <c r="AW36" s="4449">
        <v>2808</v>
      </c>
      <c r="AX36" s="4449">
        <v>2808</v>
      </c>
      <c r="AY36" s="4452" t="s">
        <v>1002</v>
      </c>
      <c r="AZ36" s="4448" t="s">
        <v>693</v>
      </c>
      <c r="BA36" s="4448" t="s">
        <v>693</v>
      </c>
      <c r="BB36" s="4448">
        <v>888</v>
      </c>
      <c r="BC36" s="4449">
        <v>932</v>
      </c>
      <c r="BD36" s="4449">
        <v>932</v>
      </c>
      <c r="BE36" s="4448">
        <v>164</v>
      </c>
      <c r="BF36" s="4449">
        <v>87</v>
      </c>
      <c r="BG36" s="4449">
        <v>87</v>
      </c>
      <c r="BH36" s="4448">
        <v>6</v>
      </c>
      <c r="BI36" s="4449">
        <v>3</v>
      </c>
      <c r="BJ36" s="4449">
        <v>3</v>
      </c>
    </row>
    <row r="37" spans="1:62" s="450" customFormat="1" ht="27.75" customHeight="1">
      <c r="A37" s="4461" t="s">
        <v>1214</v>
      </c>
      <c r="B37" s="4462"/>
      <c r="C37" s="4447">
        <v>9656</v>
      </c>
      <c r="D37" s="4447">
        <v>10871</v>
      </c>
      <c r="E37" s="4447">
        <v>10871</v>
      </c>
      <c r="F37" s="4448">
        <f t="shared" si="2"/>
        <v>9596</v>
      </c>
      <c r="G37" s="4449"/>
      <c r="H37" s="4449"/>
      <c r="I37" s="4448">
        <f t="shared" si="3"/>
        <v>6199</v>
      </c>
      <c r="J37" s="4450"/>
      <c r="K37" s="4450"/>
      <c r="L37" s="4452" t="s">
        <v>1002</v>
      </c>
      <c r="M37" s="4448" t="s">
        <v>693</v>
      </c>
      <c r="N37" s="4448" t="s">
        <v>693</v>
      </c>
      <c r="O37" s="4448">
        <v>5442</v>
      </c>
      <c r="P37" s="4449">
        <v>5530</v>
      </c>
      <c r="Q37" s="4449">
        <v>5530</v>
      </c>
      <c r="R37" s="4448">
        <v>91</v>
      </c>
      <c r="S37" s="4449">
        <v>83</v>
      </c>
      <c r="T37" s="4449">
        <v>83</v>
      </c>
      <c r="U37" s="4448">
        <v>666</v>
      </c>
      <c r="V37" s="4449">
        <v>812</v>
      </c>
      <c r="W37" s="4449">
        <v>812</v>
      </c>
      <c r="X37" s="4448">
        <f t="shared" si="4"/>
        <v>3397</v>
      </c>
      <c r="Y37" s="4448"/>
      <c r="Z37" s="4448"/>
      <c r="AA37" s="4452" t="s">
        <v>1002</v>
      </c>
      <c r="AB37" s="4448" t="s">
        <v>693</v>
      </c>
      <c r="AC37" s="4448" t="s">
        <v>693</v>
      </c>
      <c r="AD37" s="4452" t="s">
        <v>1002</v>
      </c>
      <c r="AE37" s="4448" t="s">
        <v>693</v>
      </c>
      <c r="AF37" s="4448" t="s">
        <v>693</v>
      </c>
      <c r="AG37" s="4448">
        <v>1138</v>
      </c>
      <c r="AH37" s="4449">
        <v>1628</v>
      </c>
      <c r="AI37" s="4449">
        <v>1628</v>
      </c>
      <c r="AJ37" s="4448">
        <v>911</v>
      </c>
      <c r="AK37" s="4449">
        <v>1191</v>
      </c>
      <c r="AL37" s="4449">
        <v>1191</v>
      </c>
      <c r="AM37" s="4448">
        <v>20</v>
      </c>
      <c r="AN37" s="4449">
        <v>27</v>
      </c>
      <c r="AO37" s="4449">
        <v>27</v>
      </c>
      <c r="AP37" s="4448">
        <v>363</v>
      </c>
      <c r="AQ37" s="4449">
        <v>413</v>
      </c>
      <c r="AR37" s="4449">
        <v>413</v>
      </c>
      <c r="AS37" s="4448">
        <v>39</v>
      </c>
      <c r="AT37" s="4449">
        <v>56</v>
      </c>
      <c r="AU37" s="4449">
        <v>56</v>
      </c>
      <c r="AV37" s="4448">
        <v>597</v>
      </c>
      <c r="AW37" s="4449">
        <v>748</v>
      </c>
      <c r="AX37" s="4449">
        <v>748</v>
      </c>
      <c r="AY37" s="4452" t="s">
        <v>1002</v>
      </c>
      <c r="AZ37" s="4448" t="s">
        <v>693</v>
      </c>
      <c r="BA37" s="4448" t="s">
        <v>693</v>
      </c>
      <c r="BB37" s="4448">
        <v>329</v>
      </c>
      <c r="BC37" s="4449">
        <v>352</v>
      </c>
      <c r="BD37" s="4449">
        <v>352</v>
      </c>
      <c r="BE37" s="4448">
        <v>54</v>
      </c>
      <c r="BF37" s="4449">
        <v>28</v>
      </c>
      <c r="BG37" s="4449">
        <v>28</v>
      </c>
      <c r="BH37" s="4448">
        <v>6</v>
      </c>
      <c r="BI37" s="4449">
        <v>3</v>
      </c>
      <c r="BJ37" s="4449">
        <v>3</v>
      </c>
    </row>
    <row r="38" spans="1:62" s="450" customFormat="1" ht="27.75" customHeight="1">
      <c r="A38" s="4458" t="s">
        <v>1215</v>
      </c>
      <c r="B38" s="4459"/>
      <c r="C38" s="4451">
        <v>3214</v>
      </c>
      <c r="D38" s="4447" t="s">
        <v>693</v>
      </c>
      <c r="E38" s="4447" t="s">
        <v>693</v>
      </c>
      <c r="F38" s="4452">
        <v>3200</v>
      </c>
      <c r="G38" s="4448" t="s">
        <v>693</v>
      </c>
      <c r="H38" s="4448" t="s">
        <v>693</v>
      </c>
      <c r="I38" s="4452" t="s">
        <v>1002</v>
      </c>
      <c r="J38" s="4448" t="s">
        <v>693</v>
      </c>
      <c r="K38" s="4448" t="s">
        <v>693</v>
      </c>
      <c r="L38" s="4452" t="s">
        <v>1002</v>
      </c>
      <c r="M38" s="4448" t="s">
        <v>693</v>
      </c>
      <c r="N38" s="4448" t="s">
        <v>693</v>
      </c>
      <c r="O38" s="4452" t="s">
        <v>1002</v>
      </c>
      <c r="P38" s="4448" t="s">
        <v>693</v>
      </c>
      <c r="Q38" s="4448" t="s">
        <v>693</v>
      </c>
      <c r="R38" s="4452" t="s">
        <v>1002</v>
      </c>
      <c r="S38" s="4448" t="s">
        <v>693</v>
      </c>
      <c r="T38" s="4448" t="s">
        <v>693</v>
      </c>
      <c r="U38" s="4452" t="s">
        <v>1002</v>
      </c>
      <c r="V38" s="4448" t="s">
        <v>693</v>
      </c>
      <c r="W38" s="4448" t="s">
        <v>693</v>
      </c>
      <c r="X38" s="4452">
        <v>3200</v>
      </c>
      <c r="Y38" s="4448" t="s">
        <v>693</v>
      </c>
      <c r="Z38" s="4448" t="s">
        <v>693</v>
      </c>
      <c r="AA38" s="4452" t="s">
        <v>1002</v>
      </c>
      <c r="AB38" s="4448" t="s">
        <v>693</v>
      </c>
      <c r="AC38" s="4448" t="s">
        <v>693</v>
      </c>
      <c r="AD38" s="4452" t="s">
        <v>1002</v>
      </c>
      <c r="AE38" s="4448" t="s">
        <v>693</v>
      </c>
      <c r="AF38" s="4448" t="s">
        <v>693</v>
      </c>
      <c r="AG38" s="4452">
        <v>889</v>
      </c>
      <c r="AH38" s="4448" t="s">
        <v>693</v>
      </c>
      <c r="AI38" s="4448" t="s">
        <v>693</v>
      </c>
      <c r="AJ38" s="4452">
        <v>1209</v>
      </c>
      <c r="AK38" s="4448" t="s">
        <v>693</v>
      </c>
      <c r="AL38" s="4448" t="s">
        <v>693</v>
      </c>
      <c r="AM38" s="4452" t="s">
        <v>1002</v>
      </c>
      <c r="AN38" s="4448" t="s">
        <v>693</v>
      </c>
      <c r="AO38" s="4448" t="s">
        <v>693</v>
      </c>
      <c r="AP38" s="4452">
        <v>328</v>
      </c>
      <c r="AQ38" s="4448" t="s">
        <v>693</v>
      </c>
      <c r="AR38" s="4448" t="s">
        <v>693</v>
      </c>
      <c r="AS38" s="4452">
        <v>37</v>
      </c>
      <c r="AT38" s="4448" t="s">
        <v>693</v>
      </c>
      <c r="AU38" s="4448" t="s">
        <v>693</v>
      </c>
      <c r="AV38" s="4452">
        <v>345</v>
      </c>
      <c r="AW38" s="4448" t="s">
        <v>693</v>
      </c>
      <c r="AX38" s="4448" t="s">
        <v>693</v>
      </c>
      <c r="AY38" s="4452" t="s">
        <v>1002</v>
      </c>
      <c r="AZ38" s="4448" t="s">
        <v>693</v>
      </c>
      <c r="BA38" s="4448" t="s">
        <v>693</v>
      </c>
      <c r="BB38" s="4452">
        <v>392</v>
      </c>
      <c r="BC38" s="4448" t="s">
        <v>693</v>
      </c>
      <c r="BD38" s="4448" t="s">
        <v>693</v>
      </c>
      <c r="BE38" s="4452">
        <v>14</v>
      </c>
      <c r="BF38" s="4452" t="s">
        <v>693</v>
      </c>
      <c r="BG38" s="4452" t="s">
        <v>693</v>
      </c>
      <c r="BH38" s="4452" t="s">
        <v>1002</v>
      </c>
      <c r="BI38" s="4448" t="s">
        <v>693</v>
      </c>
      <c r="BJ38" s="4448" t="s">
        <v>693</v>
      </c>
    </row>
    <row r="39" spans="1:62" s="491" customFormat="1" ht="27.75" customHeight="1" thickBot="1">
      <c r="A39" s="4463" t="s">
        <v>1216</v>
      </c>
      <c r="B39" s="4464"/>
      <c r="C39" s="4465">
        <v>16529</v>
      </c>
      <c r="D39" s="4466" t="s">
        <v>693</v>
      </c>
      <c r="E39" s="4466" t="s">
        <v>693</v>
      </c>
      <c r="F39" s="4467">
        <v>16442</v>
      </c>
      <c r="G39" s="4468" t="s">
        <v>693</v>
      </c>
      <c r="H39" s="4468" t="s">
        <v>693</v>
      </c>
      <c r="I39" s="4467" t="s">
        <v>1002</v>
      </c>
      <c r="J39" s="4468" t="s">
        <v>693</v>
      </c>
      <c r="K39" s="4468" t="s">
        <v>693</v>
      </c>
      <c r="L39" s="4467" t="s">
        <v>1002</v>
      </c>
      <c r="M39" s="4468" t="s">
        <v>693</v>
      </c>
      <c r="N39" s="4468" t="s">
        <v>693</v>
      </c>
      <c r="O39" s="4467" t="s">
        <v>1002</v>
      </c>
      <c r="P39" s="4468" t="s">
        <v>693</v>
      </c>
      <c r="Q39" s="4468" t="s">
        <v>693</v>
      </c>
      <c r="R39" s="4467" t="s">
        <v>1002</v>
      </c>
      <c r="S39" s="4468" t="s">
        <v>693</v>
      </c>
      <c r="T39" s="4468" t="s">
        <v>693</v>
      </c>
      <c r="U39" s="4467" t="s">
        <v>1002</v>
      </c>
      <c r="V39" s="4468" t="s">
        <v>693</v>
      </c>
      <c r="W39" s="4468" t="s">
        <v>693</v>
      </c>
      <c r="X39" s="4467">
        <v>16442</v>
      </c>
      <c r="Y39" s="4468" t="s">
        <v>693</v>
      </c>
      <c r="Z39" s="4468" t="s">
        <v>693</v>
      </c>
      <c r="AA39" s="4467" t="s">
        <v>1002</v>
      </c>
      <c r="AB39" s="4468" t="s">
        <v>693</v>
      </c>
      <c r="AC39" s="4468" t="s">
        <v>693</v>
      </c>
      <c r="AD39" s="4467" t="s">
        <v>1002</v>
      </c>
      <c r="AE39" s="4468" t="s">
        <v>693</v>
      </c>
      <c r="AF39" s="4468" t="s">
        <v>693</v>
      </c>
      <c r="AG39" s="4467">
        <v>5190</v>
      </c>
      <c r="AH39" s="4468" t="s">
        <v>693</v>
      </c>
      <c r="AI39" s="4468" t="s">
        <v>693</v>
      </c>
      <c r="AJ39" s="4467">
        <v>5613</v>
      </c>
      <c r="AK39" s="4468" t="s">
        <v>693</v>
      </c>
      <c r="AL39" s="4468" t="s">
        <v>693</v>
      </c>
      <c r="AM39" s="4467" t="s">
        <v>1002</v>
      </c>
      <c r="AN39" s="4468" t="s">
        <v>693</v>
      </c>
      <c r="AO39" s="4468" t="s">
        <v>693</v>
      </c>
      <c r="AP39" s="4467">
        <v>1591</v>
      </c>
      <c r="AQ39" s="4468" t="s">
        <v>693</v>
      </c>
      <c r="AR39" s="4468" t="s">
        <v>693</v>
      </c>
      <c r="AS39" s="4467">
        <v>235</v>
      </c>
      <c r="AT39" s="4468" t="s">
        <v>693</v>
      </c>
      <c r="AU39" s="4468" t="s">
        <v>693</v>
      </c>
      <c r="AV39" s="4467">
        <v>2380</v>
      </c>
      <c r="AW39" s="4468" t="s">
        <v>693</v>
      </c>
      <c r="AX39" s="4468" t="s">
        <v>693</v>
      </c>
      <c r="AY39" s="4467" t="s">
        <v>1002</v>
      </c>
      <c r="AZ39" s="4468" t="s">
        <v>693</v>
      </c>
      <c r="BA39" s="4468" t="s">
        <v>693</v>
      </c>
      <c r="BB39" s="4467">
        <v>1433</v>
      </c>
      <c r="BC39" s="4468" t="s">
        <v>693</v>
      </c>
      <c r="BD39" s="4468" t="s">
        <v>693</v>
      </c>
      <c r="BE39" s="4467">
        <v>87</v>
      </c>
      <c r="BF39" s="4467" t="s">
        <v>693</v>
      </c>
      <c r="BG39" s="4467" t="s">
        <v>693</v>
      </c>
      <c r="BH39" s="4467" t="s">
        <v>1002</v>
      </c>
      <c r="BI39" s="4468" t="s">
        <v>693</v>
      </c>
      <c r="BJ39" s="4468" t="s">
        <v>693</v>
      </c>
    </row>
    <row r="40" spans="1:62">
      <c r="BB40" s="4430" t="s">
        <v>1007</v>
      </c>
      <c r="BC40" s="4430"/>
      <c r="BD40" s="4430"/>
      <c r="BE40" s="4430"/>
      <c r="BF40" s="4430"/>
      <c r="BG40" s="4430"/>
      <c r="BH40" s="4430"/>
      <c r="BI40" s="4430"/>
      <c r="BJ40" s="4430"/>
    </row>
  </sheetData>
  <mergeCells count="434">
    <mergeCell ref="BB40:BJ40"/>
    <mergeCell ref="AS39:AU39"/>
    <mergeCell ref="AV39:AX39"/>
    <mergeCell ref="AY39:BA39"/>
    <mergeCell ref="BB39:BD39"/>
    <mergeCell ref="BE39:BG39"/>
    <mergeCell ref="BH39:BJ39"/>
    <mergeCell ref="AA39:AC39"/>
    <mergeCell ref="AD39:AF39"/>
    <mergeCell ref="AG39:AI39"/>
    <mergeCell ref="AJ39:AL39"/>
    <mergeCell ref="AM39:AO39"/>
    <mergeCell ref="AP39:AR39"/>
    <mergeCell ref="BH38:BJ38"/>
    <mergeCell ref="A39:B39"/>
    <mergeCell ref="C39:E39"/>
    <mergeCell ref="F39:H39"/>
    <mergeCell ref="I39:K39"/>
    <mergeCell ref="L39:N39"/>
    <mergeCell ref="O39:Q39"/>
    <mergeCell ref="R39:T39"/>
    <mergeCell ref="U39:W39"/>
    <mergeCell ref="X39:Z39"/>
    <mergeCell ref="AP38:AR38"/>
    <mergeCell ref="AS38:AU38"/>
    <mergeCell ref="AV38:AX38"/>
    <mergeCell ref="AY38:BA38"/>
    <mergeCell ref="BB38:BD38"/>
    <mergeCell ref="BE38:BG38"/>
    <mergeCell ref="X38:Z38"/>
    <mergeCell ref="AA38:AC38"/>
    <mergeCell ref="AD38:AF38"/>
    <mergeCell ref="AG38:AI38"/>
    <mergeCell ref="AJ38:AL38"/>
    <mergeCell ref="AM38:AO38"/>
    <mergeCell ref="AP37:AR37"/>
    <mergeCell ref="AS37:AU37"/>
    <mergeCell ref="AV37:AX37"/>
    <mergeCell ref="AY37:BA37"/>
    <mergeCell ref="BB37:BD37"/>
    <mergeCell ref="U37:W37"/>
    <mergeCell ref="X37:Z37"/>
    <mergeCell ref="AA37:AC37"/>
    <mergeCell ref="AD37:AF37"/>
    <mergeCell ref="AG37:AI37"/>
    <mergeCell ref="AJ37:AL37"/>
    <mergeCell ref="A38:B38"/>
    <mergeCell ref="C38:E38"/>
    <mergeCell ref="F38:H38"/>
    <mergeCell ref="I38:K38"/>
    <mergeCell ref="L38:N38"/>
    <mergeCell ref="O38:Q38"/>
    <mergeCell ref="R38:T38"/>
    <mergeCell ref="U38:W38"/>
    <mergeCell ref="AM37:AO37"/>
    <mergeCell ref="BH36:BJ36"/>
    <mergeCell ref="A37:B37"/>
    <mergeCell ref="C37:E37"/>
    <mergeCell ref="F37:H37"/>
    <mergeCell ref="I37:K37"/>
    <mergeCell ref="L37:N37"/>
    <mergeCell ref="O37:Q37"/>
    <mergeCell ref="R37:T37"/>
    <mergeCell ref="AJ36:AL36"/>
    <mergeCell ref="AM36:AO36"/>
    <mergeCell ref="AP36:AR36"/>
    <mergeCell ref="AS36:AU36"/>
    <mergeCell ref="AV36:AX36"/>
    <mergeCell ref="AY36:BA36"/>
    <mergeCell ref="R36:T36"/>
    <mergeCell ref="U36:W36"/>
    <mergeCell ref="X36:Z36"/>
    <mergeCell ref="AA36:AC36"/>
    <mergeCell ref="AD36:AF36"/>
    <mergeCell ref="AG36:AI36"/>
    <mergeCell ref="A36:B36"/>
    <mergeCell ref="C36:E36"/>
    <mergeCell ref="BE37:BG37"/>
    <mergeCell ref="BH37:BJ37"/>
    <mergeCell ref="F36:H36"/>
    <mergeCell ref="I36:K36"/>
    <mergeCell ref="L36:N36"/>
    <mergeCell ref="O36:Q36"/>
    <mergeCell ref="AS35:AU35"/>
    <mergeCell ref="AV35:AX35"/>
    <mergeCell ref="AY35:BA35"/>
    <mergeCell ref="BB35:BD35"/>
    <mergeCell ref="BE35:BG35"/>
    <mergeCell ref="BB36:BD36"/>
    <mergeCell ref="BE36:BG36"/>
    <mergeCell ref="BH35:BJ35"/>
    <mergeCell ref="AA35:AC35"/>
    <mergeCell ref="AD35:AF35"/>
    <mergeCell ref="AG35:AI35"/>
    <mergeCell ref="AJ35:AL35"/>
    <mergeCell ref="AM35:AO35"/>
    <mergeCell ref="AP35:AR35"/>
    <mergeCell ref="BH34:BJ34"/>
    <mergeCell ref="A35:B35"/>
    <mergeCell ref="C35:E35"/>
    <mergeCell ref="F35:H35"/>
    <mergeCell ref="I35:K35"/>
    <mergeCell ref="L35:N35"/>
    <mergeCell ref="O35:Q35"/>
    <mergeCell ref="R35:T35"/>
    <mergeCell ref="U35:W35"/>
    <mergeCell ref="X35:Z35"/>
    <mergeCell ref="AP34:AR34"/>
    <mergeCell ref="AS34:AU34"/>
    <mergeCell ref="AV34:AX34"/>
    <mergeCell ref="AY34:BA34"/>
    <mergeCell ref="BB34:BD34"/>
    <mergeCell ref="BE34:BG34"/>
    <mergeCell ref="X34:Z34"/>
    <mergeCell ref="AA34:AC34"/>
    <mergeCell ref="AD34:AF34"/>
    <mergeCell ref="AG34:AI34"/>
    <mergeCell ref="AJ34:AL34"/>
    <mergeCell ref="AM34:AO34"/>
    <mergeCell ref="BE33:BG33"/>
    <mergeCell ref="BH33:BJ33"/>
    <mergeCell ref="A34:B34"/>
    <mergeCell ref="C34:E34"/>
    <mergeCell ref="F34:H34"/>
    <mergeCell ref="I34:K34"/>
    <mergeCell ref="L34:N34"/>
    <mergeCell ref="O34:Q34"/>
    <mergeCell ref="R34:T34"/>
    <mergeCell ref="U34:W34"/>
    <mergeCell ref="AM33:AO33"/>
    <mergeCell ref="AP33:AR33"/>
    <mergeCell ref="AS33:AU33"/>
    <mergeCell ref="AV33:AX33"/>
    <mergeCell ref="AY33:BA33"/>
    <mergeCell ref="BB33:BD33"/>
    <mergeCell ref="U33:W33"/>
    <mergeCell ref="X33:Z33"/>
    <mergeCell ref="AA33:AC33"/>
    <mergeCell ref="AD33:AF33"/>
    <mergeCell ref="AG33:AI33"/>
    <mergeCell ref="AJ33:AL33"/>
    <mergeCell ref="BB32:BD32"/>
    <mergeCell ref="BE32:BG32"/>
    <mergeCell ref="BH32:BJ32"/>
    <mergeCell ref="A33:B33"/>
    <mergeCell ref="C33:E33"/>
    <mergeCell ref="F33:H33"/>
    <mergeCell ref="I33:K33"/>
    <mergeCell ref="L33:N33"/>
    <mergeCell ref="O33:Q33"/>
    <mergeCell ref="R33:T33"/>
    <mergeCell ref="AJ32:AL32"/>
    <mergeCell ref="AM32:AO32"/>
    <mergeCell ref="AP32:AR32"/>
    <mergeCell ref="AS32:AU32"/>
    <mergeCell ref="AV32:AX32"/>
    <mergeCell ref="AY32:BA32"/>
    <mergeCell ref="R32:T32"/>
    <mergeCell ref="U32:W32"/>
    <mergeCell ref="X32:Z32"/>
    <mergeCell ref="AA32:AC32"/>
    <mergeCell ref="AD32:AF32"/>
    <mergeCell ref="AG32:AI32"/>
    <mergeCell ref="A32:B32"/>
    <mergeCell ref="C32:E32"/>
    <mergeCell ref="F32:H32"/>
    <mergeCell ref="I32:K32"/>
    <mergeCell ref="L32:N32"/>
    <mergeCell ref="O32:Q32"/>
    <mergeCell ref="AS31:AU31"/>
    <mergeCell ref="AV31:AX31"/>
    <mergeCell ref="C31:E31"/>
    <mergeCell ref="L31:N31"/>
    <mergeCell ref="O31:Q31"/>
    <mergeCell ref="R31:T31"/>
    <mergeCell ref="U31:W31"/>
    <mergeCell ref="X31:Z31"/>
    <mergeCell ref="AY31:BA31"/>
    <mergeCell ref="BB31:BD31"/>
    <mergeCell ref="BE31:BG31"/>
    <mergeCell ref="BH31:BJ31"/>
    <mergeCell ref="AA31:AC31"/>
    <mergeCell ref="AD31:AF31"/>
    <mergeCell ref="AG31:AI31"/>
    <mergeCell ref="AJ31:AL31"/>
    <mergeCell ref="AM31:AO31"/>
    <mergeCell ref="AP31:AR31"/>
    <mergeCell ref="AS30:AU30"/>
    <mergeCell ref="AV30:AX30"/>
    <mergeCell ref="AY30:BA30"/>
    <mergeCell ref="BB30:BD30"/>
    <mergeCell ref="BE30:BG30"/>
    <mergeCell ref="BH30:BJ30"/>
    <mergeCell ref="AA30:AC30"/>
    <mergeCell ref="AD30:AF30"/>
    <mergeCell ref="AG30:AI30"/>
    <mergeCell ref="AJ30:AL30"/>
    <mergeCell ref="AM30:AO30"/>
    <mergeCell ref="AP30:AR30"/>
    <mergeCell ref="AS29:AU29"/>
    <mergeCell ref="AV29:AX29"/>
    <mergeCell ref="AY29:BA29"/>
    <mergeCell ref="BB29:BD29"/>
    <mergeCell ref="BE29:BG29"/>
    <mergeCell ref="X29:Z29"/>
    <mergeCell ref="AA29:AC29"/>
    <mergeCell ref="AD29:AF29"/>
    <mergeCell ref="AG29:AI29"/>
    <mergeCell ref="AJ29:AL29"/>
    <mergeCell ref="AM29:AO29"/>
    <mergeCell ref="A30:B30"/>
    <mergeCell ref="C30:E30"/>
    <mergeCell ref="F30:H30"/>
    <mergeCell ref="I30:K30"/>
    <mergeCell ref="L30:N30"/>
    <mergeCell ref="O30:Q30"/>
    <mergeCell ref="R30:T30"/>
    <mergeCell ref="U30:W30"/>
    <mergeCell ref="X30:Z30"/>
    <mergeCell ref="BE28:BG28"/>
    <mergeCell ref="BH28:BJ28"/>
    <mergeCell ref="A29:B29"/>
    <mergeCell ref="C29:E29"/>
    <mergeCell ref="F29:H29"/>
    <mergeCell ref="I29:K29"/>
    <mergeCell ref="L29:N29"/>
    <mergeCell ref="O29:Q29"/>
    <mergeCell ref="R29:T29"/>
    <mergeCell ref="U29:W29"/>
    <mergeCell ref="AM28:AO28"/>
    <mergeCell ref="AP28:AR28"/>
    <mergeCell ref="AS28:AU28"/>
    <mergeCell ref="AV28:AX28"/>
    <mergeCell ref="AY28:BA28"/>
    <mergeCell ref="BB28:BD28"/>
    <mergeCell ref="U28:W28"/>
    <mergeCell ref="X28:Z28"/>
    <mergeCell ref="AA28:AC28"/>
    <mergeCell ref="AD28:AF28"/>
    <mergeCell ref="AG28:AI28"/>
    <mergeCell ref="AJ28:AL28"/>
    <mergeCell ref="BH29:BJ29"/>
    <mergeCell ref="AP29:AR29"/>
    <mergeCell ref="AM25:AO25"/>
    <mergeCell ref="AP25:AR25"/>
    <mergeCell ref="AS25:AU25"/>
    <mergeCell ref="BB27:BD27"/>
    <mergeCell ref="BE27:BG27"/>
    <mergeCell ref="BH27:BJ27"/>
    <mergeCell ref="A28:B28"/>
    <mergeCell ref="C28:E28"/>
    <mergeCell ref="F28:H28"/>
    <mergeCell ref="I28:K28"/>
    <mergeCell ref="L28:N28"/>
    <mergeCell ref="O28:Q28"/>
    <mergeCell ref="R28:T28"/>
    <mergeCell ref="AJ27:AL27"/>
    <mergeCell ref="AM27:AO27"/>
    <mergeCell ref="AP27:AR27"/>
    <mergeCell ref="AS27:AU27"/>
    <mergeCell ref="AV27:AX27"/>
    <mergeCell ref="AY27:BA27"/>
    <mergeCell ref="R27:T27"/>
    <mergeCell ref="U27:W27"/>
    <mergeCell ref="X27:Z27"/>
    <mergeCell ref="AA27:AC27"/>
    <mergeCell ref="AD27:AF27"/>
    <mergeCell ref="A26:B26"/>
    <mergeCell ref="A27:B27"/>
    <mergeCell ref="C27:E27"/>
    <mergeCell ref="F27:H27"/>
    <mergeCell ref="I27:K27"/>
    <mergeCell ref="L27:N27"/>
    <mergeCell ref="O27:Q27"/>
    <mergeCell ref="AD25:AF25"/>
    <mergeCell ref="AG25:AI25"/>
    <mergeCell ref="AG27:AI27"/>
    <mergeCell ref="A21:AC21"/>
    <mergeCell ref="BA22:BJ22"/>
    <mergeCell ref="A23:B25"/>
    <mergeCell ref="C23:E25"/>
    <mergeCell ref="F23:W23"/>
    <mergeCell ref="X23:AC23"/>
    <mergeCell ref="AD23:BD23"/>
    <mergeCell ref="BE23:BG25"/>
    <mergeCell ref="BH23:BJ25"/>
    <mergeCell ref="F24:H25"/>
    <mergeCell ref="I24:W24"/>
    <mergeCell ref="X24:Z25"/>
    <mergeCell ref="AA24:AC24"/>
    <mergeCell ref="AD24:BD24"/>
    <mergeCell ref="I25:K25"/>
    <mergeCell ref="L25:N25"/>
    <mergeCell ref="O25:Q25"/>
    <mergeCell ref="R25:T25"/>
    <mergeCell ref="U25:W25"/>
    <mergeCell ref="AA25:AC25"/>
    <mergeCell ref="AV25:AX25"/>
    <mergeCell ref="AY25:BA25"/>
    <mergeCell ref="BB25:BD25"/>
    <mergeCell ref="AJ25:AL25"/>
    <mergeCell ref="AN17:AR17"/>
    <mergeCell ref="AS17:AW17"/>
    <mergeCell ref="AX17:BB17"/>
    <mergeCell ref="BC17:BF17"/>
    <mergeCell ref="BG17:BJ17"/>
    <mergeCell ref="A18:I18"/>
    <mergeCell ref="BC18:BJ18"/>
    <mergeCell ref="AX16:BB16"/>
    <mergeCell ref="BC16:BF16"/>
    <mergeCell ref="BG16:BJ16"/>
    <mergeCell ref="C17:I17"/>
    <mergeCell ref="J17:N17"/>
    <mergeCell ref="O17:S17"/>
    <mergeCell ref="T17:X17"/>
    <mergeCell ref="Y17:AC17"/>
    <mergeCell ref="AD17:AH17"/>
    <mergeCell ref="AI17:AM17"/>
    <mergeCell ref="C16:I16"/>
    <mergeCell ref="J16:N16"/>
    <mergeCell ref="O16:S16"/>
    <mergeCell ref="T16:X16"/>
    <mergeCell ref="Y16:AC16"/>
    <mergeCell ref="AD16:AH16"/>
    <mergeCell ref="AI16:AM16"/>
    <mergeCell ref="AN16:AR16"/>
    <mergeCell ref="AS16:AW16"/>
    <mergeCell ref="AX13:BB13"/>
    <mergeCell ref="BC13:BF13"/>
    <mergeCell ref="BG13:BJ13"/>
    <mergeCell ref="C15:I15"/>
    <mergeCell ref="J15:N15"/>
    <mergeCell ref="O15:S15"/>
    <mergeCell ref="T15:X15"/>
    <mergeCell ref="Y15:AC15"/>
    <mergeCell ref="BG15:BJ15"/>
    <mergeCell ref="AD15:AH15"/>
    <mergeCell ref="AI15:AM15"/>
    <mergeCell ref="AN15:AR15"/>
    <mergeCell ref="AS15:AW15"/>
    <mergeCell ref="AX15:BB15"/>
    <mergeCell ref="BC15:BF15"/>
    <mergeCell ref="C13:I13"/>
    <mergeCell ref="J13:N13"/>
    <mergeCell ref="O13:S13"/>
    <mergeCell ref="T13:X13"/>
    <mergeCell ref="Y13:AC13"/>
    <mergeCell ref="AD13:AH13"/>
    <mergeCell ref="AI13:AM13"/>
    <mergeCell ref="AN13:AR13"/>
    <mergeCell ref="AS13:AW13"/>
    <mergeCell ref="BG11:BJ11"/>
    <mergeCell ref="C12:I12"/>
    <mergeCell ref="J12:N12"/>
    <mergeCell ref="O12:S12"/>
    <mergeCell ref="T12:X12"/>
    <mergeCell ref="Y12:AC12"/>
    <mergeCell ref="AD12:AH12"/>
    <mergeCell ref="AI12:AM12"/>
    <mergeCell ref="AN12:AR12"/>
    <mergeCell ref="AS12:AW12"/>
    <mergeCell ref="AD11:AH11"/>
    <mergeCell ref="AI11:AM11"/>
    <mergeCell ref="AN11:AR11"/>
    <mergeCell ref="AS11:AW11"/>
    <mergeCell ref="AX11:BB11"/>
    <mergeCell ref="BC11:BF11"/>
    <mergeCell ref="AX12:BB12"/>
    <mergeCell ref="BC12:BF12"/>
    <mergeCell ref="BG12:BJ12"/>
    <mergeCell ref="A10:B10"/>
    <mergeCell ref="C11:I11"/>
    <mergeCell ref="J11:N11"/>
    <mergeCell ref="O11:S11"/>
    <mergeCell ref="T11:X11"/>
    <mergeCell ref="Y11:AC11"/>
    <mergeCell ref="AI9:AM9"/>
    <mergeCell ref="AN9:AR9"/>
    <mergeCell ref="AS9:AW9"/>
    <mergeCell ref="C8:I8"/>
    <mergeCell ref="J8:N8"/>
    <mergeCell ref="O8:S8"/>
    <mergeCell ref="T8:X8"/>
    <mergeCell ref="Y8:AC8"/>
    <mergeCell ref="AD8:AH8"/>
    <mergeCell ref="AX9:BB9"/>
    <mergeCell ref="BC9:BF9"/>
    <mergeCell ref="BG9:BJ9"/>
    <mergeCell ref="C9:I9"/>
    <mergeCell ref="J9:N9"/>
    <mergeCell ref="O9:S9"/>
    <mergeCell ref="T9:X9"/>
    <mergeCell ref="Y9:AC9"/>
    <mergeCell ref="AD9:AH9"/>
    <mergeCell ref="AS7:AW7"/>
    <mergeCell ref="AX7:BB7"/>
    <mergeCell ref="BC7:BF7"/>
    <mergeCell ref="BG7:BJ7"/>
    <mergeCell ref="AX5:BB5"/>
    <mergeCell ref="BC5:BF5"/>
    <mergeCell ref="BG5:BJ5"/>
    <mergeCell ref="AS4:AW5"/>
    <mergeCell ref="AI8:AM8"/>
    <mergeCell ref="AN8:AR8"/>
    <mergeCell ref="AS8:AW8"/>
    <mergeCell ref="AX8:BB8"/>
    <mergeCell ref="BC8:BF8"/>
    <mergeCell ref="BG8:BJ8"/>
    <mergeCell ref="A6:B6"/>
    <mergeCell ref="C7:I7"/>
    <mergeCell ref="J7:N7"/>
    <mergeCell ref="O7:S7"/>
    <mergeCell ref="T7:X7"/>
    <mergeCell ref="Y7:AC7"/>
    <mergeCell ref="AD7:AH7"/>
    <mergeCell ref="AD4:AM4"/>
    <mergeCell ref="AN4:AR5"/>
    <mergeCell ref="O5:S5"/>
    <mergeCell ref="T5:X5"/>
    <mergeCell ref="Y5:AC5"/>
    <mergeCell ref="AD5:AH5"/>
    <mergeCell ref="AI5:AM5"/>
    <mergeCell ref="AI7:AM7"/>
    <mergeCell ref="AN7:AR7"/>
    <mergeCell ref="A1:AC1"/>
    <mergeCell ref="N2:O2"/>
    <mergeCell ref="AZ2:BJ2"/>
    <mergeCell ref="A3:B5"/>
    <mergeCell ref="C3:I5"/>
    <mergeCell ref="J3:AC3"/>
    <mergeCell ref="AD3:AR3"/>
    <mergeCell ref="AS3:BJ3"/>
    <mergeCell ref="J4:N5"/>
    <mergeCell ref="O4:AC4"/>
  </mergeCells>
  <phoneticPr fontId="2"/>
  <printOptions horizontalCentered="1"/>
  <pageMargins left="0.39370078740157483" right="0.39370078740157483" top="0.59055118110236227" bottom="0.59055118110236227" header="0.11811023622047245" footer="0.11811023622047245"/>
  <pageSetup paperSize="9" scale="98" firstPageNumber="30" orientation="portrait" useFirstPageNumber="1" r:id="rId1"/>
  <headerFooter alignWithMargins="0">
    <oddFooter>&amp;C&amp;"ＭＳ 明朝,標準"&amp;10&amp;P</oddFooter>
  </headerFooter>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58A0-09E3-4FE9-9F08-29B1B8C701E8}">
  <dimension ref="A1:S40"/>
  <sheetViews>
    <sheetView view="pageBreakPreview" zoomScaleNormal="100" zoomScaleSheetLayoutView="100" workbookViewId="0">
      <selection sqref="A1:J1"/>
    </sheetView>
  </sheetViews>
  <sheetFormatPr defaultColWidth="9" defaultRowHeight="13"/>
  <cols>
    <col min="1" max="1" width="11.08984375" style="602" customWidth="1"/>
    <col min="2" max="3" width="8.6328125" style="602" customWidth="1"/>
    <col min="4" max="4" width="4.1796875" style="602" customWidth="1"/>
    <col min="5" max="7" width="4" style="602" customWidth="1"/>
    <col min="8" max="13" width="4.1796875" style="602" customWidth="1"/>
    <col min="14" max="15" width="4" style="602" customWidth="1"/>
    <col min="16" max="17" width="4.81640625" style="602" customWidth="1"/>
    <col min="18" max="19" width="4.453125" style="602" customWidth="1"/>
    <col min="20" max="16384" width="9" style="602"/>
  </cols>
  <sheetData>
    <row r="1" spans="1:19" s="587" customFormat="1" ht="26.25" customHeight="1">
      <c r="A1" s="4474" t="s">
        <v>1217</v>
      </c>
      <c r="B1" s="4474"/>
      <c r="C1" s="4474"/>
      <c r="D1" s="4474"/>
      <c r="E1" s="4474"/>
      <c r="F1" s="4474"/>
      <c r="G1" s="4474"/>
      <c r="H1" s="4474"/>
      <c r="I1" s="4474"/>
      <c r="J1" s="4474"/>
      <c r="K1" s="4474"/>
      <c r="L1" s="4474"/>
      <c r="M1" s="4474"/>
      <c r="N1" s="4474"/>
      <c r="O1" s="4474"/>
      <c r="P1" s="4474"/>
      <c r="Q1" s="4474"/>
      <c r="R1" s="4474"/>
      <c r="S1" s="4474"/>
    </row>
    <row r="2" spans="1:19" s="588" customFormat="1" ht="15" customHeight="1" thickBot="1">
      <c r="G2" s="589"/>
      <c r="H2" s="589"/>
      <c r="I2" s="589"/>
      <c r="J2" s="589"/>
      <c r="P2" s="4475" t="s">
        <v>1218</v>
      </c>
      <c r="Q2" s="4475"/>
      <c r="R2" s="4475"/>
      <c r="S2" s="4475"/>
    </row>
    <row r="3" spans="1:19" s="590" customFormat="1" ht="18.75" customHeight="1">
      <c r="A3" s="4476" t="s">
        <v>1219</v>
      </c>
      <c r="B3" s="4478" t="s">
        <v>1205</v>
      </c>
      <c r="C3" s="4479"/>
      <c r="D3" s="4479"/>
      <c r="E3" s="4479"/>
      <c r="F3" s="4479"/>
      <c r="G3" s="4479"/>
      <c r="H3" s="4479"/>
      <c r="I3" s="4479"/>
      <c r="J3" s="4479"/>
      <c r="K3" s="4479"/>
      <c r="L3" s="4479"/>
      <c r="M3" s="4479"/>
      <c r="N3" s="4479"/>
      <c r="O3" s="4480"/>
      <c r="P3" s="4481" t="s">
        <v>1220</v>
      </c>
      <c r="Q3" s="4482"/>
      <c r="R3" s="4481" t="s">
        <v>1221</v>
      </c>
      <c r="S3" s="4485"/>
    </row>
    <row r="4" spans="1:19" s="593" customFormat="1" ht="18.75" customHeight="1">
      <c r="A4" s="4477"/>
      <c r="B4" s="591" t="s">
        <v>815</v>
      </c>
      <c r="C4" s="592" t="s">
        <v>1222</v>
      </c>
      <c r="D4" s="4469">
        <v>2</v>
      </c>
      <c r="E4" s="4470"/>
      <c r="F4" s="4469">
        <v>3</v>
      </c>
      <c r="G4" s="4470"/>
      <c r="H4" s="4469">
        <v>4</v>
      </c>
      <c r="I4" s="4470"/>
      <c r="J4" s="4469">
        <v>5</v>
      </c>
      <c r="K4" s="4470"/>
      <c r="L4" s="4469">
        <v>6</v>
      </c>
      <c r="M4" s="4470"/>
      <c r="N4" s="4471" t="s">
        <v>1223</v>
      </c>
      <c r="O4" s="4472"/>
      <c r="P4" s="4483"/>
      <c r="Q4" s="4484"/>
      <c r="R4" s="4483"/>
      <c r="S4" s="4486"/>
    </row>
    <row r="5" spans="1:19" s="590" customFormat="1" ht="20.25" customHeight="1">
      <c r="A5" s="594" t="s">
        <v>342</v>
      </c>
      <c r="B5" s="595">
        <f>+N5+L5+J5+H5+F5+D5+C5</f>
        <v>24770</v>
      </c>
      <c r="C5" s="596">
        <v>6794</v>
      </c>
      <c r="D5" s="4473">
        <v>7139</v>
      </c>
      <c r="E5" s="4473"/>
      <c r="F5" s="4473">
        <v>4489</v>
      </c>
      <c r="G5" s="4473"/>
      <c r="H5" s="4473">
        <v>3451</v>
      </c>
      <c r="I5" s="4473">
        <v>3764</v>
      </c>
      <c r="J5" s="4473">
        <v>1598</v>
      </c>
      <c r="K5" s="4473">
        <v>1849</v>
      </c>
      <c r="L5" s="4473">
        <v>865</v>
      </c>
      <c r="M5" s="4473">
        <v>1042</v>
      </c>
      <c r="N5" s="4473">
        <v>434</v>
      </c>
      <c r="O5" s="4473">
        <v>544</v>
      </c>
      <c r="P5" s="4473">
        <v>64741</v>
      </c>
      <c r="Q5" s="4473">
        <v>69442</v>
      </c>
      <c r="R5" s="4487">
        <f>+P5/B5</f>
        <v>2.6136859103754544</v>
      </c>
      <c r="S5" s="4487">
        <f>R5/J5</f>
        <v>1.6355981917243144E-3</v>
      </c>
    </row>
    <row r="6" spans="1:19" s="590" customFormat="1" ht="20.25" customHeight="1">
      <c r="A6" s="594" t="s">
        <v>424</v>
      </c>
      <c r="B6" s="597">
        <f>+N6+L6+J6+H6+F6+D6+C6</f>
        <v>25907</v>
      </c>
      <c r="C6" s="598">
        <v>7112</v>
      </c>
      <c r="D6" s="4488">
        <v>6999</v>
      </c>
      <c r="E6" s="4488"/>
      <c r="F6" s="4488">
        <v>4597</v>
      </c>
      <c r="G6" s="4488"/>
      <c r="H6" s="4488">
        <v>3764</v>
      </c>
      <c r="I6" s="4488">
        <v>3764</v>
      </c>
      <c r="J6" s="4488">
        <v>1849</v>
      </c>
      <c r="K6" s="4488">
        <v>1849</v>
      </c>
      <c r="L6" s="4488">
        <v>1042</v>
      </c>
      <c r="M6" s="4488">
        <v>1042</v>
      </c>
      <c r="N6" s="4488">
        <v>544</v>
      </c>
      <c r="O6" s="4488">
        <v>544</v>
      </c>
      <c r="P6" s="4488">
        <v>69442</v>
      </c>
      <c r="Q6" s="4488">
        <v>69442</v>
      </c>
      <c r="R6" s="4489">
        <f>+P6/B6</f>
        <v>2.6804338595746322</v>
      </c>
      <c r="S6" s="4489">
        <f>R6/J6</f>
        <v>1.4496667709976378E-3</v>
      </c>
    </row>
    <row r="7" spans="1:19" s="590" customFormat="1" ht="20.25" customHeight="1" thickBot="1">
      <c r="A7" s="599">
        <v>17</v>
      </c>
      <c r="B7" s="600">
        <f>+N7+L7+J7+H7+F7+D7+C7</f>
        <v>25942</v>
      </c>
      <c r="C7" s="601">
        <v>6767</v>
      </c>
      <c r="D7" s="4498">
        <v>6559</v>
      </c>
      <c r="E7" s="4498">
        <v>6559</v>
      </c>
      <c r="F7" s="4498">
        <v>4688</v>
      </c>
      <c r="G7" s="4498">
        <v>4688</v>
      </c>
      <c r="H7" s="4498">
        <v>4000</v>
      </c>
      <c r="I7" s="4498">
        <v>4000</v>
      </c>
      <c r="J7" s="4498">
        <v>1985</v>
      </c>
      <c r="K7" s="4498">
        <v>1985</v>
      </c>
      <c r="L7" s="4498">
        <v>1224</v>
      </c>
      <c r="M7" s="4498">
        <v>1224</v>
      </c>
      <c r="N7" s="4498">
        <v>719</v>
      </c>
      <c r="O7" s="4498">
        <v>719</v>
      </c>
      <c r="P7" s="4498">
        <v>72718</v>
      </c>
      <c r="Q7" s="4498">
        <v>72718</v>
      </c>
      <c r="R7" s="4499">
        <f>+P7/B7</f>
        <v>2.8030992213399122</v>
      </c>
      <c r="S7" s="4499">
        <f>R7/J7</f>
        <v>1.4121406656624244E-3</v>
      </c>
    </row>
    <row r="8" spans="1:19" ht="16.5" customHeight="1">
      <c r="A8" s="594"/>
      <c r="P8" s="4500" t="s">
        <v>1007</v>
      </c>
      <c r="Q8" s="4500"/>
      <c r="R8" s="4500"/>
      <c r="S8" s="4500"/>
    </row>
    <row r="9" spans="1:19" ht="16.5" customHeight="1">
      <c r="A9" s="594"/>
    </row>
    <row r="10" spans="1:19" ht="16.5" customHeight="1"/>
    <row r="11" spans="1:19" ht="26.25" customHeight="1">
      <c r="A11" s="4474" t="s">
        <v>1224</v>
      </c>
      <c r="B11" s="4474"/>
      <c r="C11" s="4474"/>
      <c r="D11" s="4474"/>
      <c r="E11" s="4474"/>
      <c r="F11" s="4474"/>
      <c r="G11" s="4474"/>
      <c r="H11" s="4474"/>
      <c r="I11" s="4474"/>
      <c r="J11" s="4474"/>
      <c r="K11" s="4474"/>
      <c r="L11" s="4474"/>
      <c r="M11" s="4474"/>
      <c r="N11" s="4474"/>
      <c r="O11" s="4474"/>
      <c r="P11" s="4474"/>
      <c r="Q11" s="4474"/>
      <c r="R11" s="4474"/>
      <c r="S11" s="4474"/>
    </row>
    <row r="12" spans="1:19" s="603" customFormat="1" ht="15" customHeight="1" thickBot="1">
      <c r="B12" s="589"/>
      <c r="C12" s="589"/>
      <c r="D12" s="589"/>
      <c r="E12" s="589"/>
      <c r="F12" s="589"/>
      <c r="P12" s="4500" t="s">
        <v>1225</v>
      </c>
      <c r="Q12" s="4500"/>
      <c r="R12" s="4500"/>
      <c r="S12" s="4500"/>
    </row>
    <row r="13" spans="1:19" s="604" customFormat="1" ht="30" customHeight="1">
      <c r="A13" s="4501" t="s">
        <v>1226</v>
      </c>
      <c r="B13" s="4501"/>
      <c r="C13" s="4501"/>
      <c r="D13" s="4501"/>
      <c r="E13" s="4502" t="s">
        <v>364</v>
      </c>
      <c r="F13" s="4502"/>
      <c r="G13" s="4502"/>
      <c r="H13" s="4502" t="s">
        <v>1227</v>
      </c>
      <c r="I13" s="4502"/>
      <c r="J13" s="4502"/>
      <c r="K13" s="4490" t="s">
        <v>1228</v>
      </c>
      <c r="L13" s="4490"/>
      <c r="M13" s="4490"/>
      <c r="N13" s="4490" t="s">
        <v>1229</v>
      </c>
      <c r="O13" s="4490"/>
      <c r="P13" s="4490"/>
      <c r="Q13" s="4490" t="s">
        <v>1230</v>
      </c>
      <c r="R13" s="4490"/>
      <c r="S13" s="4491"/>
    </row>
    <row r="14" spans="1:19" s="604" customFormat="1" ht="20.149999999999999" customHeight="1">
      <c r="A14" s="4492" t="s">
        <v>342</v>
      </c>
      <c r="B14" s="4492"/>
      <c r="C14" s="4492"/>
      <c r="D14" s="4492"/>
      <c r="E14" s="605"/>
      <c r="F14" s="606"/>
      <c r="G14" s="606"/>
      <c r="H14" s="606"/>
      <c r="I14" s="607"/>
      <c r="J14" s="606"/>
      <c r="K14" s="607"/>
      <c r="L14" s="606"/>
      <c r="M14" s="606"/>
      <c r="N14" s="607"/>
      <c r="O14" s="607"/>
      <c r="P14" s="606"/>
      <c r="Q14" s="607"/>
      <c r="R14" s="607"/>
      <c r="S14" s="608"/>
    </row>
    <row r="15" spans="1:19" s="604" customFormat="1" ht="21" customHeight="1">
      <c r="A15" s="4493" t="s">
        <v>1231</v>
      </c>
      <c r="B15" s="4493"/>
      <c r="C15" s="4493"/>
      <c r="D15" s="4494"/>
      <c r="E15" s="4495">
        <v>24770</v>
      </c>
      <c r="F15" s="4496"/>
      <c r="G15" s="4496"/>
      <c r="H15" s="4496">
        <v>64741</v>
      </c>
      <c r="I15" s="4496">
        <v>69442</v>
      </c>
      <c r="J15" s="4496">
        <v>69442</v>
      </c>
      <c r="K15" s="4496">
        <v>2.6136859104000001</v>
      </c>
      <c r="L15" s="4496">
        <v>2.68</v>
      </c>
      <c r="M15" s="4496">
        <v>2.68</v>
      </c>
      <c r="N15" s="4497" t="s">
        <v>1002</v>
      </c>
      <c r="O15" s="4496" t="s">
        <v>1232</v>
      </c>
      <c r="P15" s="4496"/>
      <c r="Q15" s="4497" t="s">
        <v>1002</v>
      </c>
      <c r="R15" s="4496" t="s">
        <v>1232</v>
      </c>
      <c r="S15" s="4496"/>
    </row>
    <row r="16" spans="1:19" s="604" customFormat="1" ht="21" customHeight="1">
      <c r="A16" s="609"/>
      <c r="B16" s="4493" t="s">
        <v>1233</v>
      </c>
      <c r="C16" s="4493"/>
      <c r="D16" s="4494"/>
      <c r="E16" s="4503">
        <v>24358</v>
      </c>
      <c r="F16" s="4504">
        <v>25583</v>
      </c>
      <c r="G16" s="4504">
        <v>25583</v>
      </c>
      <c r="H16" s="4504">
        <v>64128</v>
      </c>
      <c r="I16" s="4504">
        <v>69064</v>
      </c>
      <c r="J16" s="4504">
        <v>69064</v>
      </c>
      <c r="K16" s="4504">
        <v>2.6327284670000002</v>
      </c>
      <c r="L16" s="4504">
        <f>K16/J16</f>
        <v>3.8120127229815829E-5</v>
      </c>
      <c r="M16" s="4504">
        <f>L16/K16</f>
        <v>1.4479323526004867E-5</v>
      </c>
      <c r="N16" s="4497" t="s">
        <v>1002</v>
      </c>
      <c r="O16" s="4496" t="s">
        <v>1232</v>
      </c>
      <c r="P16" s="4496"/>
      <c r="Q16" s="4497" t="s">
        <v>1002</v>
      </c>
      <c r="R16" s="4496" t="s">
        <v>1232</v>
      </c>
      <c r="S16" s="4496"/>
    </row>
    <row r="17" spans="1:19" s="604" customFormat="1" ht="21" customHeight="1">
      <c r="A17" s="609"/>
      <c r="B17" s="4493" t="s">
        <v>1234</v>
      </c>
      <c r="C17" s="4493"/>
      <c r="D17" s="4494"/>
      <c r="E17" s="4503">
        <v>24189</v>
      </c>
      <c r="F17" s="4504">
        <v>25435</v>
      </c>
      <c r="G17" s="4504">
        <v>25435</v>
      </c>
      <c r="H17" s="4504">
        <v>63771</v>
      </c>
      <c r="I17" s="4504">
        <v>68744</v>
      </c>
      <c r="J17" s="4504">
        <v>68744</v>
      </c>
      <c r="K17" s="4504">
        <v>2.6363636364</v>
      </c>
      <c r="L17" s="4504">
        <v>2.7027324553000001</v>
      </c>
      <c r="M17" s="4504">
        <v>2.7027324553000001</v>
      </c>
      <c r="N17" s="4497" t="s">
        <v>1002</v>
      </c>
      <c r="O17" s="4496" t="s">
        <v>1232</v>
      </c>
      <c r="P17" s="4496"/>
      <c r="Q17" s="4497" t="s">
        <v>1002</v>
      </c>
      <c r="R17" s="4496" t="s">
        <v>1232</v>
      </c>
      <c r="S17" s="4496"/>
    </row>
    <row r="18" spans="1:19" s="604" customFormat="1" ht="21" customHeight="1">
      <c r="A18" s="609"/>
      <c r="B18" s="610"/>
      <c r="C18" s="4493" t="s">
        <v>1235</v>
      </c>
      <c r="D18" s="4493"/>
      <c r="E18" s="4503">
        <v>18963</v>
      </c>
      <c r="F18" s="4504">
        <v>18896</v>
      </c>
      <c r="G18" s="4504">
        <v>18896</v>
      </c>
      <c r="H18" s="4504">
        <v>55136</v>
      </c>
      <c r="I18" s="4504">
        <v>57785</v>
      </c>
      <c r="J18" s="4504">
        <v>57785</v>
      </c>
      <c r="K18" s="4504">
        <v>2.9075568212</v>
      </c>
      <c r="L18" s="4504">
        <v>3.0580546147000001</v>
      </c>
      <c r="M18" s="4504">
        <v>3.0580546147000001</v>
      </c>
      <c r="N18" s="4497" t="s">
        <v>1002</v>
      </c>
      <c r="O18" s="4496" t="s">
        <v>1232</v>
      </c>
      <c r="P18" s="4496"/>
      <c r="Q18" s="4497" t="s">
        <v>1002</v>
      </c>
      <c r="R18" s="4496" t="s">
        <v>1232</v>
      </c>
      <c r="S18" s="4496"/>
    </row>
    <row r="19" spans="1:19" s="604" customFormat="1" ht="28.5" customHeight="1">
      <c r="A19" s="609"/>
      <c r="B19" s="610"/>
      <c r="C19" s="4505" t="s">
        <v>1236</v>
      </c>
      <c r="D19" s="4506"/>
      <c r="E19" s="4503">
        <v>524</v>
      </c>
      <c r="F19" s="4504">
        <v>709</v>
      </c>
      <c r="G19" s="4504">
        <v>709</v>
      </c>
      <c r="H19" s="4504">
        <v>860</v>
      </c>
      <c r="I19" s="4504">
        <v>1230</v>
      </c>
      <c r="J19" s="4504">
        <v>1230</v>
      </c>
      <c r="K19" s="4504">
        <v>1.6412213739999999</v>
      </c>
      <c r="L19" s="4504">
        <v>1.7348377997</v>
      </c>
      <c r="M19" s="4504">
        <v>1.7348377997</v>
      </c>
      <c r="N19" s="4497" t="s">
        <v>1002</v>
      </c>
      <c r="O19" s="4496" t="s">
        <v>1232</v>
      </c>
      <c r="P19" s="4496"/>
      <c r="Q19" s="4497" t="s">
        <v>1002</v>
      </c>
      <c r="R19" s="4496" t="s">
        <v>1232</v>
      </c>
      <c r="S19" s="4496"/>
    </row>
    <row r="20" spans="1:19" s="604" customFormat="1" ht="21" customHeight="1">
      <c r="A20" s="609"/>
      <c r="B20" s="610"/>
      <c r="C20" s="4493" t="s">
        <v>1237</v>
      </c>
      <c r="D20" s="4493"/>
      <c r="E20" s="4503">
        <v>4315</v>
      </c>
      <c r="F20" s="4504">
        <v>5252</v>
      </c>
      <c r="G20" s="4504">
        <v>5252</v>
      </c>
      <c r="H20" s="4504">
        <v>7155</v>
      </c>
      <c r="I20" s="4504">
        <v>8827</v>
      </c>
      <c r="J20" s="4504">
        <v>8827</v>
      </c>
      <c r="K20" s="4504">
        <v>1.6581691773</v>
      </c>
      <c r="L20" s="4504">
        <v>1.6806930693</v>
      </c>
      <c r="M20" s="4504">
        <v>1.6806930693</v>
      </c>
      <c r="N20" s="4497" t="s">
        <v>1002</v>
      </c>
      <c r="O20" s="4496" t="s">
        <v>1232</v>
      </c>
      <c r="P20" s="4496"/>
      <c r="Q20" s="4497" t="s">
        <v>1002</v>
      </c>
      <c r="R20" s="4496" t="s">
        <v>1232</v>
      </c>
      <c r="S20" s="4496"/>
    </row>
    <row r="21" spans="1:19" s="604" customFormat="1" ht="21" customHeight="1">
      <c r="A21" s="609"/>
      <c r="B21" s="610"/>
      <c r="C21" s="4493" t="s">
        <v>1238</v>
      </c>
      <c r="D21" s="4493"/>
      <c r="E21" s="4503">
        <v>387</v>
      </c>
      <c r="F21" s="4504">
        <v>578</v>
      </c>
      <c r="G21" s="4504">
        <v>578</v>
      </c>
      <c r="H21" s="4504">
        <v>620</v>
      </c>
      <c r="I21" s="4504">
        <v>902</v>
      </c>
      <c r="J21" s="4504">
        <v>902</v>
      </c>
      <c r="K21" s="4504">
        <v>1.6020671835</v>
      </c>
      <c r="L21" s="4504">
        <v>1.5605536332000001</v>
      </c>
      <c r="M21" s="4504">
        <v>1.5605536332000001</v>
      </c>
      <c r="N21" s="4497" t="s">
        <v>1002</v>
      </c>
      <c r="O21" s="4496" t="s">
        <v>1232</v>
      </c>
      <c r="P21" s="4496"/>
      <c r="Q21" s="4497" t="s">
        <v>1002</v>
      </c>
      <c r="R21" s="4496" t="s">
        <v>1232</v>
      </c>
      <c r="S21" s="4496"/>
    </row>
    <row r="22" spans="1:19" s="604" customFormat="1" ht="21" customHeight="1">
      <c r="A22" s="610"/>
      <c r="B22" s="4493" t="s">
        <v>1239</v>
      </c>
      <c r="C22" s="4493"/>
      <c r="D22" s="4494"/>
      <c r="E22" s="4503">
        <v>169</v>
      </c>
      <c r="F22" s="4504">
        <v>148</v>
      </c>
      <c r="G22" s="4504">
        <v>148</v>
      </c>
      <c r="H22" s="4504">
        <v>357</v>
      </c>
      <c r="I22" s="4504">
        <v>320</v>
      </c>
      <c r="J22" s="4504">
        <v>320</v>
      </c>
      <c r="K22" s="4504">
        <v>2.1124260355</v>
      </c>
      <c r="L22" s="4504">
        <v>2.1621621622</v>
      </c>
      <c r="M22" s="4504">
        <v>2.1621621622</v>
      </c>
      <c r="N22" s="4497" t="s">
        <v>1002</v>
      </c>
      <c r="O22" s="4496" t="s">
        <v>1232</v>
      </c>
      <c r="P22" s="4496"/>
      <c r="Q22" s="4497" t="s">
        <v>1002</v>
      </c>
      <c r="R22" s="4496" t="s">
        <v>1232</v>
      </c>
      <c r="S22" s="4496"/>
    </row>
    <row r="23" spans="1:19" s="604" customFormat="1" ht="21" customHeight="1" thickBot="1">
      <c r="A23" s="4507" t="s">
        <v>1240</v>
      </c>
      <c r="B23" s="4507"/>
      <c r="C23" s="4507"/>
      <c r="D23" s="4508"/>
      <c r="E23" s="4509">
        <v>412</v>
      </c>
      <c r="F23" s="4510">
        <v>324</v>
      </c>
      <c r="G23" s="4510">
        <v>324</v>
      </c>
      <c r="H23" s="4510">
        <v>613</v>
      </c>
      <c r="I23" s="4510">
        <v>378</v>
      </c>
      <c r="J23" s="4510">
        <v>378</v>
      </c>
      <c r="K23" s="4510">
        <v>1.4878640777000001</v>
      </c>
      <c r="L23" s="4510">
        <v>1.1666666667000001</v>
      </c>
      <c r="M23" s="4510">
        <v>1.1666666667000001</v>
      </c>
      <c r="N23" s="4511" t="s">
        <v>1002</v>
      </c>
      <c r="O23" s="4510" t="s">
        <v>1232</v>
      </c>
      <c r="P23" s="4510"/>
      <c r="Q23" s="4511" t="s">
        <v>1002</v>
      </c>
      <c r="R23" s="4510" t="s">
        <v>1232</v>
      </c>
      <c r="S23" s="4510"/>
    </row>
    <row r="24" spans="1:19">
      <c r="A24" s="611" t="s">
        <v>1241</v>
      </c>
      <c r="P24" s="4500" t="s">
        <v>1007</v>
      </c>
      <c r="Q24" s="4500"/>
      <c r="R24" s="4500"/>
      <c r="S24" s="4500"/>
    </row>
    <row r="25" spans="1:19" ht="16.5" customHeight="1"/>
    <row r="26" spans="1:19" ht="7.5" customHeight="1"/>
    <row r="27" spans="1:19" ht="45.75" customHeight="1">
      <c r="A27" s="4512" t="s">
        <v>1242</v>
      </c>
      <c r="B27" s="4512"/>
      <c r="C27" s="4512"/>
      <c r="D27" s="4512"/>
      <c r="E27" s="4512"/>
      <c r="F27" s="4512"/>
      <c r="G27" s="4512"/>
      <c r="H27" s="4512"/>
      <c r="I27" s="4512"/>
      <c r="J27" s="4512"/>
      <c r="K27" s="4512"/>
      <c r="L27" s="4512"/>
      <c r="M27" s="4512"/>
      <c r="N27" s="4512"/>
      <c r="O27" s="4512"/>
      <c r="P27" s="4512"/>
      <c r="Q27" s="4512"/>
      <c r="R27" s="4512"/>
      <c r="S27" s="4512"/>
    </row>
    <row r="28" spans="1:19" ht="15" customHeight="1" thickBot="1">
      <c r="B28" s="588"/>
      <c r="C28" s="588"/>
      <c r="D28" s="588"/>
      <c r="G28" s="588"/>
      <c r="H28" s="588"/>
      <c r="I28" s="589"/>
      <c r="J28" s="589"/>
      <c r="K28" s="588"/>
      <c r="L28" s="588"/>
      <c r="M28" s="612"/>
      <c r="N28" s="612"/>
      <c r="O28" s="613"/>
      <c r="P28" s="4500" t="s">
        <v>1225</v>
      </c>
      <c r="Q28" s="4500"/>
      <c r="R28" s="4500"/>
      <c r="S28" s="4500"/>
    </row>
    <row r="29" spans="1:19" ht="22.5" customHeight="1">
      <c r="A29" s="4476" t="s">
        <v>1243</v>
      </c>
      <c r="B29" s="4476"/>
      <c r="C29" s="4476"/>
      <c r="D29" s="4513"/>
      <c r="E29" s="4515" t="s">
        <v>1233</v>
      </c>
      <c r="F29" s="4515"/>
      <c r="G29" s="4515"/>
      <c r="H29" s="4515"/>
      <c r="I29" s="4515"/>
      <c r="J29" s="4516" t="s">
        <v>1244</v>
      </c>
      <c r="K29" s="4516"/>
      <c r="L29" s="4516"/>
      <c r="M29" s="4516"/>
      <c r="N29" s="4516"/>
      <c r="O29" s="4516"/>
      <c r="P29" s="4516"/>
      <c r="Q29" s="4516"/>
      <c r="R29" s="4516"/>
      <c r="S29" s="4478"/>
    </row>
    <row r="30" spans="1:19" ht="38.25" customHeight="1">
      <c r="A30" s="4477"/>
      <c r="B30" s="4477"/>
      <c r="C30" s="4477"/>
      <c r="D30" s="4514"/>
      <c r="E30" s="4517" t="s">
        <v>364</v>
      </c>
      <c r="F30" s="4517"/>
      <c r="G30" s="4517"/>
      <c r="H30" s="4518" t="s">
        <v>1220</v>
      </c>
      <c r="I30" s="4518"/>
      <c r="J30" s="4517" t="s">
        <v>364</v>
      </c>
      <c r="K30" s="4517"/>
      <c r="L30" s="4518" t="s">
        <v>1220</v>
      </c>
      <c r="M30" s="4518"/>
      <c r="N30" s="4519" t="s">
        <v>1245</v>
      </c>
      <c r="O30" s="4519"/>
      <c r="P30" s="4519" t="s">
        <v>1229</v>
      </c>
      <c r="Q30" s="4519"/>
      <c r="R30" s="4519" t="s">
        <v>1230</v>
      </c>
      <c r="S30" s="4520"/>
    </row>
    <row r="31" spans="1:19" ht="18" customHeight="1">
      <c r="A31" s="4521" t="s">
        <v>342</v>
      </c>
      <c r="B31" s="4521"/>
      <c r="C31" s="4521"/>
      <c r="D31" s="4522"/>
      <c r="E31" s="614"/>
      <c r="F31" s="615"/>
      <c r="G31" s="616"/>
      <c r="H31" s="616"/>
      <c r="I31" s="617"/>
      <c r="J31" s="617"/>
      <c r="K31" s="616"/>
      <c r="L31" s="616"/>
      <c r="M31" s="617"/>
      <c r="N31" s="617"/>
      <c r="O31" s="617"/>
      <c r="P31" s="617"/>
      <c r="Q31" s="618"/>
      <c r="R31" s="618"/>
      <c r="S31" s="618"/>
    </row>
    <row r="32" spans="1:19" ht="21" customHeight="1">
      <c r="A32" s="4523" t="s">
        <v>1246</v>
      </c>
      <c r="B32" s="4523"/>
      <c r="C32" s="4523"/>
      <c r="D32" s="4524"/>
      <c r="E32" s="4495">
        <f>+E33+E34+E35+E39</f>
        <v>24358</v>
      </c>
      <c r="F32" s="4496"/>
      <c r="G32" s="4496"/>
      <c r="H32" s="4496">
        <f>+H33+H34+H35+H39</f>
        <v>64128</v>
      </c>
      <c r="I32" s="4496"/>
      <c r="J32" s="4496">
        <f>+J33+J34+J35+J39</f>
        <v>24189</v>
      </c>
      <c r="K32" s="4496"/>
      <c r="L32" s="4496">
        <f>+L33+L34+L35+L39</f>
        <v>63771</v>
      </c>
      <c r="M32" s="4496"/>
      <c r="N32" s="4496">
        <f t="shared" ref="N32:N39" si="0">+ROUND(L32/J32,2)</f>
        <v>2.64</v>
      </c>
      <c r="O32" s="4496"/>
      <c r="P32" s="4497" t="s">
        <v>1002</v>
      </c>
      <c r="Q32" s="4497"/>
      <c r="R32" s="4497" t="s">
        <v>1002</v>
      </c>
      <c r="S32" s="4497"/>
    </row>
    <row r="33" spans="1:19" ht="21" customHeight="1">
      <c r="A33" s="619"/>
      <c r="B33" s="4493" t="s">
        <v>1247</v>
      </c>
      <c r="C33" s="4493"/>
      <c r="D33" s="4525"/>
      <c r="E33" s="4503">
        <v>19612</v>
      </c>
      <c r="F33" s="4504"/>
      <c r="G33" s="4504"/>
      <c r="H33" s="4504">
        <v>56660</v>
      </c>
      <c r="I33" s="4504"/>
      <c r="J33" s="4504">
        <v>19474</v>
      </c>
      <c r="K33" s="4504"/>
      <c r="L33" s="4504">
        <v>56354</v>
      </c>
      <c r="M33" s="4504"/>
      <c r="N33" s="4504">
        <f t="shared" si="0"/>
        <v>2.89</v>
      </c>
      <c r="O33" s="4504"/>
      <c r="P33" s="4526" t="s">
        <v>1002</v>
      </c>
      <c r="Q33" s="4526"/>
      <c r="R33" s="4526" t="s">
        <v>1002</v>
      </c>
      <c r="S33" s="4526"/>
    </row>
    <row r="34" spans="1:19" ht="21" customHeight="1">
      <c r="A34" s="619"/>
      <c r="B34" s="4493" t="s">
        <v>1248</v>
      </c>
      <c r="C34" s="4493"/>
      <c r="D34" s="4525"/>
      <c r="E34" s="4503">
        <v>370</v>
      </c>
      <c r="F34" s="4504"/>
      <c r="G34" s="4504"/>
      <c r="H34" s="4504">
        <v>581</v>
      </c>
      <c r="I34" s="4504"/>
      <c r="J34" s="4504">
        <v>369</v>
      </c>
      <c r="K34" s="4504"/>
      <c r="L34" s="4504">
        <v>579</v>
      </c>
      <c r="M34" s="4504"/>
      <c r="N34" s="4504">
        <f t="shared" si="0"/>
        <v>1.57</v>
      </c>
      <c r="O34" s="4504"/>
      <c r="P34" s="4526" t="s">
        <v>1002</v>
      </c>
      <c r="Q34" s="4526"/>
      <c r="R34" s="4526" t="s">
        <v>1002</v>
      </c>
      <c r="S34" s="4526"/>
    </row>
    <row r="35" spans="1:19" ht="21" customHeight="1">
      <c r="A35" s="619"/>
      <c r="B35" s="4493" t="s">
        <v>1249</v>
      </c>
      <c r="C35" s="4493"/>
      <c r="D35" s="4525"/>
      <c r="E35" s="4503">
        <v>4324</v>
      </c>
      <c r="F35" s="4504"/>
      <c r="G35" s="4504"/>
      <c r="H35" s="4504">
        <f>+H36+H37+H38</f>
        <v>6774</v>
      </c>
      <c r="I35" s="4504"/>
      <c r="J35" s="4504">
        <f>+J36+J37+J38</f>
        <v>4295</v>
      </c>
      <c r="K35" s="4504"/>
      <c r="L35" s="4504">
        <f>+L36+L37+L38</f>
        <v>6726</v>
      </c>
      <c r="M35" s="4504"/>
      <c r="N35" s="4504">
        <f t="shared" si="0"/>
        <v>1.57</v>
      </c>
      <c r="O35" s="4504"/>
      <c r="P35" s="4526" t="s">
        <v>1002</v>
      </c>
      <c r="Q35" s="4526"/>
      <c r="R35" s="4526" t="s">
        <v>1002</v>
      </c>
      <c r="S35" s="4526"/>
    </row>
    <row r="36" spans="1:19" ht="21" customHeight="1">
      <c r="A36" s="619"/>
      <c r="B36" s="620"/>
      <c r="C36" s="4493" t="s">
        <v>1250</v>
      </c>
      <c r="D36" s="4527"/>
      <c r="E36" s="4503">
        <v>2525</v>
      </c>
      <c r="F36" s="4504"/>
      <c r="G36" s="4504"/>
      <c r="H36" s="4504">
        <v>3851</v>
      </c>
      <c r="I36" s="4504"/>
      <c r="J36" s="4504">
        <v>2508</v>
      </c>
      <c r="K36" s="4504"/>
      <c r="L36" s="4504">
        <v>3824</v>
      </c>
      <c r="M36" s="4504"/>
      <c r="N36" s="4504">
        <f t="shared" si="0"/>
        <v>1.52</v>
      </c>
      <c r="O36" s="4504"/>
      <c r="P36" s="4526" t="s">
        <v>1002</v>
      </c>
      <c r="Q36" s="4526"/>
      <c r="R36" s="4526" t="s">
        <v>1002</v>
      </c>
      <c r="S36" s="4526"/>
    </row>
    <row r="37" spans="1:19" ht="21" customHeight="1">
      <c r="A37" s="619"/>
      <c r="B37" s="620"/>
      <c r="C37" s="4493" t="s">
        <v>1251</v>
      </c>
      <c r="D37" s="4527"/>
      <c r="E37" s="4503">
        <v>1441</v>
      </c>
      <c r="F37" s="4504"/>
      <c r="G37" s="4504"/>
      <c r="H37" s="4504">
        <v>2295</v>
      </c>
      <c r="I37" s="4504"/>
      <c r="J37" s="4504">
        <v>1429</v>
      </c>
      <c r="K37" s="4504"/>
      <c r="L37" s="4504">
        <v>2274</v>
      </c>
      <c r="M37" s="4504"/>
      <c r="N37" s="4504">
        <f t="shared" si="0"/>
        <v>1.59</v>
      </c>
      <c r="O37" s="4504"/>
      <c r="P37" s="4526" t="s">
        <v>1002</v>
      </c>
      <c r="Q37" s="4526"/>
      <c r="R37" s="4526" t="s">
        <v>1002</v>
      </c>
      <c r="S37" s="4526"/>
    </row>
    <row r="38" spans="1:19" ht="21" customHeight="1">
      <c r="A38" s="619"/>
      <c r="B38" s="620"/>
      <c r="C38" s="4493" t="s">
        <v>1252</v>
      </c>
      <c r="D38" s="4527"/>
      <c r="E38" s="4503">
        <v>358</v>
      </c>
      <c r="F38" s="4504"/>
      <c r="G38" s="4504"/>
      <c r="H38" s="4504">
        <v>628</v>
      </c>
      <c r="I38" s="4504"/>
      <c r="J38" s="4504">
        <v>358</v>
      </c>
      <c r="K38" s="4504"/>
      <c r="L38" s="4504">
        <v>628</v>
      </c>
      <c r="M38" s="4504"/>
      <c r="N38" s="4504">
        <f t="shared" si="0"/>
        <v>1.75</v>
      </c>
      <c r="O38" s="4504"/>
      <c r="P38" s="4526" t="s">
        <v>1002</v>
      </c>
      <c r="Q38" s="4526"/>
      <c r="R38" s="4526" t="s">
        <v>1002</v>
      </c>
      <c r="S38" s="4526"/>
    </row>
    <row r="39" spans="1:19" ht="21" customHeight="1" thickBot="1">
      <c r="A39" s="621"/>
      <c r="B39" s="4507" t="s">
        <v>466</v>
      </c>
      <c r="C39" s="4507"/>
      <c r="D39" s="4528"/>
      <c r="E39" s="4509">
        <v>52</v>
      </c>
      <c r="F39" s="4510"/>
      <c r="G39" s="4510"/>
      <c r="H39" s="4510">
        <v>113</v>
      </c>
      <c r="I39" s="4510"/>
      <c r="J39" s="4510">
        <v>51</v>
      </c>
      <c r="K39" s="4510"/>
      <c r="L39" s="4510">
        <v>112</v>
      </c>
      <c r="M39" s="4510"/>
      <c r="N39" s="4510">
        <f t="shared" si="0"/>
        <v>2.2000000000000002</v>
      </c>
      <c r="O39" s="4510"/>
      <c r="P39" s="4511" t="s">
        <v>1002</v>
      </c>
      <c r="Q39" s="4511"/>
      <c r="R39" s="4511" t="s">
        <v>1002</v>
      </c>
      <c r="S39" s="4511"/>
    </row>
    <row r="40" spans="1:19">
      <c r="P40" s="4500" t="s">
        <v>1007</v>
      </c>
      <c r="Q40" s="4500"/>
      <c r="R40" s="4500"/>
      <c r="S40" s="4500"/>
    </row>
  </sheetData>
  <mergeCells count="179">
    <mergeCell ref="P40:S40"/>
    <mergeCell ref="P38:Q38"/>
    <mergeCell ref="R38:S38"/>
    <mergeCell ref="B39:D39"/>
    <mergeCell ref="E39:G39"/>
    <mergeCell ref="H39:I39"/>
    <mergeCell ref="J39:K39"/>
    <mergeCell ref="L39:M39"/>
    <mergeCell ref="N39:O39"/>
    <mergeCell ref="P39:Q39"/>
    <mergeCell ref="R39:S39"/>
    <mergeCell ref="C38:D38"/>
    <mergeCell ref="E38:G38"/>
    <mergeCell ref="H38:I38"/>
    <mergeCell ref="J38:K38"/>
    <mergeCell ref="L38:M38"/>
    <mergeCell ref="N38:O38"/>
    <mergeCell ref="P36:Q36"/>
    <mergeCell ref="R36:S36"/>
    <mergeCell ref="C37:D37"/>
    <mergeCell ref="E37:G37"/>
    <mergeCell ref="H37:I37"/>
    <mergeCell ref="J37:K37"/>
    <mergeCell ref="L37:M37"/>
    <mergeCell ref="N37:O37"/>
    <mergeCell ref="P37:Q37"/>
    <mergeCell ref="R37:S37"/>
    <mergeCell ref="C36:D36"/>
    <mergeCell ref="E36:G36"/>
    <mergeCell ref="H36:I36"/>
    <mergeCell ref="J36:K36"/>
    <mergeCell ref="L36:M36"/>
    <mergeCell ref="N36:O36"/>
    <mergeCell ref="B35:D35"/>
    <mergeCell ref="E35:G35"/>
    <mergeCell ref="H35:I35"/>
    <mergeCell ref="J35:K35"/>
    <mergeCell ref="L35:M35"/>
    <mergeCell ref="N35:O35"/>
    <mergeCell ref="P35:Q35"/>
    <mergeCell ref="R35:S35"/>
    <mergeCell ref="B34:D34"/>
    <mergeCell ref="E34:G34"/>
    <mergeCell ref="H34:I34"/>
    <mergeCell ref="J34:K34"/>
    <mergeCell ref="L34:M34"/>
    <mergeCell ref="N34:O34"/>
    <mergeCell ref="B33:D33"/>
    <mergeCell ref="E33:G33"/>
    <mergeCell ref="H33:I33"/>
    <mergeCell ref="J33:K33"/>
    <mergeCell ref="L33:M33"/>
    <mergeCell ref="N33:O33"/>
    <mergeCell ref="P33:Q33"/>
    <mergeCell ref="R33:S33"/>
    <mergeCell ref="P34:Q34"/>
    <mergeCell ref="R34:S34"/>
    <mergeCell ref="A31:D31"/>
    <mergeCell ref="A32:D32"/>
    <mergeCell ref="E32:G32"/>
    <mergeCell ref="H32:I32"/>
    <mergeCell ref="J32:K32"/>
    <mergeCell ref="L32:M32"/>
    <mergeCell ref="N32:O32"/>
    <mergeCell ref="P32:Q32"/>
    <mergeCell ref="R32:S32"/>
    <mergeCell ref="P24:S24"/>
    <mergeCell ref="A27:S27"/>
    <mergeCell ref="P28:S28"/>
    <mergeCell ref="A29:D30"/>
    <mergeCell ref="E29:I29"/>
    <mergeCell ref="J29:S29"/>
    <mergeCell ref="E30:G30"/>
    <mergeCell ref="H30:I30"/>
    <mergeCell ref="J30:K30"/>
    <mergeCell ref="L30:M30"/>
    <mergeCell ref="N30:O30"/>
    <mergeCell ref="P30:Q30"/>
    <mergeCell ref="R30:S30"/>
    <mergeCell ref="A23:D23"/>
    <mergeCell ref="E23:G23"/>
    <mergeCell ref="H23:J23"/>
    <mergeCell ref="K23:M23"/>
    <mergeCell ref="N23:P23"/>
    <mergeCell ref="Q23:S23"/>
    <mergeCell ref="B22:D22"/>
    <mergeCell ref="E22:G22"/>
    <mergeCell ref="H22:J22"/>
    <mergeCell ref="K22:M22"/>
    <mergeCell ref="N22:P22"/>
    <mergeCell ref="Q22:S22"/>
    <mergeCell ref="C21:D21"/>
    <mergeCell ref="E21:G21"/>
    <mergeCell ref="H21:J21"/>
    <mergeCell ref="K21:M21"/>
    <mergeCell ref="N21:P21"/>
    <mergeCell ref="Q21:S21"/>
    <mergeCell ref="C20:D20"/>
    <mergeCell ref="E20:G20"/>
    <mergeCell ref="H20:J20"/>
    <mergeCell ref="K20:M20"/>
    <mergeCell ref="N20:P20"/>
    <mergeCell ref="Q20:S20"/>
    <mergeCell ref="C19:D19"/>
    <mergeCell ref="E19:G19"/>
    <mergeCell ref="H19:J19"/>
    <mergeCell ref="K19:M19"/>
    <mergeCell ref="N19:P19"/>
    <mergeCell ref="Q19:S19"/>
    <mergeCell ref="C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A14:D14"/>
    <mergeCell ref="A15:D15"/>
    <mergeCell ref="E15:G15"/>
    <mergeCell ref="H15:J15"/>
    <mergeCell ref="K15:M15"/>
    <mergeCell ref="N15:P15"/>
    <mergeCell ref="Q15:S15"/>
    <mergeCell ref="P7:Q7"/>
    <mergeCell ref="R7:S7"/>
    <mergeCell ref="P8:S8"/>
    <mergeCell ref="A11:S11"/>
    <mergeCell ref="P12:S12"/>
    <mergeCell ref="A13:D13"/>
    <mergeCell ref="E13:G13"/>
    <mergeCell ref="H13:J13"/>
    <mergeCell ref="K13:M13"/>
    <mergeCell ref="N13:P13"/>
    <mergeCell ref="D7:E7"/>
    <mergeCell ref="F7:G7"/>
    <mergeCell ref="H7:I7"/>
    <mergeCell ref="J7:K7"/>
    <mergeCell ref="L7:M7"/>
    <mergeCell ref="N7:O7"/>
    <mergeCell ref="D6:E6"/>
    <mergeCell ref="F6:G6"/>
    <mergeCell ref="H6:I6"/>
    <mergeCell ref="J6:K6"/>
    <mergeCell ref="L6:M6"/>
    <mergeCell ref="N6:O6"/>
    <mergeCell ref="P6:Q6"/>
    <mergeCell ref="R6:S6"/>
    <mergeCell ref="Q13:S13"/>
    <mergeCell ref="L4:M4"/>
    <mergeCell ref="N4:O4"/>
    <mergeCell ref="D5:E5"/>
    <mergeCell ref="F5:G5"/>
    <mergeCell ref="H5:I5"/>
    <mergeCell ref="J5:K5"/>
    <mergeCell ref="L5:M5"/>
    <mergeCell ref="N5:O5"/>
    <mergeCell ref="A1:S1"/>
    <mergeCell ref="P2:S2"/>
    <mergeCell ref="A3:A4"/>
    <mergeCell ref="B3:O3"/>
    <mergeCell ref="P3:Q4"/>
    <mergeCell ref="R3:S4"/>
    <mergeCell ref="D4:E4"/>
    <mergeCell ref="F4:G4"/>
    <mergeCell ref="H4:I4"/>
    <mergeCell ref="J4:K4"/>
    <mergeCell ref="P5:Q5"/>
    <mergeCell ref="R5:S5"/>
  </mergeCells>
  <phoneticPr fontId="2"/>
  <printOptions horizontalCentered="1"/>
  <pageMargins left="0.39370078740157483" right="0.39370078740157483" top="0.59055118110236227" bottom="0.59055118110236227" header="0.11811023622047245" footer="0.11811023622047245"/>
  <pageSetup paperSize="9" scale="97" firstPageNumber="32" orientation="portrait" useFirstPageNumber="1" r:id="rId1"/>
  <headerFooter alignWithMargins="0">
    <oddFooter>&amp;C&amp;"ＭＳ 明朝,標準"&amp;10&amp;P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BA4A-AF1E-45BF-B0FE-40C3E6345646}">
  <dimension ref="A1:R53"/>
  <sheetViews>
    <sheetView view="pageBreakPreview" zoomScaleNormal="100" zoomScaleSheetLayoutView="100" workbookViewId="0">
      <selection sqref="A1:J1"/>
    </sheetView>
  </sheetViews>
  <sheetFormatPr defaultColWidth="9" defaultRowHeight="13"/>
  <cols>
    <col min="1" max="1" width="9.08984375" style="622" customWidth="1"/>
    <col min="2" max="2" width="4.453125" style="647" customWidth="1"/>
    <col min="3" max="10" width="9.1796875" style="622" customWidth="1"/>
    <col min="11" max="16384" width="9" style="622"/>
  </cols>
  <sheetData>
    <row r="1" spans="1:18" ht="22.5" customHeight="1">
      <c r="A1" s="4530" t="s">
        <v>1253</v>
      </c>
      <c r="B1" s="4530"/>
      <c r="C1" s="4530"/>
      <c r="D1" s="4530"/>
      <c r="E1" s="4530"/>
      <c r="F1" s="4530"/>
      <c r="G1" s="4530"/>
      <c r="H1" s="4530"/>
      <c r="I1" s="4530"/>
      <c r="J1" s="4530"/>
      <c r="K1" s="4530"/>
    </row>
    <row r="2" spans="1:18" s="623" customFormat="1" ht="12.75" customHeight="1" thickBot="1">
      <c r="B2" s="624"/>
      <c r="I2" s="4531" t="s">
        <v>1018</v>
      </c>
      <c r="J2" s="4531"/>
      <c r="K2" s="4531"/>
    </row>
    <row r="3" spans="1:18" s="627" customFormat="1" ht="30" customHeight="1">
      <c r="A3" s="4532" t="s">
        <v>1254</v>
      </c>
      <c r="B3" s="4532"/>
      <c r="C3" s="4532"/>
      <c r="D3" s="4532"/>
      <c r="E3" s="625" t="s">
        <v>815</v>
      </c>
      <c r="F3" s="625" t="s">
        <v>1255</v>
      </c>
      <c r="G3" s="625" t="s">
        <v>996</v>
      </c>
      <c r="H3" s="625" t="s">
        <v>997</v>
      </c>
      <c r="I3" s="625" t="s">
        <v>998</v>
      </c>
      <c r="J3" s="625" t="s">
        <v>1015</v>
      </c>
      <c r="K3" s="626" t="s">
        <v>1256</v>
      </c>
    </row>
    <row r="4" spans="1:18" s="627" customFormat="1" ht="13.5" customHeight="1">
      <c r="A4" s="4533" t="s">
        <v>342</v>
      </c>
      <c r="B4" s="4533"/>
      <c r="C4" s="628"/>
      <c r="D4" s="629"/>
      <c r="E4" s="630"/>
      <c r="F4" s="631"/>
      <c r="G4" s="631"/>
      <c r="H4" s="631"/>
      <c r="I4" s="631"/>
      <c r="J4" s="631"/>
      <c r="K4" s="632"/>
      <c r="L4" s="631"/>
      <c r="M4" s="631"/>
      <c r="N4" s="631"/>
      <c r="O4" s="631"/>
      <c r="P4" s="631"/>
      <c r="Q4" s="631"/>
      <c r="R4" s="631"/>
    </row>
    <row r="5" spans="1:18" s="627" customFormat="1" ht="13.5" customHeight="1">
      <c r="A5" s="629"/>
      <c r="B5" s="4534" t="s">
        <v>1257</v>
      </c>
      <c r="C5" s="4534"/>
      <c r="D5" s="4534"/>
      <c r="E5" s="633">
        <f>+E6+E7</f>
        <v>3445</v>
      </c>
      <c r="F5" s="634">
        <v>876</v>
      </c>
      <c r="G5" s="634">
        <v>834</v>
      </c>
      <c r="H5" s="634">
        <v>677</v>
      </c>
      <c r="I5" s="634">
        <v>574</v>
      </c>
      <c r="J5" s="634">
        <v>484</v>
      </c>
      <c r="K5" s="634">
        <v>4056</v>
      </c>
    </row>
    <row r="6" spans="1:18" s="627" customFormat="1" ht="13.5" customHeight="1">
      <c r="A6" s="629"/>
      <c r="B6" s="4529" t="s">
        <v>369</v>
      </c>
      <c r="C6" s="4529"/>
      <c r="D6" s="4529"/>
      <c r="E6" s="633">
        <f>SUM(F6:J6)</f>
        <v>951</v>
      </c>
      <c r="F6" s="634">
        <v>336</v>
      </c>
      <c r="G6" s="634">
        <v>252</v>
      </c>
      <c r="H6" s="634">
        <v>189</v>
      </c>
      <c r="I6" s="634">
        <v>96</v>
      </c>
      <c r="J6" s="634">
        <v>78</v>
      </c>
      <c r="K6" s="634">
        <v>1232</v>
      </c>
    </row>
    <row r="7" spans="1:18" s="627" customFormat="1" ht="13.5" customHeight="1">
      <c r="A7" s="635"/>
      <c r="B7" s="4544" t="s">
        <v>370</v>
      </c>
      <c r="C7" s="4544"/>
      <c r="D7" s="4544"/>
      <c r="E7" s="636">
        <f>SUM(F7:J7)</f>
        <v>2494</v>
      </c>
      <c r="F7" s="637">
        <v>540</v>
      </c>
      <c r="G7" s="637">
        <v>582</v>
      </c>
      <c r="H7" s="637">
        <v>488</v>
      </c>
      <c r="I7" s="637">
        <v>478</v>
      </c>
      <c r="J7" s="637">
        <v>406</v>
      </c>
      <c r="K7" s="637">
        <v>2824</v>
      </c>
    </row>
    <row r="8" spans="1:18" s="638" customFormat="1" ht="13.5" customHeight="1">
      <c r="A8" s="4533" t="s">
        <v>976</v>
      </c>
      <c r="B8" s="4533"/>
      <c r="C8" s="628"/>
      <c r="D8" s="629"/>
      <c r="E8" s="630"/>
      <c r="F8" s="631"/>
      <c r="G8" s="631"/>
      <c r="H8" s="631"/>
      <c r="I8" s="631"/>
      <c r="J8" s="631"/>
      <c r="K8" s="632"/>
    </row>
    <row r="9" spans="1:18" s="627" customFormat="1" ht="13.5" customHeight="1">
      <c r="A9" s="629"/>
      <c r="B9" s="4534" t="s">
        <v>1257</v>
      </c>
      <c r="C9" s="4534"/>
      <c r="D9" s="4534"/>
      <c r="E9" s="633">
        <f>+E10+E11</f>
        <v>3075</v>
      </c>
      <c r="F9" s="634">
        <v>812</v>
      </c>
      <c r="G9" s="634">
        <v>727</v>
      </c>
      <c r="H9" s="634">
        <v>699</v>
      </c>
      <c r="I9" s="634">
        <v>540</v>
      </c>
      <c r="J9" s="634">
        <v>297</v>
      </c>
      <c r="K9" s="634">
        <v>3928</v>
      </c>
    </row>
    <row r="10" spans="1:18" s="627" customFormat="1" ht="13.5" customHeight="1">
      <c r="A10" s="629"/>
      <c r="B10" s="4529" t="s">
        <v>369</v>
      </c>
      <c r="C10" s="4529"/>
      <c r="D10" s="4529"/>
      <c r="E10" s="633">
        <f>SUM(F10:J10)</f>
        <v>836</v>
      </c>
      <c r="F10" s="634">
        <v>279</v>
      </c>
      <c r="G10" s="634">
        <v>222</v>
      </c>
      <c r="H10" s="634">
        <v>163</v>
      </c>
      <c r="I10" s="634">
        <v>108</v>
      </c>
      <c r="J10" s="634">
        <v>64</v>
      </c>
      <c r="K10" s="634">
        <v>1181</v>
      </c>
    </row>
    <row r="11" spans="1:18" s="627" customFormat="1" ht="13.5" customHeight="1">
      <c r="A11" s="635"/>
      <c r="B11" s="4544" t="s">
        <v>370</v>
      </c>
      <c r="C11" s="4544"/>
      <c r="D11" s="4544"/>
      <c r="E11" s="636">
        <f>SUM(F11:J11)</f>
        <v>2239</v>
      </c>
      <c r="F11" s="637">
        <v>533</v>
      </c>
      <c r="G11" s="637">
        <v>505</v>
      </c>
      <c r="H11" s="637">
        <v>536</v>
      </c>
      <c r="I11" s="637">
        <v>432</v>
      </c>
      <c r="J11" s="637">
        <v>233</v>
      </c>
      <c r="K11" s="637">
        <v>2747</v>
      </c>
    </row>
    <row r="12" spans="1:18" s="638" customFormat="1" ht="13.5" customHeight="1">
      <c r="A12" s="639" t="s">
        <v>977</v>
      </c>
      <c r="B12" s="640"/>
      <c r="C12" s="641"/>
      <c r="D12" s="641"/>
      <c r="E12" s="633"/>
      <c r="F12" s="634"/>
      <c r="G12" s="634"/>
      <c r="H12" s="634"/>
      <c r="I12" s="634"/>
      <c r="J12" s="634"/>
      <c r="K12" s="642"/>
    </row>
    <row r="13" spans="1:18" s="627" customFormat="1" ht="13.5" customHeight="1">
      <c r="A13" s="643"/>
      <c r="B13" s="4534" t="s">
        <v>1257</v>
      </c>
      <c r="C13" s="4534"/>
      <c r="D13" s="4534"/>
      <c r="E13" s="633">
        <v>2498</v>
      </c>
      <c r="F13" s="634">
        <v>694</v>
      </c>
      <c r="G13" s="634">
        <v>697</v>
      </c>
      <c r="H13" s="634">
        <v>575</v>
      </c>
      <c r="I13" s="634">
        <v>353</v>
      </c>
      <c r="J13" s="634">
        <v>179</v>
      </c>
      <c r="K13" s="634">
        <v>3264</v>
      </c>
    </row>
    <row r="14" spans="1:18" s="627" customFormat="1" ht="13.5" customHeight="1">
      <c r="A14" s="643"/>
      <c r="B14" s="4529" t="s">
        <v>369</v>
      </c>
      <c r="C14" s="4529"/>
      <c r="D14" s="4529"/>
      <c r="E14" s="633">
        <v>605</v>
      </c>
      <c r="F14" s="634">
        <v>209</v>
      </c>
      <c r="G14" s="634">
        <v>181</v>
      </c>
      <c r="H14" s="634">
        <v>115</v>
      </c>
      <c r="I14" s="634">
        <v>61</v>
      </c>
      <c r="J14" s="634">
        <v>39</v>
      </c>
      <c r="K14" s="634">
        <v>872</v>
      </c>
    </row>
    <row r="15" spans="1:18" s="627" customFormat="1" ht="13.5" customHeight="1" thickBot="1">
      <c r="A15" s="644"/>
      <c r="B15" s="4545" t="s">
        <v>370</v>
      </c>
      <c r="C15" s="4545"/>
      <c r="D15" s="4545"/>
      <c r="E15" s="645">
        <v>1893</v>
      </c>
      <c r="F15" s="646">
        <v>485</v>
      </c>
      <c r="G15" s="646">
        <v>516</v>
      </c>
      <c r="H15" s="646">
        <v>460</v>
      </c>
      <c r="I15" s="646">
        <v>292</v>
      </c>
      <c r="J15" s="646">
        <v>140</v>
      </c>
      <c r="K15" s="646">
        <v>2392</v>
      </c>
    </row>
    <row r="16" spans="1:18">
      <c r="I16" s="4531" t="s">
        <v>1007</v>
      </c>
      <c r="J16" s="4531"/>
      <c r="K16" s="4531"/>
    </row>
    <row r="18" spans="1:13" ht="22.5" customHeight="1">
      <c r="A18" s="4530" t="s">
        <v>1258</v>
      </c>
      <c r="B18" s="4530"/>
      <c r="C18" s="4530"/>
      <c r="D18" s="4530"/>
      <c r="E18" s="4530"/>
      <c r="F18" s="4530"/>
      <c r="G18" s="4530"/>
      <c r="H18" s="4530"/>
      <c r="I18" s="4530"/>
      <c r="J18" s="4530"/>
      <c r="K18" s="4530"/>
    </row>
    <row r="19" spans="1:13" s="650" customFormat="1" ht="15" customHeight="1" thickBot="1">
      <c r="A19" s="648"/>
      <c r="B19" s="649"/>
      <c r="C19" s="648"/>
      <c r="D19" s="648"/>
      <c r="E19" s="648"/>
      <c r="F19" s="648"/>
      <c r="G19" s="648"/>
      <c r="H19" s="648"/>
      <c r="I19" s="648"/>
      <c r="J19" s="4531" t="s">
        <v>1018</v>
      </c>
      <c r="K19" s="4531"/>
    </row>
    <row r="20" spans="1:13">
      <c r="A20" s="4535" t="s">
        <v>1259</v>
      </c>
      <c r="B20" s="4535"/>
      <c r="C20" s="4536"/>
      <c r="D20" s="4539" t="s">
        <v>1260</v>
      </c>
      <c r="E20" s="4540"/>
      <c r="F20" s="4541"/>
      <c r="G20" s="4539" t="s">
        <v>1261</v>
      </c>
      <c r="H20" s="4540"/>
      <c r="I20" s="4541"/>
      <c r="J20" s="4542" t="s">
        <v>1262</v>
      </c>
      <c r="K20" s="4543"/>
    </row>
    <row r="21" spans="1:13" ht="26">
      <c r="A21" s="4537"/>
      <c r="B21" s="4537"/>
      <c r="C21" s="4538"/>
      <c r="D21" s="651" t="s">
        <v>1263</v>
      </c>
      <c r="E21" s="651" t="s">
        <v>1264</v>
      </c>
      <c r="F21" s="652" t="s">
        <v>1265</v>
      </c>
      <c r="G21" s="651" t="s">
        <v>1263</v>
      </c>
      <c r="H21" s="651" t="s">
        <v>1264</v>
      </c>
      <c r="I21" s="652" t="s">
        <v>1265</v>
      </c>
      <c r="J21" s="651" t="s">
        <v>1263</v>
      </c>
      <c r="K21" s="653" t="s">
        <v>1264</v>
      </c>
    </row>
    <row r="22" spans="1:13">
      <c r="A22" s="4546" t="s">
        <v>342</v>
      </c>
      <c r="B22" s="4546"/>
      <c r="C22" s="4547"/>
      <c r="D22" s="634"/>
      <c r="E22" s="634"/>
      <c r="F22" s="654"/>
      <c r="G22" s="655"/>
      <c r="H22" s="656"/>
      <c r="I22" s="655"/>
      <c r="J22" s="634"/>
      <c r="K22" s="634"/>
    </row>
    <row r="23" spans="1:13" s="661" customFormat="1" ht="13.5" customHeight="1">
      <c r="A23" s="4548" t="s">
        <v>1266</v>
      </c>
      <c r="B23" s="4548"/>
      <c r="C23" s="4549"/>
      <c r="D23" s="657">
        <v>14516</v>
      </c>
      <c r="E23" s="657">
        <v>67186</v>
      </c>
      <c r="F23" s="658">
        <f>D23/E23*100</f>
        <v>21.605691661953383</v>
      </c>
      <c r="G23" s="659">
        <v>3.88</v>
      </c>
      <c r="H23" s="660">
        <v>305.87</v>
      </c>
      <c r="I23" s="659">
        <f>G23/H23*100</f>
        <v>1.2685127668617386</v>
      </c>
      <c r="J23" s="657">
        <v>3741.2</v>
      </c>
      <c r="K23" s="657">
        <f>E23/H23</f>
        <v>219.65540916075457</v>
      </c>
    </row>
    <row r="24" spans="1:13" ht="13.5" customHeight="1">
      <c r="A24" s="662" t="s">
        <v>1267</v>
      </c>
      <c r="B24" s="4550" t="s">
        <v>1268</v>
      </c>
      <c r="C24" s="4551"/>
      <c r="D24" s="634">
        <v>7501</v>
      </c>
      <c r="E24" s="663" t="s">
        <v>1002</v>
      </c>
      <c r="F24" s="654">
        <f>D24/E23*100</f>
        <v>11.164528324353288</v>
      </c>
      <c r="G24" s="655">
        <v>2.2799999999999998</v>
      </c>
      <c r="H24" s="663" t="s">
        <v>1002</v>
      </c>
      <c r="I24" s="655">
        <f>G24/H23*100</f>
        <v>0.74541471867133091</v>
      </c>
      <c r="J24" s="634">
        <v>3289.9</v>
      </c>
      <c r="K24" s="663" t="s">
        <v>1002</v>
      </c>
    </row>
    <row r="25" spans="1:13" ht="13.5" customHeight="1">
      <c r="A25" s="664" t="s">
        <v>1269</v>
      </c>
      <c r="B25" s="4552" t="s">
        <v>1270</v>
      </c>
      <c r="C25" s="4553"/>
      <c r="D25" s="637">
        <v>7015</v>
      </c>
      <c r="E25" s="637" t="s">
        <v>809</v>
      </c>
      <c r="F25" s="665">
        <f>D25/E23*100</f>
        <v>10.441163337600095</v>
      </c>
      <c r="G25" s="666">
        <v>1.6</v>
      </c>
      <c r="H25" s="637" t="s">
        <v>809</v>
      </c>
      <c r="I25" s="666">
        <f>G25/H23*100</f>
        <v>0.52309804819040773</v>
      </c>
      <c r="J25" s="637">
        <v>4384.3999999999996</v>
      </c>
      <c r="K25" s="637" t="s">
        <v>809</v>
      </c>
    </row>
    <row r="26" spans="1:13">
      <c r="A26" s="4546" t="s">
        <v>976</v>
      </c>
      <c r="B26" s="4546"/>
      <c r="C26" s="4547"/>
      <c r="D26" s="634"/>
      <c r="E26" s="634"/>
      <c r="F26" s="654"/>
      <c r="G26" s="655"/>
      <c r="H26" s="656"/>
      <c r="I26" s="655"/>
      <c r="J26" s="634"/>
      <c r="K26" s="634"/>
    </row>
    <row r="27" spans="1:13" s="661" customFormat="1" ht="13.5" customHeight="1">
      <c r="A27" s="4548" t="s">
        <v>1266</v>
      </c>
      <c r="B27" s="4548"/>
      <c r="C27" s="4549"/>
      <c r="D27" s="657">
        <v>21272</v>
      </c>
      <c r="E27" s="657">
        <v>71887</v>
      </c>
      <c r="F27" s="658">
        <f>D27/E27*100</f>
        <v>29.5908856956056</v>
      </c>
      <c r="G27" s="659">
        <v>5.4</v>
      </c>
      <c r="H27" s="660">
        <v>306</v>
      </c>
      <c r="I27" s="659">
        <f>G27/H27*100</f>
        <v>1.7647058823529411</v>
      </c>
      <c r="J27" s="657">
        <v>4621.2</v>
      </c>
      <c r="K27" s="657">
        <f>E27/H27</f>
        <v>234.92483660130719</v>
      </c>
    </row>
    <row r="28" spans="1:13" ht="13.5" customHeight="1">
      <c r="A28" s="662" t="s">
        <v>1267</v>
      </c>
      <c r="B28" s="4550" t="s">
        <v>1271</v>
      </c>
      <c r="C28" s="4551"/>
      <c r="D28" s="634">
        <v>8164</v>
      </c>
      <c r="E28" s="663" t="s">
        <v>1002</v>
      </c>
      <c r="F28" s="654">
        <f>D28/E27*100</f>
        <v>11.356712618415013</v>
      </c>
      <c r="G28" s="655">
        <v>1.9</v>
      </c>
      <c r="H28" s="663" t="s">
        <v>1002</v>
      </c>
      <c r="I28" s="655">
        <f>G28/H27*100</f>
        <v>0.62091503267973858</v>
      </c>
      <c r="J28" s="634">
        <v>4343</v>
      </c>
      <c r="K28" s="663" t="s">
        <v>1002</v>
      </c>
    </row>
    <row r="29" spans="1:13" ht="13.5" customHeight="1">
      <c r="A29" s="662" t="s">
        <v>1269</v>
      </c>
      <c r="B29" s="4550" t="s">
        <v>1268</v>
      </c>
      <c r="C29" s="4554"/>
      <c r="D29" s="634">
        <v>8022</v>
      </c>
      <c r="E29" s="634" t="s">
        <v>809</v>
      </c>
      <c r="F29" s="654">
        <f>D29/E27*100</f>
        <v>11.159180380319111</v>
      </c>
      <c r="G29" s="655">
        <v>2.2999999999999998</v>
      </c>
      <c r="H29" s="634" t="s">
        <v>809</v>
      </c>
      <c r="I29" s="655">
        <f>G29/H27*100</f>
        <v>0.75163398692810446</v>
      </c>
      <c r="J29" s="634">
        <v>3518</v>
      </c>
      <c r="K29" s="634" t="s">
        <v>809</v>
      </c>
      <c r="M29" s="667"/>
    </row>
    <row r="30" spans="1:13" ht="13.5" customHeight="1">
      <c r="A30" s="668" t="s">
        <v>1272</v>
      </c>
      <c r="B30" s="4552" t="s">
        <v>1273</v>
      </c>
      <c r="C30" s="4553"/>
      <c r="D30" s="669">
        <v>5086</v>
      </c>
      <c r="E30" s="670" t="s">
        <v>809</v>
      </c>
      <c r="F30" s="671">
        <f>D30/E27*100</f>
        <v>7.0749926968714796</v>
      </c>
      <c r="G30" s="672">
        <v>1.22</v>
      </c>
      <c r="H30" s="670" t="s">
        <v>809</v>
      </c>
      <c r="I30" s="672">
        <f>G30/H27*100</f>
        <v>0.39869281045751637</v>
      </c>
      <c r="J30" s="670">
        <v>4203</v>
      </c>
      <c r="K30" s="670" t="s">
        <v>809</v>
      </c>
    </row>
    <row r="31" spans="1:13">
      <c r="A31" s="639" t="s">
        <v>977</v>
      </c>
      <c r="B31" s="639"/>
      <c r="C31" s="673"/>
      <c r="D31" s="634"/>
      <c r="E31" s="634"/>
      <c r="F31" s="654"/>
      <c r="G31" s="655"/>
      <c r="H31" s="656"/>
      <c r="I31" s="655"/>
      <c r="J31" s="634"/>
      <c r="K31" s="634"/>
    </row>
    <row r="32" spans="1:13" s="661" customFormat="1" ht="13.5" customHeight="1">
      <c r="A32" s="4548" t="s">
        <v>1266</v>
      </c>
      <c r="B32" s="4548"/>
      <c r="C32" s="4549"/>
      <c r="D32" s="657">
        <v>22984</v>
      </c>
      <c r="E32" s="657">
        <v>74982</v>
      </c>
      <c r="F32" s="658">
        <v>30.652689978928276</v>
      </c>
      <c r="G32" s="659">
        <v>5.7</v>
      </c>
      <c r="H32" s="660">
        <v>306</v>
      </c>
      <c r="I32" s="659">
        <v>1.8627450980392157</v>
      </c>
      <c r="J32" s="657">
        <v>4621.2</v>
      </c>
      <c r="K32" s="657">
        <v>245.0392156862745</v>
      </c>
    </row>
    <row r="33" spans="1:11" ht="13.5" customHeight="1">
      <c r="A33" s="662" t="s">
        <v>1267</v>
      </c>
      <c r="B33" s="643" t="s">
        <v>1268</v>
      </c>
      <c r="C33" s="674"/>
      <c r="D33" s="634">
        <v>9128</v>
      </c>
      <c r="E33" s="663" t="s">
        <v>1002</v>
      </c>
      <c r="F33" s="654">
        <v>12.173588327865355</v>
      </c>
      <c r="G33" s="655">
        <v>2.58</v>
      </c>
      <c r="H33" s="663" t="s">
        <v>1002</v>
      </c>
      <c r="I33" s="655">
        <v>0.8431372549019609</v>
      </c>
      <c r="J33" s="634">
        <v>3538</v>
      </c>
      <c r="K33" s="663" t="s">
        <v>1002</v>
      </c>
    </row>
    <row r="34" spans="1:11" ht="13.5" customHeight="1">
      <c r="A34" s="662" t="s">
        <v>1269</v>
      </c>
      <c r="B34" s="643" t="s">
        <v>1270</v>
      </c>
      <c r="C34" s="675"/>
      <c r="D34" s="634">
        <v>8342</v>
      </c>
      <c r="E34" s="634" t="s">
        <v>809</v>
      </c>
      <c r="F34" s="654">
        <v>11.125336747486063</v>
      </c>
      <c r="G34" s="655">
        <v>1.88</v>
      </c>
      <c r="H34" s="634" t="s">
        <v>809</v>
      </c>
      <c r="I34" s="655">
        <v>0.61437908496732019</v>
      </c>
      <c r="J34" s="634">
        <v>4437.2</v>
      </c>
      <c r="K34" s="634" t="s">
        <v>809</v>
      </c>
    </row>
    <row r="35" spans="1:11" ht="13.5" customHeight="1" thickBot="1">
      <c r="A35" s="676" t="s">
        <v>1272</v>
      </c>
      <c r="B35" s="644" t="s">
        <v>1273</v>
      </c>
      <c r="C35" s="677"/>
      <c r="D35" s="678">
        <v>5514</v>
      </c>
      <c r="E35" s="679" t="s">
        <v>809</v>
      </c>
      <c r="F35" s="680">
        <v>7.3537649035768577</v>
      </c>
      <c r="G35" s="681">
        <v>1.22</v>
      </c>
      <c r="H35" s="679" t="s">
        <v>809</v>
      </c>
      <c r="I35" s="681">
        <v>0.39869281045751637</v>
      </c>
      <c r="J35" s="679">
        <v>4519.7</v>
      </c>
      <c r="K35" s="679" t="s">
        <v>809</v>
      </c>
    </row>
    <row r="36" spans="1:11">
      <c r="A36" s="4555"/>
      <c r="B36" s="4555"/>
      <c r="C36" s="4555"/>
      <c r="D36" s="4555"/>
      <c r="E36" s="4555"/>
      <c r="F36" s="4555"/>
      <c r="G36" s="4555"/>
      <c r="H36" s="4555"/>
      <c r="I36" s="4555"/>
      <c r="J36" s="4531" t="s">
        <v>1007</v>
      </c>
      <c r="K36" s="4531"/>
    </row>
    <row r="38" spans="1:11" ht="22.5" customHeight="1">
      <c r="A38" s="4530" t="s">
        <v>1274</v>
      </c>
      <c r="B38" s="4530"/>
      <c r="C38" s="4530"/>
      <c r="D38" s="4530"/>
      <c r="E38" s="4530"/>
      <c r="F38" s="4530"/>
      <c r="G38" s="4530"/>
      <c r="H38" s="4530"/>
      <c r="I38" s="4530"/>
      <c r="J38" s="4530"/>
      <c r="K38" s="4530"/>
    </row>
    <row r="39" spans="1:11" ht="15" customHeight="1" thickBot="1">
      <c r="A39" s="623"/>
      <c r="B39" s="624"/>
      <c r="C39" s="623"/>
      <c r="D39" s="623"/>
      <c r="J39" s="4556" t="s">
        <v>1275</v>
      </c>
      <c r="K39" s="4556"/>
    </row>
    <row r="40" spans="1:11" ht="35.25" customHeight="1">
      <c r="A40" s="4557" t="s">
        <v>1276</v>
      </c>
      <c r="B40" s="4557"/>
      <c r="C40" s="4558"/>
      <c r="D40" s="4559" t="s">
        <v>1277</v>
      </c>
      <c r="E40" s="4559"/>
      <c r="F40" s="4559" t="s">
        <v>1278</v>
      </c>
      <c r="G40" s="4559"/>
      <c r="H40" s="4559" t="s">
        <v>1279</v>
      </c>
      <c r="I40" s="4559"/>
      <c r="J40" s="4559" t="s">
        <v>1280</v>
      </c>
      <c r="K40" s="4560"/>
    </row>
    <row r="41" spans="1:11">
      <c r="A41" s="682" t="s">
        <v>342</v>
      </c>
      <c r="B41" s="683"/>
      <c r="C41" s="684"/>
      <c r="D41" s="685"/>
      <c r="E41" s="686"/>
      <c r="F41" s="687"/>
      <c r="G41" s="686"/>
      <c r="H41" s="687"/>
      <c r="I41" s="686"/>
      <c r="J41" s="687"/>
      <c r="K41" s="686"/>
    </row>
    <row r="42" spans="1:11" s="661" customFormat="1" ht="13.5" customHeight="1">
      <c r="A42" s="643"/>
      <c r="B42" s="688"/>
      <c r="C42" s="689" t="s">
        <v>1281</v>
      </c>
      <c r="D42" s="690"/>
      <c r="E42" s="691">
        <v>67186</v>
      </c>
      <c r="F42" s="643"/>
      <c r="G42" s="691">
        <v>6121</v>
      </c>
      <c r="H42" s="643"/>
      <c r="I42" s="691">
        <v>8523</v>
      </c>
      <c r="J42" s="643"/>
      <c r="K42" s="691">
        <f>+E42+G42-I42</f>
        <v>64784</v>
      </c>
    </row>
    <row r="43" spans="1:11" ht="13.5" customHeight="1">
      <c r="A43" s="692"/>
      <c r="B43" s="662" t="s">
        <v>1282</v>
      </c>
      <c r="C43" s="689" t="s">
        <v>1169</v>
      </c>
      <c r="D43" s="693"/>
      <c r="E43" s="694">
        <v>34057</v>
      </c>
      <c r="F43" s="695"/>
      <c r="G43" s="694">
        <v>5827</v>
      </c>
      <c r="H43" s="695"/>
      <c r="I43" s="694">
        <v>7253</v>
      </c>
      <c r="J43" s="695"/>
      <c r="K43" s="694">
        <f>+E43+G43-I43</f>
        <v>32631</v>
      </c>
    </row>
    <row r="44" spans="1:11" ht="13.5" customHeight="1">
      <c r="A44" s="696"/>
      <c r="B44" s="668" t="s">
        <v>1283</v>
      </c>
      <c r="C44" s="697" t="s">
        <v>1284</v>
      </c>
      <c r="D44" s="698"/>
      <c r="E44" s="699">
        <v>7323</v>
      </c>
      <c r="F44" s="700"/>
      <c r="G44" s="699">
        <v>294</v>
      </c>
      <c r="H44" s="700"/>
      <c r="I44" s="699">
        <v>1337</v>
      </c>
      <c r="J44" s="700"/>
      <c r="K44" s="699">
        <f>+E44+G44-I44</f>
        <v>6280</v>
      </c>
    </row>
    <row r="45" spans="1:11">
      <c r="A45" s="682" t="s">
        <v>976</v>
      </c>
      <c r="B45" s="683"/>
      <c r="C45" s="684"/>
      <c r="D45" s="701"/>
      <c r="E45" s="702"/>
      <c r="F45" s="703"/>
      <c r="G45" s="702"/>
      <c r="H45" s="703"/>
      <c r="I45" s="702"/>
      <c r="J45" s="703"/>
      <c r="K45" s="702"/>
    </row>
    <row r="46" spans="1:11" s="661" customFormat="1" ht="13.5" customHeight="1">
      <c r="A46" s="643"/>
      <c r="B46" s="688"/>
      <c r="C46" s="689" t="s">
        <v>1281</v>
      </c>
      <c r="D46" s="690"/>
      <c r="E46" s="691">
        <v>71887</v>
      </c>
      <c r="F46" s="643"/>
      <c r="G46" s="691">
        <v>5828</v>
      </c>
      <c r="H46" s="643"/>
      <c r="I46" s="691">
        <v>8229</v>
      </c>
      <c r="J46" s="643"/>
      <c r="K46" s="691">
        <f>+E46+G46-I46</f>
        <v>69486</v>
      </c>
    </row>
    <row r="47" spans="1:11" ht="13.5" customHeight="1">
      <c r="A47" s="692"/>
      <c r="B47" s="662" t="s">
        <v>1282</v>
      </c>
      <c r="C47" s="689" t="s">
        <v>1169</v>
      </c>
      <c r="D47" s="693"/>
      <c r="E47" s="694">
        <v>36448</v>
      </c>
      <c r="F47" s="695"/>
      <c r="G47" s="694">
        <v>5477</v>
      </c>
      <c r="H47" s="695"/>
      <c r="I47" s="694">
        <v>7020</v>
      </c>
      <c r="J47" s="695"/>
      <c r="K47" s="694">
        <f>+E47+G47-I47</f>
        <v>34905</v>
      </c>
    </row>
    <row r="48" spans="1:11" ht="13.5" customHeight="1">
      <c r="A48" s="696"/>
      <c r="B48" s="668" t="s">
        <v>1283</v>
      </c>
      <c r="C48" s="697" t="s">
        <v>1284</v>
      </c>
      <c r="D48" s="698"/>
      <c r="E48" s="699">
        <v>10907</v>
      </c>
      <c r="F48" s="695"/>
      <c r="G48" s="699">
        <v>332</v>
      </c>
      <c r="H48" s="695"/>
      <c r="I48" s="699">
        <v>1186</v>
      </c>
      <c r="J48" s="695"/>
      <c r="K48" s="699">
        <f>+E48+G48-I48</f>
        <v>10053</v>
      </c>
    </row>
    <row r="49" spans="1:11">
      <c r="A49" s="704" t="s">
        <v>977</v>
      </c>
      <c r="B49" s="705"/>
      <c r="C49" s="706"/>
      <c r="D49" s="701"/>
      <c r="E49" s="702"/>
      <c r="F49" s="703"/>
      <c r="G49" s="702"/>
      <c r="H49" s="703"/>
      <c r="I49" s="702"/>
      <c r="J49" s="703"/>
      <c r="K49" s="702"/>
    </row>
    <row r="50" spans="1:11" s="661" customFormat="1" ht="13.5" customHeight="1">
      <c r="A50" s="643"/>
      <c r="B50" s="688"/>
      <c r="C50" s="689" t="s">
        <v>1281</v>
      </c>
      <c r="D50" s="690"/>
      <c r="E50" s="691">
        <v>74982</v>
      </c>
      <c r="F50" s="643"/>
      <c r="G50" s="691">
        <v>5355</v>
      </c>
      <c r="H50" s="643"/>
      <c r="I50" s="691">
        <v>8868</v>
      </c>
      <c r="J50" s="643"/>
      <c r="K50" s="691">
        <v>71469</v>
      </c>
    </row>
    <row r="51" spans="1:11" ht="13.5" customHeight="1">
      <c r="A51" s="692"/>
      <c r="B51" s="662" t="s">
        <v>1282</v>
      </c>
      <c r="C51" s="689" t="s">
        <v>1169</v>
      </c>
      <c r="D51" s="707"/>
      <c r="E51" s="694">
        <v>39831</v>
      </c>
      <c r="F51" s="692"/>
      <c r="G51" s="694">
        <v>4983</v>
      </c>
      <c r="H51" s="692"/>
      <c r="I51" s="694">
        <v>7473</v>
      </c>
      <c r="J51" s="692"/>
      <c r="K51" s="694">
        <v>37341</v>
      </c>
    </row>
    <row r="52" spans="1:11" ht="13.5" customHeight="1" thickBot="1">
      <c r="A52" s="708"/>
      <c r="B52" s="676" t="s">
        <v>1283</v>
      </c>
      <c r="C52" s="709" t="s">
        <v>1284</v>
      </c>
      <c r="D52" s="710"/>
      <c r="E52" s="711">
        <v>8819</v>
      </c>
      <c r="F52" s="708"/>
      <c r="G52" s="711">
        <v>372</v>
      </c>
      <c r="H52" s="708"/>
      <c r="I52" s="711">
        <v>1395</v>
      </c>
      <c r="J52" s="708"/>
      <c r="K52" s="711">
        <v>7796</v>
      </c>
    </row>
    <row r="53" spans="1:11">
      <c r="A53" s="4555" t="s">
        <v>1285</v>
      </c>
      <c r="B53" s="4555"/>
      <c r="C53" s="4555"/>
      <c r="D53" s="4555"/>
      <c r="E53" s="4555"/>
      <c r="F53" s="4555"/>
      <c r="G53" s="4555"/>
      <c r="H53" s="4555"/>
      <c r="I53" s="4555"/>
      <c r="J53" s="4531" t="s">
        <v>1007</v>
      </c>
      <c r="K53" s="4531"/>
    </row>
  </sheetData>
  <mergeCells count="42">
    <mergeCell ref="A53:I53"/>
    <mergeCell ref="J53:K53"/>
    <mergeCell ref="A38:K38"/>
    <mergeCell ref="J39:K39"/>
    <mergeCell ref="A40:C40"/>
    <mergeCell ref="D40:E40"/>
    <mergeCell ref="F40:G40"/>
    <mergeCell ref="H40:I40"/>
    <mergeCell ref="J40:K40"/>
    <mergeCell ref="J36:K36"/>
    <mergeCell ref="A22:C22"/>
    <mergeCell ref="A23:C23"/>
    <mergeCell ref="B24:C24"/>
    <mergeCell ref="B25:C25"/>
    <mergeCell ref="A26:C26"/>
    <mergeCell ref="A27:C27"/>
    <mergeCell ref="B28:C28"/>
    <mergeCell ref="B29:C29"/>
    <mergeCell ref="B30:C30"/>
    <mergeCell ref="A32:C32"/>
    <mergeCell ref="A36:I36"/>
    <mergeCell ref="A20:C21"/>
    <mergeCell ref="D20:F20"/>
    <mergeCell ref="G20:I20"/>
    <mergeCell ref="J20:K20"/>
    <mergeCell ref="B7:D7"/>
    <mergeCell ref="A8:B8"/>
    <mergeCell ref="B9:D9"/>
    <mergeCell ref="B10:D10"/>
    <mergeCell ref="B11:D11"/>
    <mergeCell ref="B13:D13"/>
    <mergeCell ref="B14:D14"/>
    <mergeCell ref="B15:D15"/>
    <mergeCell ref="I16:K16"/>
    <mergeCell ref="A18:K18"/>
    <mergeCell ref="J19:K19"/>
    <mergeCell ref="B6:D6"/>
    <mergeCell ref="A1:K1"/>
    <mergeCell ref="I2:K2"/>
    <mergeCell ref="A3:D3"/>
    <mergeCell ref="A4:B4"/>
    <mergeCell ref="B5:D5"/>
  </mergeCells>
  <phoneticPr fontId="2"/>
  <printOptions horizontalCentered="1"/>
  <pageMargins left="0.39370078740157483" right="0.39370078740157483" top="0.59055118110236227" bottom="0.59055118110236227" header="0.11811023622047245" footer="0.11811023622047245"/>
  <pageSetup paperSize="9" firstPageNumber="33" orientation="portrait" useFirstPageNumber="1" r:id="rId1"/>
  <headerFooter alignWithMargins="0">
    <oddFooter>&amp;C&amp;"ＭＳ 明朝,標準"&amp;10&amp;P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2B08-BDF4-418A-8D30-7C3F343A6E57}">
  <dimension ref="A1:AC75"/>
  <sheetViews>
    <sheetView view="pageBreakPreview" zoomScaleNormal="100" zoomScaleSheetLayoutView="100" workbookViewId="0">
      <selection sqref="A1:J1"/>
    </sheetView>
  </sheetViews>
  <sheetFormatPr defaultColWidth="9" defaultRowHeight="13"/>
  <cols>
    <col min="1" max="3" width="1.90625" style="712" customWidth="1"/>
    <col min="4" max="4" width="12.90625" style="712" customWidth="1"/>
    <col min="5" max="5" width="7.90625" style="771" customWidth="1"/>
    <col min="6" max="7" width="7.90625" style="712" customWidth="1"/>
    <col min="8" max="8" width="9.36328125" style="712" customWidth="1"/>
    <col min="9" max="10" width="1.90625" style="712" customWidth="1"/>
    <col min="11" max="11" width="10.81640625" style="712" customWidth="1"/>
    <col min="12" max="12" width="7.90625" style="771" customWidth="1"/>
    <col min="13" max="14" width="7.90625" style="712" customWidth="1"/>
    <col min="15" max="15" width="8.81640625" style="712" customWidth="1"/>
    <col min="16" max="16384" width="9" style="712"/>
  </cols>
  <sheetData>
    <row r="1" spans="1:29" ht="26.25" customHeight="1">
      <c r="A1" s="4562" t="s">
        <v>1286</v>
      </c>
      <c r="B1" s="4562"/>
      <c r="C1" s="4562"/>
      <c r="D1" s="4562"/>
      <c r="E1" s="4562"/>
      <c r="F1" s="4562"/>
      <c r="G1" s="4562"/>
      <c r="H1" s="4562"/>
      <c r="I1" s="4562"/>
      <c r="J1" s="4562"/>
      <c r="K1" s="4562"/>
      <c r="L1" s="4562"/>
      <c r="M1" s="4562"/>
      <c r="N1" s="4562"/>
      <c r="O1" s="4562"/>
    </row>
    <row r="2" spans="1:29" s="716" customFormat="1" ht="15" customHeight="1" thickBot="1">
      <c r="A2" s="713"/>
      <c r="B2" s="713"/>
      <c r="C2" s="713"/>
      <c r="D2" s="713"/>
      <c r="E2" s="713"/>
      <c r="F2" s="713"/>
      <c r="G2" s="713"/>
      <c r="H2" s="713"/>
      <c r="I2" s="713"/>
      <c r="J2" s="713"/>
      <c r="K2" s="713"/>
      <c r="L2" s="713"/>
      <c r="M2" s="713"/>
      <c r="N2" s="714"/>
      <c r="O2" s="715" t="s">
        <v>1287</v>
      </c>
    </row>
    <row r="3" spans="1:29" s="720" customFormat="1" ht="61.5" customHeight="1">
      <c r="A3" s="4563" t="s">
        <v>1288</v>
      </c>
      <c r="B3" s="4563"/>
      <c r="C3" s="4563"/>
      <c r="D3" s="4564"/>
      <c r="E3" s="717" t="s">
        <v>815</v>
      </c>
      <c r="F3" s="718" t="s">
        <v>1289</v>
      </c>
      <c r="G3" s="718" t="s">
        <v>1290</v>
      </c>
      <c r="H3" s="719" t="s">
        <v>1291</v>
      </c>
      <c r="I3" s="4565" t="s">
        <v>1288</v>
      </c>
      <c r="J3" s="4566"/>
      <c r="K3" s="4563"/>
      <c r="L3" s="717" t="s">
        <v>815</v>
      </c>
      <c r="M3" s="718" t="s">
        <v>1289</v>
      </c>
      <c r="N3" s="718" t="s">
        <v>1290</v>
      </c>
      <c r="O3" s="719" t="s">
        <v>1292</v>
      </c>
    </row>
    <row r="4" spans="1:29" s="720" customFormat="1" ht="36" customHeight="1">
      <c r="A4" s="4567" t="s">
        <v>1293</v>
      </c>
      <c r="B4" s="4567"/>
      <c r="C4" s="4567"/>
      <c r="D4" s="4568"/>
      <c r="E4" s="721">
        <v>36874</v>
      </c>
      <c r="F4" s="722">
        <v>34057</v>
      </c>
      <c r="G4" s="722">
        <v>2817</v>
      </c>
      <c r="H4" s="722">
        <v>7323</v>
      </c>
      <c r="I4" s="4569" t="s">
        <v>1294</v>
      </c>
      <c r="J4" s="4570"/>
      <c r="K4" s="4571"/>
      <c r="L4" s="723">
        <v>1178</v>
      </c>
      <c r="M4" s="723">
        <v>996</v>
      </c>
      <c r="N4" s="723">
        <v>182</v>
      </c>
      <c r="O4" s="723">
        <v>184</v>
      </c>
      <c r="Q4" s="724"/>
      <c r="R4" s="724"/>
      <c r="S4" s="724"/>
      <c r="T4" s="724"/>
    </row>
    <row r="5" spans="1:29" s="730" customFormat="1" ht="22.5" customHeight="1">
      <c r="A5" s="725"/>
      <c r="B5" s="725"/>
      <c r="C5" s="725"/>
      <c r="D5" s="726"/>
      <c r="E5" s="727"/>
      <c r="F5" s="727"/>
      <c r="G5" s="727"/>
      <c r="H5" s="727"/>
      <c r="I5" s="728"/>
      <c r="J5" s="4572" t="s">
        <v>930</v>
      </c>
      <c r="K5" s="4573"/>
      <c r="L5" s="729">
        <v>943</v>
      </c>
      <c r="M5" s="729">
        <v>860</v>
      </c>
      <c r="N5" s="729">
        <v>83</v>
      </c>
      <c r="O5" s="729">
        <v>83</v>
      </c>
      <c r="Q5" s="731"/>
      <c r="R5" s="731"/>
      <c r="S5" s="731"/>
      <c r="T5" s="731"/>
    </row>
    <row r="6" spans="1:29" s="730" customFormat="1" ht="22.5" customHeight="1">
      <c r="A6" s="732"/>
      <c r="B6" s="4574" t="s">
        <v>1295</v>
      </c>
      <c r="C6" s="4574"/>
      <c r="D6" s="4575"/>
      <c r="E6" s="733">
        <v>27666</v>
      </c>
      <c r="F6" s="733">
        <v>26229</v>
      </c>
      <c r="G6" s="733">
        <v>1437</v>
      </c>
      <c r="H6" s="733">
        <v>5737</v>
      </c>
      <c r="I6" s="728"/>
      <c r="J6" s="731"/>
      <c r="K6" s="734" t="s">
        <v>1296</v>
      </c>
      <c r="L6" s="729">
        <v>291</v>
      </c>
      <c r="M6" s="479">
        <v>234</v>
      </c>
      <c r="N6" s="508">
        <v>57</v>
      </c>
      <c r="O6" s="508">
        <v>57</v>
      </c>
      <c r="Q6" s="732"/>
      <c r="R6" s="735"/>
      <c r="S6" s="731"/>
      <c r="T6" s="731"/>
      <c r="W6" s="731"/>
      <c r="X6" s="736"/>
      <c r="Y6" s="736"/>
      <c r="Z6" s="736"/>
      <c r="AA6" s="736"/>
      <c r="AB6" s="731"/>
    </row>
    <row r="7" spans="1:29" s="730" customFormat="1" ht="22.5" customHeight="1">
      <c r="A7" s="732"/>
      <c r="B7" s="732"/>
      <c r="C7" s="4572" t="s">
        <v>1297</v>
      </c>
      <c r="D7" s="4573"/>
      <c r="E7" s="729">
        <v>4489</v>
      </c>
      <c r="F7" s="729">
        <v>4489</v>
      </c>
      <c r="G7" s="508" t="s">
        <v>693</v>
      </c>
      <c r="H7" s="508" t="s">
        <v>693</v>
      </c>
      <c r="I7" s="728"/>
      <c r="J7" s="731"/>
      <c r="K7" s="734" t="s">
        <v>1298</v>
      </c>
      <c r="L7" s="729">
        <v>7</v>
      </c>
      <c r="M7" s="479">
        <v>6</v>
      </c>
      <c r="N7" s="508">
        <v>1</v>
      </c>
      <c r="O7" s="508">
        <v>1</v>
      </c>
      <c r="Q7" s="731"/>
      <c r="R7" s="735"/>
      <c r="S7" s="736"/>
      <c r="T7" s="736"/>
      <c r="U7" s="737"/>
      <c r="V7" s="737"/>
      <c r="W7" s="735"/>
      <c r="X7" s="736"/>
      <c r="Y7" s="736"/>
      <c r="Z7" s="737"/>
      <c r="AA7" s="737"/>
      <c r="AB7" s="731"/>
    </row>
    <row r="8" spans="1:29" s="730" customFormat="1" ht="22.5" customHeight="1">
      <c r="A8" s="732"/>
      <c r="B8" s="732"/>
      <c r="C8" s="4572" t="s">
        <v>1299</v>
      </c>
      <c r="D8" s="4573"/>
      <c r="E8" s="733">
        <v>23177</v>
      </c>
      <c r="F8" s="733">
        <v>21740</v>
      </c>
      <c r="G8" s="733">
        <v>1437</v>
      </c>
      <c r="H8" s="729">
        <v>5737</v>
      </c>
      <c r="I8" s="728"/>
      <c r="J8" s="731"/>
      <c r="K8" s="734" t="s">
        <v>1300</v>
      </c>
      <c r="L8" s="729">
        <v>2</v>
      </c>
      <c r="M8" s="479">
        <v>2</v>
      </c>
      <c r="N8" s="508" t="s">
        <v>693</v>
      </c>
      <c r="O8" s="508" t="s">
        <v>693</v>
      </c>
      <c r="Q8" s="731"/>
      <c r="R8" s="735"/>
      <c r="S8" s="736"/>
      <c r="T8" s="736"/>
      <c r="U8" s="737"/>
      <c r="V8" s="737"/>
      <c r="W8" s="731"/>
      <c r="X8" s="738"/>
      <c r="Y8" s="738"/>
      <c r="Z8" s="738"/>
      <c r="AA8" s="738"/>
      <c r="AB8" s="731"/>
    </row>
    <row r="9" spans="1:29" s="730" customFormat="1" ht="22.5" customHeight="1">
      <c r="A9" s="732"/>
      <c r="B9" s="732"/>
      <c r="C9" s="732"/>
      <c r="D9" s="734"/>
      <c r="E9" s="739"/>
      <c r="F9" s="739"/>
      <c r="G9" s="739"/>
      <c r="H9" s="739"/>
      <c r="I9" s="728"/>
      <c r="J9" s="731"/>
      <c r="K9" s="734" t="s">
        <v>1301</v>
      </c>
      <c r="L9" s="729">
        <v>24</v>
      </c>
      <c r="M9" s="479">
        <v>18</v>
      </c>
      <c r="N9" s="508">
        <v>6</v>
      </c>
      <c r="O9" s="508">
        <v>6</v>
      </c>
      <c r="Q9" s="736"/>
      <c r="R9" s="735"/>
      <c r="S9" s="736"/>
      <c r="T9" s="736"/>
      <c r="U9" s="737"/>
      <c r="V9" s="737"/>
      <c r="W9" s="731"/>
      <c r="X9" s="731"/>
      <c r="Y9" s="731"/>
      <c r="Z9" s="731"/>
      <c r="AA9" s="731"/>
      <c r="AB9" s="731"/>
    </row>
    <row r="10" spans="1:29" s="730" customFormat="1" ht="22.5" customHeight="1">
      <c r="A10" s="732"/>
      <c r="B10" s="4576" t="s">
        <v>1302</v>
      </c>
      <c r="C10" s="4576"/>
      <c r="D10" s="4577"/>
      <c r="E10" s="729">
        <v>8574</v>
      </c>
      <c r="F10" s="729">
        <v>7253</v>
      </c>
      <c r="G10" s="729">
        <v>1321</v>
      </c>
      <c r="H10" s="729">
        <v>1337</v>
      </c>
      <c r="I10" s="728"/>
      <c r="J10" s="731"/>
      <c r="K10" s="734" t="s">
        <v>1303</v>
      </c>
      <c r="L10" s="729">
        <v>395</v>
      </c>
      <c r="M10" s="479">
        <v>393</v>
      </c>
      <c r="N10" s="740">
        <v>2</v>
      </c>
      <c r="O10" s="508">
        <v>2</v>
      </c>
      <c r="Q10" s="736"/>
      <c r="R10" s="735"/>
      <c r="S10" s="736"/>
      <c r="T10" s="736"/>
      <c r="U10" s="737"/>
      <c r="V10" s="737"/>
      <c r="W10" s="735"/>
      <c r="X10" s="736"/>
      <c r="Y10" s="736"/>
      <c r="Z10" s="736"/>
      <c r="AA10" s="736"/>
      <c r="AB10" s="731"/>
    </row>
    <row r="11" spans="1:29" s="730" customFormat="1" ht="22.5" customHeight="1">
      <c r="A11" s="732"/>
      <c r="B11" s="732"/>
      <c r="C11" s="4572" t="s">
        <v>1304</v>
      </c>
      <c r="D11" s="4573"/>
      <c r="E11" s="729">
        <v>7330</v>
      </c>
      <c r="F11" s="729">
        <v>6197</v>
      </c>
      <c r="G11" s="729">
        <v>1133</v>
      </c>
      <c r="H11" s="729">
        <v>1146</v>
      </c>
      <c r="I11" s="728"/>
      <c r="J11" s="731"/>
      <c r="K11" s="734" t="s">
        <v>1305</v>
      </c>
      <c r="L11" s="729">
        <v>18</v>
      </c>
      <c r="M11" s="479">
        <v>13</v>
      </c>
      <c r="N11" s="479">
        <v>5</v>
      </c>
      <c r="O11" s="479">
        <v>5</v>
      </c>
      <c r="Q11" s="736"/>
      <c r="R11" s="735"/>
      <c r="S11" s="736"/>
      <c r="T11" s="736"/>
      <c r="U11" s="736"/>
      <c r="V11" s="736"/>
      <c r="W11" s="731"/>
      <c r="X11" s="736"/>
      <c r="Y11" s="736"/>
      <c r="Z11" s="737"/>
      <c r="AA11" s="737"/>
      <c r="AB11" s="731"/>
    </row>
    <row r="12" spans="1:29" s="730" customFormat="1" ht="22.5" customHeight="1">
      <c r="A12" s="732"/>
      <c r="B12" s="732"/>
      <c r="C12" s="732"/>
      <c r="D12" s="734" t="s">
        <v>1306</v>
      </c>
      <c r="E12" s="741">
        <v>1094</v>
      </c>
      <c r="F12" s="533">
        <v>763</v>
      </c>
      <c r="G12" s="533">
        <v>331</v>
      </c>
      <c r="H12" s="533">
        <v>341</v>
      </c>
      <c r="I12" s="728"/>
      <c r="J12" s="731"/>
      <c r="K12" s="734" t="s">
        <v>1307</v>
      </c>
      <c r="L12" s="729">
        <v>177</v>
      </c>
      <c r="M12" s="479">
        <v>175</v>
      </c>
      <c r="N12" s="508">
        <v>2</v>
      </c>
      <c r="O12" s="508">
        <v>2</v>
      </c>
      <c r="Q12" s="736"/>
      <c r="R12" s="735"/>
      <c r="S12" s="736"/>
      <c r="T12" s="736"/>
      <c r="U12" s="736"/>
      <c r="V12" s="736"/>
      <c r="W12" s="735"/>
      <c r="X12" s="736"/>
      <c r="Y12" s="736"/>
      <c r="Z12" s="737"/>
      <c r="AA12" s="737"/>
      <c r="AB12" s="731"/>
    </row>
    <row r="13" spans="1:29" s="730" customFormat="1" ht="22.5" customHeight="1">
      <c r="A13" s="732"/>
      <c r="B13" s="732"/>
      <c r="C13" s="732"/>
      <c r="D13" s="734" t="s">
        <v>1308</v>
      </c>
      <c r="E13" s="741">
        <v>10</v>
      </c>
      <c r="F13" s="508">
        <v>9</v>
      </c>
      <c r="G13" s="533">
        <v>1</v>
      </c>
      <c r="H13" s="533">
        <v>1</v>
      </c>
      <c r="I13" s="728"/>
      <c r="J13" s="731"/>
      <c r="K13" s="734" t="s">
        <v>1309</v>
      </c>
      <c r="L13" s="729">
        <v>29</v>
      </c>
      <c r="M13" s="479">
        <v>19</v>
      </c>
      <c r="N13" s="479">
        <v>10</v>
      </c>
      <c r="O13" s="479">
        <v>10</v>
      </c>
      <c r="Q13" s="738"/>
      <c r="R13" s="742"/>
      <c r="S13" s="743"/>
      <c r="T13" s="743"/>
      <c r="U13" s="724"/>
      <c r="V13" s="724"/>
      <c r="W13" s="735"/>
      <c r="X13" s="738"/>
      <c r="Y13" s="738"/>
      <c r="Z13" s="738"/>
      <c r="AA13" s="738"/>
      <c r="AB13" s="731"/>
    </row>
    <row r="14" spans="1:29" s="730" customFormat="1" ht="22.5" customHeight="1">
      <c r="A14" s="732"/>
      <c r="B14" s="732"/>
      <c r="C14" s="732"/>
      <c r="D14" s="734" t="s">
        <v>1310</v>
      </c>
      <c r="E14" s="741">
        <v>4923</v>
      </c>
      <c r="F14" s="533">
        <v>4307</v>
      </c>
      <c r="G14" s="533">
        <v>616</v>
      </c>
      <c r="H14" s="533">
        <v>618</v>
      </c>
      <c r="I14" s="728"/>
      <c r="J14" s="4561" t="s">
        <v>1311</v>
      </c>
      <c r="K14" s="4525"/>
      <c r="L14" s="741">
        <v>57</v>
      </c>
      <c r="M14" s="479">
        <v>40</v>
      </c>
      <c r="N14" s="479">
        <v>17</v>
      </c>
      <c r="O14" s="479">
        <v>17</v>
      </c>
      <c r="P14" s="744"/>
      <c r="S14" s="731"/>
      <c r="T14" s="731"/>
      <c r="U14" s="731"/>
      <c r="X14" s="731"/>
      <c r="Y14" s="731"/>
      <c r="Z14" s="731"/>
      <c r="AA14" s="731"/>
      <c r="AB14" s="731"/>
      <c r="AC14" s="731"/>
    </row>
    <row r="15" spans="1:29" s="730" customFormat="1" ht="22.5" customHeight="1">
      <c r="A15" s="732"/>
      <c r="B15" s="732"/>
      <c r="C15" s="732"/>
      <c r="D15" s="734" t="s">
        <v>1312</v>
      </c>
      <c r="E15" s="741">
        <v>1</v>
      </c>
      <c r="F15" s="533">
        <v>1</v>
      </c>
      <c r="G15" s="508" t="s">
        <v>693</v>
      </c>
      <c r="H15" s="508" t="s">
        <v>693</v>
      </c>
      <c r="I15" s="728"/>
      <c r="J15" s="4561" t="s">
        <v>1313</v>
      </c>
      <c r="K15" s="4525"/>
      <c r="L15" s="741">
        <v>2</v>
      </c>
      <c r="M15" s="479" t="s">
        <v>693</v>
      </c>
      <c r="N15" s="479">
        <v>2</v>
      </c>
      <c r="O15" s="479">
        <v>2</v>
      </c>
      <c r="P15" s="744"/>
      <c r="S15" s="735"/>
      <c r="T15" s="736"/>
      <c r="U15" s="736"/>
      <c r="V15" s="736"/>
      <c r="W15" s="736"/>
    </row>
    <row r="16" spans="1:29" s="730" customFormat="1" ht="22.5" customHeight="1">
      <c r="A16" s="732"/>
      <c r="B16" s="732"/>
      <c r="C16" s="732"/>
      <c r="D16" s="734" t="s">
        <v>1314</v>
      </c>
      <c r="E16" s="741">
        <v>2</v>
      </c>
      <c r="F16" s="533">
        <v>2</v>
      </c>
      <c r="G16" s="508" t="s">
        <v>693</v>
      </c>
      <c r="H16" s="508" t="s">
        <v>693</v>
      </c>
      <c r="I16" s="728"/>
      <c r="J16" s="4561" t="s">
        <v>1315</v>
      </c>
      <c r="K16" s="4525"/>
      <c r="L16" s="741">
        <v>3</v>
      </c>
      <c r="M16" s="479">
        <v>1</v>
      </c>
      <c r="N16" s="479">
        <v>2</v>
      </c>
      <c r="O16" s="479">
        <v>2</v>
      </c>
      <c r="P16" s="744"/>
      <c r="S16" s="735"/>
      <c r="T16" s="736"/>
      <c r="U16" s="736"/>
      <c r="V16" s="737"/>
      <c r="W16" s="737"/>
    </row>
    <row r="17" spans="1:23" s="730" customFormat="1" ht="22.5" customHeight="1">
      <c r="A17" s="732"/>
      <c r="B17" s="732"/>
      <c r="C17" s="732"/>
      <c r="D17" s="734" t="s">
        <v>1316</v>
      </c>
      <c r="E17" s="741">
        <v>3</v>
      </c>
      <c r="F17" s="533">
        <v>3</v>
      </c>
      <c r="G17" s="508" t="s">
        <v>693</v>
      </c>
      <c r="H17" s="508" t="s">
        <v>693</v>
      </c>
      <c r="I17" s="728"/>
      <c r="J17" s="4561" t="s">
        <v>1317</v>
      </c>
      <c r="K17" s="4525"/>
      <c r="L17" s="741">
        <v>1</v>
      </c>
      <c r="M17" s="479">
        <v>1</v>
      </c>
      <c r="N17" s="479" t="s">
        <v>693</v>
      </c>
      <c r="O17" s="479" t="s">
        <v>693</v>
      </c>
      <c r="P17" s="744"/>
      <c r="S17" s="731"/>
      <c r="T17" s="731"/>
      <c r="U17" s="731"/>
    </row>
    <row r="18" spans="1:23" s="730" customFormat="1" ht="22.5" customHeight="1">
      <c r="A18" s="732"/>
      <c r="B18" s="732"/>
      <c r="C18" s="732"/>
      <c r="D18" s="734" t="s">
        <v>1318</v>
      </c>
      <c r="E18" s="741">
        <v>19</v>
      </c>
      <c r="F18" s="533">
        <v>9</v>
      </c>
      <c r="G18" s="508">
        <v>10</v>
      </c>
      <c r="H18" s="508">
        <v>10</v>
      </c>
      <c r="I18" s="728"/>
      <c r="J18" s="4561" t="s">
        <v>1319</v>
      </c>
      <c r="K18" s="4525"/>
      <c r="L18" s="741">
        <v>1</v>
      </c>
      <c r="M18" s="479">
        <v>1</v>
      </c>
      <c r="N18" s="479" t="s">
        <v>693</v>
      </c>
      <c r="O18" s="479" t="s">
        <v>693</v>
      </c>
      <c r="P18" s="744"/>
    </row>
    <row r="19" spans="1:23" s="730" customFormat="1" ht="22.5" customHeight="1">
      <c r="A19" s="732"/>
      <c r="B19" s="732"/>
      <c r="C19" s="732"/>
      <c r="D19" s="734" t="s">
        <v>1320</v>
      </c>
      <c r="E19" s="741">
        <v>425</v>
      </c>
      <c r="F19" s="533">
        <v>350</v>
      </c>
      <c r="G19" s="533">
        <v>75</v>
      </c>
      <c r="H19" s="533">
        <v>75</v>
      </c>
      <c r="I19" s="728"/>
      <c r="J19" s="4561" t="s">
        <v>1321</v>
      </c>
      <c r="K19" s="4525"/>
      <c r="L19" s="741">
        <v>2</v>
      </c>
      <c r="M19" s="479">
        <v>2</v>
      </c>
      <c r="N19" s="479" t="s">
        <v>693</v>
      </c>
      <c r="O19" s="479" t="s">
        <v>693</v>
      </c>
      <c r="P19" s="744"/>
      <c r="Q19" s="745"/>
    </row>
    <row r="20" spans="1:23" s="730" customFormat="1" ht="22.5" customHeight="1">
      <c r="A20" s="732"/>
      <c r="B20" s="732"/>
      <c r="C20" s="732"/>
      <c r="D20" s="734" t="s">
        <v>1322</v>
      </c>
      <c r="E20" s="741">
        <v>629</v>
      </c>
      <c r="F20" s="533">
        <v>612</v>
      </c>
      <c r="G20" s="533">
        <v>17</v>
      </c>
      <c r="H20" s="533">
        <v>17</v>
      </c>
      <c r="I20" s="728"/>
      <c r="J20" s="4561" t="s">
        <v>1323</v>
      </c>
      <c r="K20" s="4525"/>
      <c r="L20" s="741">
        <v>1</v>
      </c>
      <c r="M20" s="479">
        <v>1</v>
      </c>
      <c r="N20" s="479" t="s">
        <v>693</v>
      </c>
      <c r="O20" s="479" t="s">
        <v>693</v>
      </c>
      <c r="P20" s="744"/>
      <c r="Q20" s="720"/>
      <c r="S20" s="731"/>
      <c r="T20" s="731"/>
    </row>
    <row r="21" spans="1:23" s="730" customFormat="1" ht="22.5" customHeight="1">
      <c r="A21" s="732"/>
      <c r="B21" s="732"/>
      <c r="C21" s="732"/>
      <c r="D21" s="734" t="s">
        <v>1324</v>
      </c>
      <c r="E21" s="741">
        <v>141</v>
      </c>
      <c r="F21" s="533">
        <v>90</v>
      </c>
      <c r="G21" s="508">
        <v>51</v>
      </c>
      <c r="H21" s="508">
        <v>51</v>
      </c>
      <c r="I21" s="728"/>
      <c r="J21" s="4561" t="s">
        <v>1325</v>
      </c>
      <c r="K21" s="4525"/>
      <c r="L21" s="741">
        <v>1</v>
      </c>
      <c r="M21" s="479">
        <v>1</v>
      </c>
      <c r="N21" s="479" t="s">
        <v>693</v>
      </c>
      <c r="O21" s="479" t="s">
        <v>693</v>
      </c>
      <c r="P21" s="744"/>
      <c r="Q21" s="720"/>
      <c r="S21" s="731"/>
      <c r="T21" s="731"/>
    </row>
    <row r="22" spans="1:23" s="745" customFormat="1" ht="22.5" customHeight="1">
      <c r="A22" s="746"/>
      <c r="B22" s="746"/>
      <c r="C22" s="746"/>
      <c r="D22" s="734" t="s">
        <v>1326</v>
      </c>
      <c r="E22" s="741">
        <v>47</v>
      </c>
      <c r="F22" s="533">
        <v>45</v>
      </c>
      <c r="G22" s="533">
        <v>2</v>
      </c>
      <c r="H22" s="533">
        <v>2</v>
      </c>
      <c r="I22" s="728"/>
      <c r="J22" s="4561" t="s">
        <v>1327</v>
      </c>
      <c r="K22" s="4525"/>
      <c r="L22" s="741">
        <v>3</v>
      </c>
      <c r="M22" s="479">
        <v>2</v>
      </c>
      <c r="N22" s="479">
        <v>1</v>
      </c>
      <c r="O22" s="479">
        <v>1</v>
      </c>
      <c r="P22" s="744"/>
      <c r="Q22" s="720"/>
      <c r="S22" s="747"/>
      <c r="T22" s="747"/>
    </row>
    <row r="23" spans="1:23" s="720" customFormat="1" ht="22.5" customHeight="1">
      <c r="A23" s="731"/>
      <c r="B23" s="731"/>
      <c r="C23" s="731"/>
      <c r="D23" s="734" t="s">
        <v>1328</v>
      </c>
      <c r="E23" s="741">
        <v>31</v>
      </c>
      <c r="F23" s="533">
        <v>3</v>
      </c>
      <c r="G23" s="533">
        <v>28</v>
      </c>
      <c r="H23" s="533">
        <v>29</v>
      </c>
      <c r="I23" s="728"/>
      <c r="J23" s="4561" t="s">
        <v>1329</v>
      </c>
      <c r="K23" s="4525"/>
      <c r="L23" s="741">
        <v>5</v>
      </c>
      <c r="M23" s="479">
        <v>2</v>
      </c>
      <c r="N23" s="479">
        <v>3</v>
      </c>
      <c r="O23" s="479">
        <v>3</v>
      </c>
      <c r="P23" s="744"/>
      <c r="Q23" s="748"/>
      <c r="S23" s="742"/>
      <c r="T23" s="742"/>
    </row>
    <row r="24" spans="1:23" s="720" customFormat="1" ht="22.5" customHeight="1">
      <c r="A24" s="731"/>
      <c r="B24" s="731"/>
      <c r="C24" s="731"/>
      <c r="D24" s="734" t="s">
        <v>1330</v>
      </c>
      <c r="E24" s="741">
        <v>4</v>
      </c>
      <c r="F24" s="533">
        <v>3</v>
      </c>
      <c r="G24" s="533">
        <v>1</v>
      </c>
      <c r="H24" s="533">
        <v>1</v>
      </c>
      <c r="I24" s="728"/>
      <c r="J24" s="4561" t="s">
        <v>1331</v>
      </c>
      <c r="K24" s="4525"/>
      <c r="L24" s="741">
        <v>28</v>
      </c>
      <c r="M24" s="479">
        <v>17</v>
      </c>
      <c r="N24" s="479">
        <v>11</v>
      </c>
      <c r="O24" s="479">
        <v>11</v>
      </c>
      <c r="P24" s="744"/>
      <c r="S24" s="735"/>
      <c r="T24" s="736"/>
      <c r="U24" s="736"/>
      <c r="V24" s="737"/>
      <c r="W24" s="737"/>
    </row>
    <row r="25" spans="1:23" s="720" customFormat="1" ht="22.5" customHeight="1">
      <c r="A25" s="731"/>
      <c r="B25" s="731"/>
      <c r="C25" s="731"/>
      <c r="D25" s="734" t="s">
        <v>1332</v>
      </c>
      <c r="E25" s="741">
        <v>1</v>
      </c>
      <c r="F25" s="533" t="s">
        <v>693</v>
      </c>
      <c r="G25" s="508">
        <v>1</v>
      </c>
      <c r="H25" s="508">
        <v>1</v>
      </c>
      <c r="I25" s="728"/>
      <c r="J25" s="4561" t="s">
        <v>1333</v>
      </c>
      <c r="K25" s="4525"/>
      <c r="L25" s="741">
        <v>6</v>
      </c>
      <c r="M25" s="479">
        <v>3</v>
      </c>
      <c r="N25" s="479">
        <v>3</v>
      </c>
      <c r="O25" s="479">
        <v>3</v>
      </c>
      <c r="P25" s="744"/>
      <c r="S25" s="735"/>
      <c r="T25" s="736"/>
      <c r="U25" s="736"/>
      <c r="V25" s="736"/>
      <c r="W25" s="736"/>
    </row>
    <row r="26" spans="1:23" s="748" customFormat="1" ht="22.5" customHeight="1">
      <c r="A26" s="749"/>
      <c r="B26" s="749"/>
      <c r="C26" s="749"/>
      <c r="D26" s="734"/>
      <c r="E26" s="741"/>
      <c r="F26" s="533"/>
      <c r="G26" s="508"/>
      <c r="H26" s="508"/>
      <c r="I26" s="750"/>
      <c r="J26" s="4561" t="s">
        <v>1334</v>
      </c>
      <c r="K26" s="4525"/>
      <c r="L26" s="741">
        <v>6</v>
      </c>
      <c r="M26" s="479">
        <v>2</v>
      </c>
      <c r="N26" s="479">
        <v>4</v>
      </c>
      <c r="O26" s="479">
        <v>4</v>
      </c>
      <c r="P26" s="751"/>
      <c r="Q26" s="720"/>
      <c r="S26" s="735"/>
      <c r="T26" s="736"/>
      <c r="U26" s="736"/>
      <c r="V26" s="737"/>
      <c r="W26" s="737"/>
    </row>
    <row r="27" spans="1:23" s="720" customFormat="1" ht="22.5" customHeight="1">
      <c r="A27" s="752"/>
      <c r="B27" s="752"/>
      <c r="C27" s="752"/>
      <c r="D27" s="734"/>
      <c r="E27" s="729"/>
      <c r="F27" s="729"/>
      <c r="G27" s="753"/>
      <c r="H27" s="753"/>
      <c r="I27" s="750"/>
      <c r="J27" s="4561" t="s">
        <v>1335</v>
      </c>
      <c r="K27" s="4525"/>
      <c r="L27" s="741">
        <v>6</v>
      </c>
      <c r="M27" s="479">
        <v>5</v>
      </c>
      <c r="N27" s="479">
        <v>1</v>
      </c>
      <c r="O27" s="479">
        <v>1</v>
      </c>
      <c r="P27" s="751"/>
      <c r="S27" s="735"/>
      <c r="T27" s="736"/>
      <c r="U27" s="736"/>
      <c r="V27" s="737"/>
      <c r="W27" s="737"/>
    </row>
    <row r="28" spans="1:23" s="720" customFormat="1" ht="22.5" customHeight="1">
      <c r="A28" s="731"/>
      <c r="B28" s="731"/>
      <c r="C28" s="731"/>
      <c r="D28" s="734"/>
      <c r="E28" s="754"/>
      <c r="F28" s="754"/>
      <c r="G28" s="755"/>
      <c r="H28" s="755"/>
      <c r="I28" s="750"/>
      <c r="J28" s="4561" t="s">
        <v>1336</v>
      </c>
      <c r="K28" s="4525"/>
      <c r="L28" s="741">
        <v>5</v>
      </c>
      <c r="M28" s="479">
        <v>2</v>
      </c>
      <c r="N28" s="479">
        <v>3</v>
      </c>
      <c r="O28" s="479">
        <v>3</v>
      </c>
      <c r="P28" s="751"/>
      <c r="S28" s="742"/>
      <c r="T28" s="742"/>
    </row>
    <row r="29" spans="1:23" s="720" customFormat="1" ht="22.25" customHeight="1">
      <c r="A29" s="731"/>
      <c r="B29" s="731"/>
      <c r="C29" s="731"/>
      <c r="D29" s="731"/>
      <c r="E29" s="756"/>
      <c r="F29" s="499"/>
      <c r="G29" s="499"/>
      <c r="H29" s="757"/>
      <c r="I29" s="750"/>
      <c r="J29" s="4561" t="s">
        <v>1337</v>
      </c>
      <c r="K29" s="4525"/>
      <c r="L29" s="741">
        <v>30</v>
      </c>
      <c r="M29" s="479">
        <v>18</v>
      </c>
      <c r="N29" s="479">
        <v>12</v>
      </c>
      <c r="O29" s="479">
        <v>12</v>
      </c>
      <c r="P29" s="751"/>
      <c r="S29" s="742"/>
      <c r="T29" s="742"/>
    </row>
    <row r="30" spans="1:23" s="720" customFormat="1" ht="22.25" customHeight="1">
      <c r="A30" s="731"/>
      <c r="B30" s="731"/>
      <c r="C30" s="731"/>
      <c r="D30" s="731"/>
      <c r="E30" s="758"/>
      <c r="F30" s="731"/>
      <c r="G30" s="731"/>
      <c r="H30" s="759"/>
      <c r="I30" s="750"/>
      <c r="J30" s="4561" t="s">
        <v>1338</v>
      </c>
      <c r="K30" s="4525"/>
      <c r="L30" s="741">
        <v>1</v>
      </c>
      <c r="M30" s="479">
        <v>1</v>
      </c>
      <c r="N30" s="479" t="s">
        <v>693</v>
      </c>
      <c r="O30" s="479">
        <v>2</v>
      </c>
      <c r="P30" s="751"/>
    </row>
    <row r="31" spans="1:23" s="720" customFormat="1" ht="22.25" customHeight="1">
      <c r="A31" s="731"/>
      <c r="B31" s="731"/>
      <c r="C31" s="731"/>
      <c r="D31" s="731"/>
      <c r="E31" s="758"/>
      <c r="F31" s="731"/>
      <c r="G31" s="731"/>
      <c r="H31" s="759"/>
      <c r="I31" s="750"/>
      <c r="J31" s="4561" t="s">
        <v>1339</v>
      </c>
      <c r="K31" s="4525"/>
      <c r="L31" s="741">
        <v>7</v>
      </c>
      <c r="M31" s="479">
        <v>5</v>
      </c>
      <c r="N31" s="479">
        <v>2</v>
      </c>
      <c r="O31" s="479">
        <v>2</v>
      </c>
      <c r="P31" s="751"/>
    </row>
    <row r="32" spans="1:23" s="720" customFormat="1" ht="22.25" customHeight="1">
      <c r="A32" s="742"/>
      <c r="B32" s="742"/>
      <c r="C32" s="742"/>
      <c r="D32" s="742"/>
      <c r="E32" s="760"/>
      <c r="F32" s="761"/>
      <c r="G32" s="735"/>
      <c r="H32" s="762"/>
      <c r="I32" s="750"/>
      <c r="J32" s="4561" t="s">
        <v>1340</v>
      </c>
      <c r="K32" s="4525"/>
      <c r="L32" s="741">
        <v>32</v>
      </c>
      <c r="M32" s="479">
        <v>16</v>
      </c>
      <c r="N32" s="479">
        <v>16</v>
      </c>
      <c r="O32" s="479">
        <v>16</v>
      </c>
      <c r="P32" s="751"/>
    </row>
    <row r="33" spans="1:16" s="720" customFormat="1" ht="22.25" customHeight="1">
      <c r="A33" s="742"/>
      <c r="B33" s="742"/>
      <c r="C33" s="742"/>
      <c r="D33" s="742"/>
      <c r="E33" s="763"/>
      <c r="F33" s="742"/>
      <c r="G33" s="735"/>
      <c r="H33" s="764"/>
      <c r="I33" s="750"/>
      <c r="J33" s="4561" t="s">
        <v>1341</v>
      </c>
      <c r="K33" s="4525"/>
      <c r="L33" s="741">
        <v>26</v>
      </c>
      <c r="M33" s="479">
        <v>10</v>
      </c>
      <c r="N33" s="479">
        <v>16</v>
      </c>
      <c r="O33" s="479">
        <v>16</v>
      </c>
      <c r="P33" s="751"/>
    </row>
    <row r="34" spans="1:16" s="720" customFormat="1" ht="22.25" customHeight="1">
      <c r="A34" s="742"/>
      <c r="B34" s="742"/>
      <c r="C34" s="742"/>
      <c r="D34" s="742"/>
      <c r="E34" s="763"/>
      <c r="F34" s="742"/>
      <c r="G34" s="735"/>
      <c r="H34" s="764"/>
      <c r="I34" s="750"/>
      <c r="J34" s="4561" t="s">
        <v>1342</v>
      </c>
      <c r="K34" s="4525"/>
      <c r="L34" s="741">
        <v>6</v>
      </c>
      <c r="M34" s="479">
        <v>2</v>
      </c>
      <c r="N34" s="479">
        <v>4</v>
      </c>
      <c r="O34" s="479">
        <v>4</v>
      </c>
      <c r="P34" s="751"/>
    </row>
    <row r="35" spans="1:16" s="720" customFormat="1" ht="22.25" customHeight="1">
      <c r="A35" s="742"/>
      <c r="B35" s="742"/>
      <c r="C35" s="742"/>
      <c r="D35" s="742"/>
      <c r="E35" s="763"/>
      <c r="F35" s="742"/>
      <c r="G35" s="735"/>
      <c r="H35" s="764"/>
      <c r="I35" s="750"/>
      <c r="J35" s="4561" t="s">
        <v>1343</v>
      </c>
      <c r="K35" s="4525"/>
      <c r="L35" s="741">
        <v>1</v>
      </c>
      <c r="M35" s="479">
        <v>1</v>
      </c>
      <c r="N35" s="479" t="s">
        <v>693</v>
      </c>
      <c r="O35" s="479" t="s">
        <v>693</v>
      </c>
      <c r="P35" s="729"/>
    </row>
    <row r="36" spans="1:16" s="720" customFormat="1" ht="22.25" customHeight="1">
      <c r="A36" s="742"/>
      <c r="B36" s="742"/>
      <c r="C36" s="742"/>
      <c r="D36" s="742"/>
      <c r="E36" s="763"/>
      <c r="F36" s="742"/>
      <c r="G36" s="735"/>
      <c r="H36" s="764"/>
      <c r="I36" s="750"/>
      <c r="J36" s="4561" t="s">
        <v>1344</v>
      </c>
      <c r="K36" s="4525"/>
      <c r="L36" s="741">
        <v>2</v>
      </c>
      <c r="M36" s="479">
        <v>1</v>
      </c>
      <c r="N36" s="479">
        <v>1</v>
      </c>
      <c r="O36" s="479">
        <v>1</v>
      </c>
      <c r="P36" s="751"/>
    </row>
    <row r="37" spans="1:16" s="720" customFormat="1" ht="22.25" customHeight="1">
      <c r="A37" s="742"/>
      <c r="B37" s="742"/>
      <c r="C37" s="742"/>
      <c r="D37" s="742"/>
      <c r="E37" s="763"/>
      <c r="F37" s="742"/>
      <c r="G37" s="735"/>
      <c r="H37" s="764"/>
      <c r="I37" s="750"/>
      <c r="J37" s="4561" t="s">
        <v>1345</v>
      </c>
      <c r="K37" s="4525"/>
      <c r="L37" s="741">
        <v>1</v>
      </c>
      <c r="M37" s="479">
        <v>1</v>
      </c>
      <c r="N37" s="479" t="s">
        <v>693</v>
      </c>
      <c r="O37" s="479" t="s">
        <v>693</v>
      </c>
      <c r="P37" s="751"/>
    </row>
    <row r="38" spans="1:16" s="720" customFormat="1" ht="22.25" customHeight="1" thickBot="1">
      <c r="A38" s="765"/>
      <c r="B38" s="765"/>
      <c r="C38" s="765"/>
      <c r="D38" s="765"/>
      <c r="E38" s="766"/>
      <c r="F38" s="765"/>
      <c r="G38" s="767"/>
      <c r="H38" s="768"/>
      <c r="I38" s="769"/>
      <c r="J38" s="4508" t="s">
        <v>1346</v>
      </c>
      <c r="K38" s="4528"/>
      <c r="L38" s="770">
        <v>2</v>
      </c>
      <c r="M38" s="481">
        <v>1</v>
      </c>
      <c r="N38" s="481">
        <v>1</v>
      </c>
      <c r="O38" s="481">
        <v>1</v>
      </c>
      <c r="P38" s="508"/>
    </row>
    <row r="39" spans="1:16" s="720" customFormat="1">
      <c r="E39" s="771"/>
      <c r="G39" s="735"/>
      <c r="I39" s="730"/>
      <c r="J39" s="731"/>
      <c r="K39" s="731"/>
      <c r="L39" s="730"/>
      <c r="M39" s="772"/>
      <c r="N39" s="772"/>
      <c r="O39" s="773" t="s">
        <v>1007</v>
      </c>
    </row>
    <row r="40" spans="1:16" s="720" customFormat="1">
      <c r="E40" s="771"/>
      <c r="G40" s="735"/>
      <c r="I40" s="730"/>
      <c r="J40" s="730"/>
      <c r="K40" s="730"/>
      <c r="L40" s="730"/>
      <c r="M40" s="730"/>
      <c r="N40" s="730"/>
      <c r="O40" s="730"/>
    </row>
    <row r="41" spans="1:16" s="720" customFormat="1">
      <c r="E41" s="771"/>
      <c r="G41" s="735"/>
      <c r="L41" s="771"/>
      <c r="M41" s="774"/>
      <c r="N41" s="774"/>
      <c r="O41" s="742"/>
    </row>
    <row r="42" spans="1:16" s="720" customFormat="1">
      <c r="E42" s="771"/>
      <c r="G42" s="735"/>
      <c r="L42" s="771"/>
      <c r="M42" s="774"/>
      <c r="N42" s="774"/>
      <c r="O42" s="742"/>
    </row>
    <row r="43" spans="1:16" s="720" customFormat="1">
      <c r="E43" s="771"/>
      <c r="G43" s="735"/>
      <c r="L43" s="771"/>
      <c r="M43" s="774"/>
      <c r="N43" s="774"/>
      <c r="O43" s="742"/>
    </row>
    <row r="44" spans="1:16" s="720" customFormat="1">
      <c r="E44" s="771"/>
      <c r="G44" s="735"/>
      <c r="L44" s="771"/>
      <c r="M44" s="774"/>
      <c r="N44" s="774"/>
      <c r="O44" s="742"/>
    </row>
    <row r="45" spans="1:16" s="720" customFormat="1">
      <c r="E45" s="771"/>
      <c r="G45" s="735"/>
      <c r="L45" s="771"/>
      <c r="M45" s="774"/>
      <c r="N45" s="774"/>
      <c r="O45" s="742"/>
    </row>
    <row r="46" spans="1:16" s="720" customFormat="1">
      <c r="E46" s="771"/>
      <c r="G46" s="735"/>
      <c r="L46" s="771"/>
      <c r="M46" s="742"/>
      <c r="N46" s="742"/>
      <c r="O46" s="742"/>
    </row>
    <row r="47" spans="1:16" s="720" customFormat="1">
      <c r="E47" s="771"/>
      <c r="G47" s="735"/>
      <c r="L47" s="771"/>
      <c r="M47" s="742"/>
      <c r="N47" s="742"/>
      <c r="O47" s="742"/>
    </row>
    <row r="48" spans="1:16" s="720" customFormat="1">
      <c r="E48" s="771"/>
      <c r="G48" s="735"/>
      <c r="L48" s="771"/>
      <c r="M48" s="742"/>
      <c r="N48" s="742"/>
      <c r="O48" s="742"/>
    </row>
    <row r="49" spans="5:16" s="720" customFormat="1">
      <c r="E49" s="771"/>
      <c r="G49" s="735"/>
      <c r="L49" s="771"/>
      <c r="M49" s="742"/>
      <c r="N49" s="742"/>
      <c r="O49" s="742"/>
    </row>
    <row r="50" spans="5:16" s="720" customFormat="1">
      <c r="E50" s="771"/>
      <c r="G50" s="735"/>
      <c r="L50" s="771"/>
    </row>
    <row r="51" spans="5:16" s="720" customFormat="1">
      <c r="E51" s="771"/>
      <c r="G51" s="735"/>
      <c r="L51" s="771"/>
    </row>
    <row r="52" spans="5:16" s="720" customFormat="1">
      <c r="E52" s="771"/>
      <c r="G52" s="735"/>
      <c r="L52" s="771"/>
    </row>
    <row r="53" spans="5:16" s="720" customFormat="1">
      <c r="E53" s="771"/>
      <c r="L53" s="771"/>
    </row>
    <row r="54" spans="5:16" s="720" customFormat="1">
      <c r="E54" s="771"/>
      <c r="L54" s="771"/>
    </row>
    <row r="55" spans="5:16" s="720" customFormat="1">
      <c r="E55" s="771"/>
      <c r="L55" s="771"/>
    </row>
    <row r="56" spans="5:16" s="720" customFormat="1">
      <c r="E56" s="771"/>
      <c r="L56" s="771"/>
    </row>
    <row r="57" spans="5:16" s="720" customFormat="1">
      <c r="E57" s="771"/>
      <c r="L57" s="771"/>
    </row>
    <row r="58" spans="5:16" s="720" customFormat="1">
      <c r="E58" s="771"/>
      <c r="L58" s="771"/>
    </row>
    <row r="59" spans="5:16" s="720" customFormat="1">
      <c r="E59" s="771"/>
      <c r="L59" s="771"/>
    </row>
    <row r="60" spans="5:16" s="720" customFormat="1">
      <c r="E60" s="771"/>
      <c r="L60" s="771"/>
    </row>
    <row r="61" spans="5:16" s="720" customFormat="1">
      <c r="E61" s="771"/>
      <c r="L61" s="771"/>
    </row>
    <row r="62" spans="5:16" s="720" customFormat="1">
      <c r="E62" s="771"/>
      <c r="L62" s="771"/>
    </row>
    <row r="63" spans="5:16" s="720" customFormat="1">
      <c r="E63" s="771"/>
      <c r="J63" s="712"/>
      <c r="K63" s="712"/>
      <c r="L63" s="771"/>
      <c r="M63" s="712"/>
      <c r="N63" s="712"/>
      <c r="O63" s="712"/>
    </row>
    <row r="64" spans="5:16" s="720" customFormat="1">
      <c r="E64" s="771"/>
      <c r="J64" s="712"/>
      <c r="K64" s="712"/>
      <c r="L64" s="771"/>
      <c r="M64" s="712"/>
      <c r="N64" s="712"/>
      <c r="O64" s="712"/>
      <c r="P64" s="712"/>
    </row>
    <row r="65" spans="5:16" s="720" customFormat="1">
      <c r="E65" s="771"/>
      <c r="J65" s="712"/>
      <c r="K65" s="712"/>
      <c r="L65" s="771"/>
      <c r="M65" s="712"/>
      <c r="N65" s="712"/>
      <c r="O65" s="712"/>
      <c r="P65" s="712"/>
    </row>
    <row r="66" spans="5:16" s="720" customFormat="1">
      <c r="E66" s="771"/>
      <c r="J66" s="712"/>
      <c r="K66" s="712"/>
      <c r="L66" s="771"/>
      <c r="M66" s="712"/>
      <c r="N66" s="712"/>
      <c r="O66" s="712"/>
      <c r="P66" s="712"/>
    </row>
    <row r="67" spans="5:16">
      <c r="I67" s="720"/>
    </row>
    <row r="68" spans="5:16">
      <c r="I68" s="720"/>
    </row>
    <row r="69" spans="5:16">
      <c r="I69" s="720"/>
    </row>
    <row r="70" spans="5:16">
      <c r="I70" s="720"/>
    </row>
    <row r="71" spans="5:16">
      <c r="I71" s="720"/>
    </row>
    <row r="72" spans="5:16">
      <c r="I72" s="720"/>
    </row>
    <row r="73" spans="5:16">
      <c r="I73" s="720"/>
    </row>
    <row r="74" spans="5:16">
      <c r="I74" s="720"/>
    </row>
    <row r="75" spans="5:16">
      <c r="I75" s="720"/>
    </row>
  </sheetData>
  <mergeCells count="36">
    <mergeCell ref="J38:K38"/>
    <mergeCell ref="J27:K27"/>
    <mergeCell ref="J28:K28"/>
    <mergeCell ref="J29:K29"/>
    <mergeCell ref="J30:K30"/>
    <mergeCell ref="J31:K31"/>
    <mergeCell ref="J32:K32"/>
    <mergeCell ref="J33:K33"/>
    <mergeCell ref="J34:K34"/>
    <mergeCell ref="J35:K35"/>
    <mergeCell ref="J36:K36"/>
    <mergeCell ref="J37:K37"/>
    <mergeCell ref="J26:K26"/>
    <mergeCell ref="J15:K15"/>
    <mergeCell ref="J16:K16"/>
    <mergeCell ref="J17:K17"/>
    <mergeCell ref="J18:K18"/>
    <mergeCell ref="J19:K19"/>
    <mergeCell ref="J20:K20"/>
    <mergeCell ref="J21:K21"/>
    <mergeCell ref="J22:K22"/>
    <mergeCell ref="J23:K23"/>
    <mergeCell ref="J24:K24"/>
    <mergeCell ref="J25:K25"/>
    <mergeCell ref="J14:K14"/>
    <mergeCell ref="A1:O1"/>
    <mergeCell ref="A3:D3"/>
    <mergeCell ref="I3:K3"/>
    <mergeCell ref="A4:D4"/>
    <mergeCell ref="I4:K4"/>
    <mergeCell ref="J5:K5"/>
    <mergeCell ref="B6:D6"/>
    <mergeCell ref="C7:D7"/>
    <mergeCell ref="C8:D8"/>
    <mergeCell ref="B10:D10"/>
    <mergeCell ref="C11:D11"/>
  </mergeCells>
  <phoneticPr fontId="2"/>
  <printOptions horizontalCentered="1"/>
  <pageMargins left="0.39370078740157483" right="0.39370078740157483" top="0.59055118110236227" bottom="0.59055118110236227" header="0.11811023622047245" footer="0.11811023622047245"/>
  <pageSetup paperSize="9" scale="89" firstPageNumber="34" orientation="portrait" useFirstPageNumber="1" r:id="rId1"/>
  <headerFooter alignWithMargins="0">
    <oddFooter>&amp;C&amp;"ＭＳ 明朝,標準"&amp;10&amp;P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DDDD-A41C-4930-A431-F6F5F0AEA7D1}">
  <dimension ref="A1:AB60"/>
  <sheetViews>
    <sheetView view="pageBreakPreview" zoomScaleNormal="100" zoomScaleSheetLayoutView="100" workbookViewId="0">
      <selection sqref="A1:O1"/>
    </sheetView>
  </sheetViews>
  <sheetFormatPr defaultRowHeight="13"/>
  <cols>
    <col min="1" max="3" width="1.81640625" style="432" customWidth="1"/>
    <col min="4" max="4" width="10.08984375" style="432" customWidth="1"/>
    <col min="5" max="5" width="8.453125" style="421" customWidth="1"/>
    <col min="6" max="7" width="8.453125" style="432" customWidth="1"/>
    <col min="8" max="8" width="8.90625" style="432" customWidth="1"/>
    <col min="9" max="10" width="1.81640625" style="432" customWidth="1"/>
    <col min="11" max="11" width="10.08984375" style="432" customWidth="1"/>
    <col min="12" max="12" width="8.36328125" style="421" customWidth="1"/>
    <col min="13" max="14" width="8.08984375" style="432" customWidth="1"/>
    <col min="15" max="15" width="8.90625" style="432" customWidth="1"/>
    <col min="16" max="16384" width="8.7265625" style="432"/>
  </cols>
  <sheetData>
    <row r="1" spans="1:28" ht="26.25" customHeight="1">
      <c r="A1" s="4336" t="s">
        <v>1347</v>
      </c>
      <c r="B1" s="4336"/>
      <c r="C1" s="4336"/>
      <c r="D1" s="4336"/>
      <c r="E1" s="4336"/>
      <c r="F1" s="4336"/>
      <c r="G1" s="4336"/>
      <c r="H1" s="4336"/>
      <c r="I1" s="4336"/>
      <c r="J1" s="4336"/>
      <c r="K1" s="4336"/>
      <c r="L1" s="4336"/>
      <c r="M1" s="4336"/>
      <c r="N1" s="4336"/>
      <c r="O1" s="4336"/>
    </row>
    <row r="2" spans="1:28" s="438" customFormat="1" ht="15" customHeight="1" thickBot="1">
      <c r="A2" s="538"/>
      <c r="B2" s="538"/>
      <c r="C2" s="538"/>
      <c r="D2" s="538"/>
      <c r="E2" s="538"/>
      <c r="F2" s="538"/>
      <c r="G2" s="538"/>
      <c r="H2" s="538"/>
      <c r="I2" s="538"/>
      <c r="J2" s="538"/>
      <c r="K2" s="538"/>
      <c r="L2" s="538"/>
      <c r="M2" s="538"/>
      <c r="N2" s="775"/>
      <c r="O2" s="715" t="s">
        <v>1287</v>
      </c>
    </row>
    <row r="3" spans="1:28" s="413" customFormat="1" ht="52.5" customHeight="1">
      <c r="A3" s="4580" t="s">
        <v>1348</v>
      </c>
      <c r="B3" s="4580"/>
      <c r="C3" s="4580"/>
      <c r="D3" s="4581"/>
      <c r="E3" s="776" t="s">
        <v>815</v>
      </c>
      <c r="F3" s="777" t="s">
        <v>1349</v>
      </c>
      <c r="G3" s="777" t="s">
        <v>1350</v>
      </c>
      <c r="H3" s="778" t="s">
        <v>1291</v>
      </c>
      <c r="I3" s="4582" t="s">
        <v>1351</v>
      </c>
      <c r="J3" s="4583"/>
      <c r="K3" s="4584"/>
      <c r="L3" s="776" t="s">
        <v>815</v>
      </c>
      <c r="M3" s="777" t="s">
        <v>1349</v>
      </c>
      <c r="N3" s="777" t="s">
        <v>1350</v>
      </c>
      <c r="O3" s="778" t="s">
        <v>1291</v>
      </c>
    </row>
    <row r="4" spans="1:28" ht="30" customHeight="1">
      <c r="A4" s="4585" t="s">
        <v>1352</v>
      </c>
      <c r="B4" s="4586"/>
      <c r="C4" s="4586"/>
      <c r="D4" s="4587"/>
      <c r="E4" s="779">
        <v>34475</v>
      </c>
      <c r="F4" s="779">
        <v>32691</v>
      </c>
      <c r="G4" s="780">
        <v>1784</v>
      </c>
      <c r="H4" s="781">
        <v>6287</v>
      </c>
      <c r="I4" s="4588" t="s">
        <v>1353</v>
      </c>
      <c r="J4" s="4589"/>
      <c r="K4" s="4590"/>
      <c r="L4" s="550">
        <v>1015</v>
      </c>
      <c r="M4" s="550">
        <v>996</v>
      </c>
      <c r="N4" s="550">
        <v>19</v>
      </c>
      <c r="O4" s="550">
        <v>23</v>
      </c>
    </row>
    <row r="5" spans="1:28" ht="16.25" customHeight="1">
      <c r="A5" s="782"/>
      <c r="B5" s="782"/>
      <c r="C5" s="782"/>
      <c r="D5" s="783"/>
      <c r="E5" s="784"/>
      <c r="F5" s="784"/>
      <c r="G5" s="785"/>
      <c r="H5" s="785"/>
      <c r="I5" s="786"/>
      <c r="J5" s="4578" t="s">
        <v>930</v>
      </c>
      <c r="K5" s="4579"/>
      <c r="L5" s="787">
        <v>866</v>
      </c>
      <c r="M5" s="787">
        <v>849</v>
      </c>
      <c r="N5" s="787">
        <v>17</v>
      </c>
      <c r="O5" s="787">
        <v>21</v>
      </c>
      <c r="X5" s="788"/>
      <c r="Y5" s="789"/>
      <c r="Z5" s="789"/>
      <c r="AA5" s="789"/>
      <c r="AB5" s="789"/>
    </row>
    <row r="6" spans="1:28" ht="16.25" customHeight="1">
      <c r="A6" s="567"/>
      <c r="B6" s="4591" t="s">
        <v>1354</v>
      </c>
      <c r="C6" s="4591"/>
      <c r="D6" s="4592"/>
      <c r="E6" s="733">
        <v>27666</v>
      </c>
      <c r="F6" s="733">
        <v>26229</v>
      </c>
      <c r="G6" s="729">
        <v>1437</v>
      </c>
      <c r="H6" s="729">
        <v>5737</v>
      </c>
      <c r="I6" s="786"/>
      <c r="J6" s="567"/>
      <c r="K6" s="549" t="s">
        <v>1296</v>
      </c>
      <c r="L6" s="787">
        <v>155</v>
      </c>
      <c r="M6" s="790">
        <v>152</v>
      </c>
      <c r="N6" s="751">
        <v>3</v>
      </c>
      <c r="O6" s="751">
        <v>3</v>
      </c>
      <c r="R6" s="788"/>
      <c r="S6" s="789"/>
      <c r="T6" s="789"/>
      <c r="U6" s="789"/>
      <c r="V6" s="789"/>
      <c r="X6" s="788"/>
      <c r="Y6" s="789"/>
      <c r="Z6" s="789"/>
      <c r="AA6" s="789"/>
      <c r="AB6" s="789"/>
    </row>
    <row r="7" spans="1:28" ht="16.25" customHeight="1">
      <c r="A7" s="567"/>
      <c r="B7" s="567"/>
      <c r="C7" s="4578" t="s">
        <v>1297</v>
      </c>
      <c r="D7" s="4579"/>
      <c r="E7" s="733">
        <v>4489</v>
      </c>
      <c r="F7" s="733">
        <v>4489</v>
      </c>
      <c r="G7" s="751" t="s">
        <v>693</v>
      </c>
      <c r="H7" s="751" t="s">
        <v>693</v>
      </c>
      <c r="I7" s="786"/>
      <c r="J7" s="567"/>
      <c r="K7" s="549" t="s">
        <v>1298</v>
      </c>
      <c r="L7" s="787">
        <v>4</v>
      </c>
      <c r="M7" s="790">
        <v>4</v>
      </c>
      <c r="N7" s="751" t="s">
        <v>693</v>
      </c>
      <c r="O7" s="751" t="s">
        <v>693</v>
      </c>
      <c r="R7" s="788"/>
      <c r="S7" s="789"/>
      <c r="T7" s="789"/>
      <c r="U7" s="789"/>
      <c r="V7" s="789"/>
      <c r="X7" s="788"/>
      <c r="Y7" s="789"/>
      <c r="Z7" s="789"/>
      <c r="AA7" s="789"/>
      <c r="AB7" s="789"/>
    </row>
    <row r="8" spans="1:28" ht="16.25" customHeight="1">
      <c r="A8" s="567"/>
      <c r="B8" s="567"/>
      <c r="C8" s="4578" t="s">
        <v>1299</v>
      </c>
      <c r="D8" s="4579"/>
      <c r="E8" s="733">
        <v>23177</v>
      </c>
      <c r="F8" s="733">
        <v>21740</v>
      </c>
      <c r="G8" s="729">
        <v>1437</v>
      </c>
      <c r="H8" s="729">
        <v>5737</v>
      </c>
      <c r="I8" s="786"/>
      <c r="J8" s="567"/>
      <c r="K8" s="549" t="s">
        <v>1355</v>
      </c>
      <c r="L8" s="787">
        <v>4</v>
      </c>
      <c r="M8" s="790">
        <v>4</v>
      </c>
      <c r="N8" s="751" t="s">
        <v>693</v>
      </c>
      <c r="O8" s="751" t="s">
        <v>693</v>
      </c>
      <c r="R8" s="788"/>
      <c r="S8" s="789"/>
      <c r="T8" s="789"/>
      <c r="U8" s="789"/>
      <c r="V8" s="789"/>
      <c r="X8" s="788"/>
      <c r="Y8" s="791"/>
      <c r="Z8" s="791"/>
      <c r="AA8" s="791"/>
      <c r="AB8" s="791"/>
    </row>
    <row r="9" spans="1:28" ht="16.25" customHeight="1">
      <c r="A9" s="567"/>
      <c r="B9" s="567"/>
      <c r="C9" s="792"/>
      <c r="D9" s="793"/>
      <c r="E9" s="415"/>
      <c r="F9" s="415"/>
      <c r="G9" s="415"/>
      <c r="H9" s="415"/>
      <c r="I9" s="786"/>
      <c r="J9" s="567"/>
      <c r="K9" s="549" t="s">
        <v>1300</v>
      </c>
      <c r="L9" s="787">
        <v>4</v>
      </c>
      <c r="M9" s="790">
        <v>4</v>
      </c>
      <c r="N9" s="751" t="s">
        <v>693</v>
      </c>
      <c r="O9" s="751" t="s">
        <v>693</v>
      </c>
      <c r="R9" s="788"/>
      <c r="S9" s="789"/>
      <c r="T9" s="789"/>
      <c r="U9" s="789"/>
      <c r="V9" s="789"/>
    </row>
    <row r="10" spans="1:28" ht="16.25" customHeight="1">
      <c r="A10" s="567"/>
      <c r="B10" s="4593" t="s">
        <v>1356</v>
      </c>
      <c r="C10" s="4593"/>
      <c r="D10" s="4594"/>
      <c r="E10" s="787">
        <v>6109</v>
      </c>
      <c r="F10" s="787">
        <v>5827</v>
      </c>
      <c r="G10" s="787">
        <v>282</v>
      </c>
      <c r="H10" s="787">
        <v>294</v>
      </c>
      <c r="I10" s="786"/>
      <c r="J10" s="567"/>
      <c r="K10" s="549" t="s">
        <v>1301</v>
      </c>
      <c r="L10" s="787">
        <v>15</v>
      </c>
      <c r="M10" s="790">
        <v>15</v>
      </c>
      <c r="N10" s="751" t="s">
        <v>693</v>
      </c>
      <c r="O10" s="751" t="s">
        <v>693</v>
      </c>
      <c r="R10" s="788"/>
      <c r="S10" s="789"/>
      <c r="T10" s="789"/>
      <c r="U10" s="789"/>
      <c r="V10" s="789"/>
      <c r="X10" s="788"/>
      <c r="Y10" s="789"/>
      <c r="Z10" s="789"/>
      <c r="AA10" s="789"/>
      <c r="AB10" s="789"/>
    </row>
    <row r="11" spans="1:28" ht="16.25" customHeight="1">
      <c r="A11" s="567"/>
      <c r="B11" s="567"/>
      <c r="C11" s="4578" t="s">
        <v>1304</v>
      </c>
      <c r="D11" s="4579"/>
      <c r="E11" s="787">
        <v>5094</v>
      </c>
      <c r="F11" s="787">
        <v>4831</v>
      </c>
      <c r="G11" s="787">
        <v>263</v>
      </c>
      <c r="H11" s="787">
        <v>271</v>
      </c>
      <c r="I11" s="786"/>
      <c r="J11" s="567"/>
      <c r="K11" s="549" t="s">
        <v>1303</v>
      </c>
      <c r="L11" s="787">
        <v>375</v>
      </c>
      <c r="M11" s="790">
        <v>364</v>
      </c>
      <c r="N11" s="790">
        <v>11</v>
      </c>
      <c r="O11" s="790">
        <v>15</v>
      </c>
      <c r="R11" s="788"/>
      <c r="S11" s="789"/>
      <c r="T11" s="789"/>
      <c r="U11" s="789"/>
      <c r="V11" s="789"/>
      <c r="X11" s="788"/>
      <c r="Y11" s="789"/>
      <c r="Z11" s="789"/>
      <c r="AA11" s="789"/>
      <c r="AB11" s="789"/>
    </row>
    <row r="12" spans="1:28" ht="16.25" customHeight="1">
      <c r="A12" s="567"/>
      <c r="B12" s="792"/>
      <c r="C12" s="792"/>
      <c r="D12" s="556" t="s">
        <v>1306</v>
      </c>
      <c r="E12" s="794">
        <v>346</v>
      </c>
      <c r="F12" s="794">
        <v>339</v>
      </c>
      <c r="G12" s="794">
        <v>7</v>
      </c>
      <c r="H12" s="794">
        <v>8</v>
      </c>
      <c r="I12" s="786"/>
      <c r="J12" s="567"/>
      <c r="K12" s="549" t="s">
        <v>1305</v>
      </c>
      <c r="L12" s="787">
        <v>11</v>
      </c>
      <c r="M12" s="790">
        <v>11</v>
      </c>
      <c r="N12" s="751" t="s">
        <v>693</v>
      </c>
      <c r="O12" s="751" t="s">
        <v>693</v>
      </c>
      <c r="X12" s="788"/>
      <c r="Y12" s="789"/>
      <c r="Z12" s="789"/>
      <c r="AA12" s="789"/>
      <c r="AB12" s="789"/>
    </row>
    <row r="13" spans="1:28" ht="16.25" customHeight="1">
      <c r="A13" s="567"/>
      <c r="B13" s="567"/>
      <c r="C13" s="792"/>
      <c r="D13" s="556" t="s">
        <v>1308</v>
      </c>
      <c r="E13" s="794">
        <v>1</v>
      </c>
      <c r="F13" s="794">
        <v>1</v>
      </c>
      <c r="G13" s="751" t="s">
        <v>693</v>
      </c>
      <c r="H13" s="751" t="s">
        <v>693</v>
      </c>
      <c r="I13" s="786"/>
      <c r="J13" s="567"/>
      <c r="K13" s="549" t="s">
        <v>1307</v>
      </c>
      <c r="L13" s="787">
        <v>284</v>
      </c>
      <c r="M13" s="790">
        <v>283</v>
      </c>
      <c r="N13" s="790">
        <v>1</v>
      </c>
      <c r="O13" s="790">
        <v>1</v>
      </c>
      <c r="X13" s="788"/>
      <c r="Y13" s="791"/>
      <c r="Z13" s="791"/>
      <c r="AA13" s="791"/>
      <c r="AB13" s="791"/>
    </row>
    <row r="14" spans="1:28" ht="16.25" customHeight="1">
      <c r="A14" s="567"/>
      <c r="B14" s="567"/>
      <c r="C14" s="567"/>
      <c r="D14" s="556" t="s">
        <v>1310</v>
      </c>
      <c r="E14" s="794">
        <v>3798</v>
      </c>
      <c r="F14" s="794">
        <v>3598</v>
      </c>
      <c r="G14" s="794">
        <v>200</v>
      </c>
      <c r="H14" s="794">
        <v>204</v>
      </c>
      <c r="I14" s="786"/>
      <c r="J14" s="567"/>
      <c r="K14" s="549" t="s">
        <v>1309</v>
      </c>
      <c r="L14" s="787">
        <v>12</v>
      </c>
      <c r="M14" s="790">
        <v>10</v>
      </c>
      <c r="N14" s="751">
        <v>2</v>
      </c>
      <c r="O14" s="751">
        <v>2</v>
      </c>
      <c r="R14" s="788"/>
      <c r="S14" s="789"/>
      <c r="T14" s="789"/>
      <c r="U14" s="789"/>
      <c r="V14" s="789"/>
    </row>
    <row r="15" spans="1:28" ht="16.25" customHeight="1">
      <c r="A15" s="567"/>
      <c r="B15" s="567"/>
      <c r="C15" s="567"/>
      <c r="D15" s="556" t="s">
        <v>1312</v>
      </c>
      <c r="E15" s="794">
        <v>1</v>
      </c>
      <c r="F15" s="794">
        <v>1</v>
      </c>
      <c r="G15" s="751" t="s">
        <v>693</v>
      </c>
      <c r="H15" s="751" t="s">
        <v>693</v>
      </c>
      <c r="I15" s="786"/>
      <c r="J15" s="567"/>
      <c r="K15" s="549" t="s">
        <v>1357</v>
      </c>
      <c r="L15" s="787">
        <v>1</v>
      </c>
      <c r="M15" s="790">
        <v>1</v>
      </c>
      <c r="N15" s="751" t="s">
        <v>693</v>
      </c>
      <c r="O15" s="751" t="s">
        <v>693</v>
      </c>
      <c r="R15" s="788"/>
      <c r="S15" s="789"/>
      <c r="T15" s="789"/>
      <c r="U15" s="789"/>
      <c r="V15" s="789"/>
    </row>
    <row r="16" spans="1:28" ht="16.25" customHeight="1">
      <c r="A16" s="567"/>
      <c r="B16" s="567"/>
      <c r="C16" s="567"/>
      <c r="D16" s="556" t="s">
        <v>1316</v>
      </c>
      <c r="E16" s="794">
        <v>3</v>
      </c>
      <c r="F16" s="794">
        <v>3</v>
      </c>
      <c r="G16" s="751" t="s">
        <v>693</v>
      </c>
      <c r="H16" s="795" t="s">
        <v>693</v>
      </c>
      <c r="I16" s="780"/>
      <c r="J16" s="567"/>
      <c r="K16" s="549" t="s">
        <v>1358</v>
      </c>
      <c r="L16" s="787">
        <v>1</v>
      </c>
      <c r="M16" s="787">
        <v>1</v>
      </c>
      <c r="N16" s="751" t="s">
        <v>693</v>
      </c>
      <c r="O16" s="751" t="s">
        <v>693</v>
      </c>
      <c r="R16" s="788"/>
      <c r="S16" s="789"/>
      <c r="T16" s="789"/>
      <c r="U16" s="789"/>
      <c r="V16" s="789"/>
    </row>
    <row r="17" spans="1:28" ht="16.25" customHeight="1">
      <c r="A17" s="567"/>
      <c r="B17" s="567"/>
      <c r="C17" s="567"/>
      <c r="D17" s="556" t="s">
        <v>1318</v>
      </c>
      <c r="E17" s="794">
        <v>6</v>
      </c>
      <c r="F17" s="794">
        <v>6</v>
      </c>
      <c r="G17" s="751" t="s">
        <v>693</v>
      </c>
      <c r="H17" s="795" t="s">
        <v>693</v>
      </c>
      <c r="I17" s="780"/>
      <c r="J17" s="4578" t="s">
        <v>1359</v>
      </c>
      <c r="K17" s="4579"/>
      <c r="L17" s="787">
        <v>29</v>
      </c>
      <c r="M17" s="787">
        <v>29</v>
      </c>
      <c r="N17" s="751" t="s">
        <v>693</v>
      </c>
      <c r="O17" s="751" t="s">
        <v>693</v>
      </c>
    </row>
    <row r="18" spans="1:28" ht="16.25" customHeight="1">
      <c r="A18" s="567"/>
      <c r="B18" s="567"/>
      <c r="C18" s="567"/>
      <c r="D18" s="556" t="s">
        <v>1320</v>
      </c>
      <c r="E18" s="794">
        <v>249</v>
      </c>
      <c r="F18" s="794">
        <v>246</v>
      </c>
      <c r="G18" s="794">
        <v>3</v>
      </c>
      <c r="H18" s="796">
        <v>3</v>
      </c>
      <c r="I18" s="780"/>
      <c r="J18" s="4578" t="s">
        <v>1313</v>
      </c>
      <c r="K18" s="4579"/>
      <c r="L18" s="794">
        <v>1</v>
      </c>
      <c r="M18" s="787">
        <v>1</v>
      </c>
      <c r="N18" s="751" t="s">
        <v>693</v>
      </c>
      <c r="O18" s="751" t="s">
        <v>693</v>
      </c>
      <c r="X18" s="788"/>
      <c r="Y18" s="789"/>
      <c r="Z18" s="789"/>
      <c r="AA18" s="789"/>
      <c r="AB18" s="789"/>
    </row>
    <row r="19" spans="1:28" ht="16.25" customHeight="1">
      <c r="A19" s="567"/>
      <c r="B19" s="567"/>
      <c r="C19" s="567"/>
      <c r="D19" s="556" t="s">
        <v>1322</v>
      </c>
      <c r="E19" s="794">
        <v>535</v>
      </c>
      <c r="F19" s="794">
        <v>486</v>
      </c>
      <c r="G19" s="794">
        <v>49</v>
      </c>
      <c r="H19" s="796">
        <v>50</v>
      </c>
      <c r="I19" s="780"/>
      <c r="J19" s="4578" t="s">
        <v>1360</v>
      </c>
      <c r="K19" s="4579"/>
      <c r="L19" s="794">
        <v>3</v>
      </c>
      <c r="M19" s="787">
        <v>3</v>
      </c>
      <c r="N19" s="751" t="s">
        <v>693</v>
      </c>
      <c r="O19" s="751" t="s">
        <v>693</v>
      </c>
      <c r="X19" s="788"/>
      <c r="Y19" s="789"/>
      <c r="Z19" s="789"/>
      <c r="AA19" s="789"/>
      <c r="AB19" s="789"/>
    </row>
    <row r="20" spans="1:28" ht="16.25" customHeight="1">
      <c r="A20" s="567"/>
      <c r="B20" s="567"/>
      <c r="C20" s="567"/>
      <c r="D20" s="556" t="s">
        <v>1324</v>
      </c>
      <c r="E20" s="794">
        <v>98</v>
      </c>
      <c r="F20" s="794">
        <v>97</v>
      </c>
      <c r="G20" s="794">
        <v>1</v>
      </c>
      <c r="H20" s="796">
        <v>3</v>
      </c>
      <c r="I20" s="780"/>
      <c r="J20" s="4578" t="s">
        <v>1361</v>
      </c>
      <c r="K20" s="4579"/>
      <c r="L20" s="787">
        <v>4</v>
      </c>
      <c r="M20" s="787">
        <v>4</v>
      </c>
      <c r="N20" s="751" t="s">
        <v>693</v>
      </c>
      <c r="O20" s="751" t="s">
        <v>693</v>
      </c>
      <c r="X20" s="788"/>
      <c r="Y20" s="789"/>
      <c r="Z20" s="789"/>
      <c r="AA20" s="789"/>
      <c r="AB20" s="789"/>
    </row>
    <row r="21" spans="1:28" ht="16.25" customHeight="1">
      <c r="A21" s="567"/>
      <c r="B21" s="567"/>
      <c r="C21" s="567"/>
      <c r="D21" s="556" t="s">
        <v>1326</v>
      </c>
      <c r="E21" s="533">
        <v>23</v>
      </c>
      <c r="F21" s="533">
        <v>23</v>
      </c>
      <c r="G21" s="533" t="s">
        <v>693</v>
      </c>
      <c r="H21" s="796" t="s">
        <v>693</v>
      </c>
      <c r="I21" s="780"/>
      <c r="J21" s="4578" t="s">
        <v>1315</v>
      </c>
      <c r="K21" s="4579"/>
      <c r="L21" s="787">
        <v>2</v>
      </c>
      <c r="M21" s="787">
        <v>2</v>
      </c>
      <c r="N21" s="751" t="s">
        <v>693</v>
      </c>
      <c r="O21" s="751" t="s">
        <v>693</v>
      </c>
      <c r="X21" s="788"/>
      <c r="Y21" s="789"/>
      <c r="Z21" s="789"/>
      <c r="AA21" s="789"/>
      <c r="AB21" s="789"/>
    </row>
    <row r="22" spans="1:28" ht="16.25" customHeight="1">
      <c r="A22" s="567"/>
      <c r="B22" s="567"/>
      <c r="C22" s="567"/>
      <c r="D22" s="556" t="s">
        <v>1328</v>
      </c>
      <c r="E22" s="533">
        <v>13</v>
      </c>
      <c r="F22" s="533">
        <v>12</v>
      </c>
      <c r="G22" s="751">
        <v>1</v>
      </c>
      <c r="H22" s="795">
        <v>1</v>
      </c>
      <c r="I22" s="797"/>
      <c r="J22" s="4578" t="s">
        <v>1317</v>
      </c>
      <c r="K22" s="4579"/>
      <c r="L22" s="787">
        <v>2</v>
      </c>
      <c r="M22" s="787">
        <v>2</v>
      </c>
      <c r="N22" s="751" t="s">
        <v>693</v>
      </c>
      <c r="O22" s="751" t="s">
        <v>693</v>
      </c>
      <c r="X22" s="788"/>
      <c r="Y22" s="791"/>
      <c r="Z22" s="791"/>
      <c r="AA22" s="791"/>
      <c r="AB22" s="791"/>
    </row>
    <row r="23" spans="1:28" s="798" customFormat="1" ht="16.25" customHeight="1">
      <c r="A23" s="797"/>
      <c r="B23" s="797"/>
      <c r="C23" s="797"/>
      <c r="D23" s="556" t="s">
        <v>1330</v>
      </c>
      <c r="E23" s="533">
        <v>13</v>
      </c>
      <c r="F23" s="533">
        <v>13</v>
      </c>
      <c r="G23" s="751" t="s">
        <v>693</v>
      </c>
      <c r="H23" s="795" t="s">
        <v>693</v>
      </c>
      <c r="I23" s="792"/>
      <c r="J23" s="4578" t="s">
        <v>1362</v>
      </c>
      <c r="K23" s="4579"/>
      <c r="L23" s="787">
        <v>1</v>
      </c>
      <c r="M23" s="787">
        <v>1</v>
      </c>
      <c r="N23" s="751" t="s">
        <v>693</v>
      </c>
      <c r="O23" s="751" t="s">
        <v>693</v>
      </c>
    </row>
    <row r="24" spans="1:28" ht="16.25" customHeight="1">
      <c r="A24" s="792"/>
      <c r="B24" s="792"/>
      <c r="C24" s="792"/>
      <c r="D24" s="556" t="s">
        <v>1363</v>
      </c>
      <c r="E24" s="533">
        <v>1</v>
      </c>
      <c r="F24" s="533">
        <v>1</v>
      </c>
      <c r="G24" s="751" t="s">
        <v>693</v>
      </c>
      <c r="H24" s="795" t="s">
        <v>693</v>
      </c>
      <c r="I24" s="792"/>
      <c r="J24" s="4578" t="s">
        <v>1327</v>
      </c>
      <c r="K24" s="4579"/>
      <c r="L24" s="787">
        <v>3</v>
      </c>
      <c r="M24" s="787">
        <v>3</v>
      </c>
      <c r="N24" s="751" t="s">
        <v>693</v>
      </c>
      <c r="O24" s="751" t="s">
        <v>693</v>
      </c>
    </row>
    <row r="25" spans="1:28" ht="16.25" customHeight="1">
      <c r="A25" s="792"/>
      <c r="B25" s="792"/>
      <c r="C25" s="792"/>
      <c r="D25" s="799" t="s">
        <v>1364</v>
      </c>
      <c r="E25" s="533">
        <v>2</v>
      </c>
      <c r="F25" s="533">
        <v>1</v>
      </c>
      <c r="G25" s="751">
        <v>1</v>
      </c>
      <c r="H25" s="795">
        <v>1</v>
      </c>
      <c r="I25" s="792"/>
      <c r="J25" s="4578" t="s">
        <v>1329</v>
      </c>
      <c r="K25" s="4579"/>
      <c r="L25" s="787">
        <v>9</v>
      </c>
      <c r="M25" s="787">
        <v>8</v>
      </c>
      <c r="N25" s="751">
        <v>1</v>
      </c>
      <c r="O25" s="751">
        <v>1</v>
      </c>
    </row>
    <row r="26" spans="1:28" ht="16.25" customHeight="1">
      <c r="A26" s="792"/>
      <c r="B26" s="792"/>
      <c r="C26" s="792"/>
      <c r="D26" s="556" t="s">
        <v>1365</v>
      </c>
      <c r="E26" s="533">
        <v>1</v>
      </c>
      <c r="F26" s="533">
        <v>1</v>
      </c>
      <c r="G26" s="751" t="s">
        <v>693</v>
      </c>
      <c r="H26" s="795" t="s">
        <v>693</v>
      </c>
      <c r="I26" s="792"/>
      <c r="J26" s="4578" t="s">
        <v>1331</v>
      </c>
      <c r="K26" s="4579"/>
      <c r="L26" s="787">
        <v>3</v>
      </c>
      <c r="M26" s="787">
        <v>3</v>
      </c>
      <c r="N26" s="751" t="s">
        <v>693</v>
      </c>
      <c r="O26" s="751" t="s">
        <v>693</v>
      </c>
    </row>
    <row r="27" spans="1:28" ht="16.25" customHeight="1">
      <c r="A27" s="792"/>
      <c r="B27" s="792"/>
      <c r="C27" s="792"/>
      <c r="D27" s="800" t="s">
        <v>1332</v>
      </c>
      <c r="E27" s="801">
        <v>1</v>
      </c>
      <c r="F27" s="533">
        <v>1</v>
      </c>
      <c r="G27" s="751" t="s">
        <v>693</v>
      </c>
      <c r="H27" s="795" t="s">
        <v>693</v>
      </c>
      <c r="I27" s="792"/>
      <c r="J27" s="4578" t="s">
        <v>1333</v>
      </c>
      <c r="K27" s="4579"/>
      <c r="L27" s="787">
        <v>11</v>
      </c>
      <c r="M27" s="787">
        <v>11</v>
      </c>
      <c r="N27" s="751" t="s">
        <v>693</v>
      </c>
      <c r="O27" s="751" t="s">
        <v>693</v>
      </c>
    </row>
    <row r="28" spans="1:28" ht="16.25" customHeight="1">
      <c r="A28" s="792"/>
      <c r="B28" s="792"/>
      <c r="C28" s="792"/>
      <c r="D28" s="800" t="s">
        <v>1366</v>
      </c>
      <c r="E28" s="801">
        <v>3</v>
      </c>
      <c r="F28" s="533">
        <v>2</v>
      </c>
      <c r="G28" s="751">
        <v>1</v>
      </c>
      <c r="H28" s="795">
        <v>1</v>
      </c>
      <c r="I28" s="792"/>
      <c r="J28" s="4578" t="s">
        <v>1334</v>
      </c>
      <c r="K28" s="4579"/>
      <c r="L28" s="787">
        <v>4</v>
      </c>
      <c r="M28" s="787">
        <v>4</v>
      </c>
      <c r="N28" s="751" t="s">
        <v>693</v>
      </c>
      <c r="O28" s="751" t="s">
        <v>693</v>
      </c>
    </row>
    <row r="29" spans="1:28" ht="16.25" customHeight="1">
      <c r="A29" s="792"/>
      <c r="B29" s="792"/>
      <c r="C29" s="792"/>
      <c r="D29" s="800"/>
      <c r="E29" s="802"/>
      <c r="F29" s="787"/>
      <c r="G29" s="785"/>
      <c r="H29" s="803"/>
      <c r="I29" s="792"/>
      <c r="J29" s="4578" t="s">
        <v>1335</v>
      </c>
      <c r="K29" s="4579"/>
      <c r="L29" s="787">
        <v>1</v>
      </c>
      <c r="M29" s="787">
        <v>1</v>
      </c>
      <c r="N29" s="751" t="s">
        <v>693</v>
      </c>
      <c r="O29" s="751" t="s">
        <v>693</v>
      </c>
    </row>
    <row r="30" spans="1:28" ht="16.25" customHeight="1">
      <c r="A30" s="792"/>
      <c r="B30" s="792"/>
      <c r="C30" s="792"/>
      <c r="D30" s="792"/>
      <c r="E30" s="804"/>
      <c r="F30" s="792"/>
      <c r="G30" s="792"/>
      <c r="H30" s="805"/>
      <c r="I30" s="792"/>
      <c r="J30" s="4578" t="s">
        <v>1336</v>
      </c>
      <c r="K30" s="4579"/>
      <c r="L30" s="787">
        <v>3</v>
      </c>
      <c r="M30" s="787">
        <v>3</v>
      </c>
      <c r="N30" s="751" t="s">
        <v>693</v>
      </c>
      <c r="O30" s="751" t="s">
        <v>693</v>
      </c>
    </row>
    <row r="31" spans="1:28" ht="16.25" customHeight="1">
      <c r="A31" s="792"/>
      <c r="B31" s="792"/>
      <c r="C31" s="792"/>
      <c r="D31" s="792"/>
      <c r="E31" s="804"/>
      <c r="F31" s="792"/>
      <c r="G31" s="792"/>
      <c r="H31" s="805"/>
      <c r="I31" s="792"/>
      <c r="J31" s="4578" t="s">
        <v>1367</v>
      </c>
      <c r="K31" s="4579"/>
      <c r="L31" s="787">
        <v>3</v>
      </c>
      <c r="M31" s="787">
        <v>3</v>
      </c>
      <c r="N31" s="751" t="s">
        <v>693</v>
      </c>
      <c r="O31" s="751" t="s">
        <v>693</v>
      </c>
    </row>
    <row r="32" spans="1:28" ht="16.25" customHeight="1">
      <c r="A32" s="792"/>
      <c r="B32" s="792"/>
      <c r="C32" s="792"/>
      <c r="D32" s="792"/>
      <c r="E32" s="804"/>
      <c r="F32" s="792"/>
      <c r="G32" s="792"/>
      <c r="H32" s="805"/>
      <c r="I32" s="792"/>
      <c r="J32" s="4578" t="s">
        <v>1337</v>
      </c>
      <c r="K32" s="4579"/>
      <c r="L32" s="787">
        <v>11</v>
      </c>
      <c r="M32" s="787">
        <v>11</v>
      </c>
      <c r="N32" s="751" t="s">
        <v>693</v>
      </c>
      <c r="O32" s="751" t="s">
        <v>693</v>
      </c>
    </row>
    <row r="33" spans="1:15" ht="16.25" customHeight="1">
      <c r="A33" s="792"/>
      <c r="B33" s="792"/>
      <c r="C33" s="792"/>
      <c r="D33" s="792"/>
      <c r="E33" s="804"/>
      <c r="F33" s="792"/>
      <c r="G33" s="792"/>
      <c r="H33" s="805"/>
      <c r="I33" s="792"/>
      <c r="J33" s="4595" t="s">
        <v>1338</v>
      </c>
      <c r="K33" s="4595"/>
      <c r="L33" s="802">
        <v>2</v>
      </c>
      <c r="M33" s="787">
        <v>2</v>
      </c>
      <c r="N33" s="751" t="s">
        <v>693</v>
      </c>
      <c r="O33" s="751" t="s">
        <v>693</v>
      </c>
    </row>
    <row r="34" spans="1:15" ht="16.25" customHeight="1">
      <c r="A34" s="792"/>
      <c r="B34" s="792"/>
      <c r="C34" s="792"/>
      <c r="D34" s="792"/>
      <c r="E34" s="804"/>
      <c r="F34" s="792"/>
      <c r="G34" s="792"/>
      <c r="H34" s="805"/>
      <c r="I34" s="792"/>
      <c r="J34" s="4578" t="s">
        <v>1368</v>
      </c>
      <c r="K34" s="4579"/>
      <c r="L34" s="787">
        <v>8</v>
      </c>
      <c r="M34" s="787">
        <v>7</v>
      </c>
      <c r="N34" s="751">
        <v>1</v>
      </c>
      <c r="O34" s="751">
        <v>1</v>
      </c>
    </row>
    <row r="35" spans="1:15" ht="16.25" customHeight="1">
      <c r="A35" s="792"/>
      <c r="B35" s="792"/>
      <c r="C35" s="792"/>
      <c r="D35" s="792"/>
      <c r="E35" s="804"/>
      <c r="F35" s="792"/>
      <c r="G35" s="792"/>
      <c r="H35" s="805"/>
      <c r="I35" s="792"/>
      <c r="J35" s="4578" t="s">
        <v>1340</v>
      </c>
      <c r="K35" s="4579"/>
      <c r="L35" s="787">
        <v>13</v>
      </c>
      <c r="M35" s="787">
        <v>13</v>
      </c>
      <c r="N35" s="751" t="s">
        <v>693</v>
      </c>
      <c r="O35" s="751" t="s">
        <v>693</v>
      </c>
    </row>
    <row r="36" spans="1:15" ht="16.25" customHeight="1">
      <c r="A36" s="792"/>
      <c r="B36" s="792"/>
      <c r="C36" s="792"/>
      <c r="D36" s="792"/>
      <c r="E36" s="804"/>
      <c r="F36" s="792"/>
      <c r="G36" s="792"/>
      <c r="H36" s="805"/>
      <c r="I36" s="792"/>
      <c r="J36" s="4578" t="s">
        <v>1341</v>
      </c>
      <c r="K36" s="4579"/>
      <c r="L36" s="787">
        <v>13</v>
      </c>
      <c r="M36" s="787">
        <v>13</v>
      </c>
      <c r="N36" s="751" t="s">
        <v>693</v>
      </c>
      <c r="O36" s="751" t="s">
        <v>693</v>
      </c>
    </row>
    <row r="37" spans="1:15" ht="16.25" customHeight="1">
      <c r="A37" s="792"/>
      <c r="B37" s="792"/>
      <c r="C37" s="792"/>
      <c r="D37" s="792"/>
      <c r="E37" s="804"/>
      <c r="F37" s="792"/>
      <c r="G37" s="792"/>
      <c r="H37" s="805"/>
      <c r="I37" s="792"/>
      <c r="J37" s="4578" t="s">
        <v>1342</v>
      </c>
      <c r="K37" s="4579"/>
      <c r="L37" s="787">
        <v>7</v>
      </c>
      <c r="M37" s="787">
        <v>7</v>
      </c>
      <c r="N37" s="751" t="s">
        <v>693</v>
      </c>
      <c r="O37" s="751" t="s">
        <v>693</v>
      </c>
    </row>
    <row r="38" spans="1:15" ht="16.25" customHeight="1">
      <c r="A38" s="792"/>
      <c r="B38" s="792"/>
      <c r="C38" s="792"/>
      <c r="D38" s="793"/>
      <c r="E38" s="792"/>
      <c r="F38" s="792"/>
      <c r="G38" s="792"/>
      <c r="H38" s="792"/>
      <c r="I38" s="806"/>
      <c r="J38" s="4578" t="s">
        <v>1343</v>
      </c>
      <c r="K38" s="4579"/>
      <c r="L38" s="787">
        <v>3</v>
      </c>
      <c r="M38" s="787">
        <v>3</v>
      </c>
      <c r="N38" s="508" t="s">
        <v>693</v>
      </c>
      <c r="O38" s="508" t="s">
        <v>693</v>
      </c>
    </row>
    <row r="39" spans="1:15" ht="16.25" customHeight="1">
      <c r="A39" s="807"/>
      <c r="B39" s="807"/>
      <c r="C39" s="807"/>
      <c r="D39" s="808"/>
      <c r="E39" s="809"/>
      <c r="F39" s="807"/>
      <c r="G39" s="807"/>
      <c r="H39" s="807"/>
      <c r="I39" s="810"/>
      <c r="J39" s="4572" t="s">
        <v>1369</v>
      </c>
      <c r="K39" s="4573"/>
      <c r="L39" s="787">
        <v>1</v>
      </c>
      <c r="M39" s="787">
        <v>1</v>
      </c>
      <c r="N39" s="751" t="s">
        <v>693</v>
      </c>
      <c r="O39" s="751" t="s">
        <v>693</v>
      </c>
    </row>
    <row r="40" spans="1:15" ht="16.25" customHeight="1">
      <c r="A40" s="807"/>
      <c r="B40" s="807"/>
      <c r="C40" s="807"/>
      <c r="D40" s="808"/>
      <c r="E40" s="809"/>
      <c r="F40" s="807"/>
      <c r="G40" s="807"/>
      <c r="H40" s="807"/>
      <c r="I40" s="810"/>
      <c r="J40" s="4572" t="s">
        <v>1344</v>
      </c>
      <c r="K40" s="4573"/>
      <c r="L40" s="787">
        <v>3</v>
      </c>
      <c r="M40" s="787">
        <v>3</v>
      </c>
      <c r="N40" s="751" t="s">
        <v>693</v>
      </c>
      <c r="O40" s="751" t="s">
        <v>693</v>
      </c>
    </row>
    <row r="41" spans="1:15" ht="16.25" customHeight="1">
      <c r="A41" s="807"/>
      <c r="B41" s="807"/>
      <c r="C41" s="807"/>
      <c r="D41" s="808"/>
      <c r="E41" s="809"/>
      <c r="F41" s="807"/>
      <c r="G41" s="807"/>
      <c r="H41" s="807"/>
      <c r="I41" s="810"/>
      <c r="J41" s="4572" t="s">
        <v>1370</v>
      </c>
      <c r="K41" s="4573"/>
      <c r="L41" s="787">
        <v>1</v>
      </c>
      <c r="M41" s="787">
        <v>1</v>
      </c>
      <c r="N41" s="751" t="s">
        <v>693</v>
      </c>
      <c r="O41" s="751" t="s">
        <v>693</v>
      </c>
    </row>
    <row r="42" spans="1:15" ht="16.25" customHeight="1">
      <c r="A42" s="807"/>
      <c r="B42" s="807"/>
      <c r="C42" s="807"/>
      <c r="D42" s="808"/>
      <c r="E42" s="809"/>
      <c r="F42" s="807"/>
      <c r="G42" s="807"/>
      <c r="H42" s="807"/>
      <c r="I42" s="810"/>
      <c r="J42" s="4572" t="s">
        <v>1371</v>
      </c>
      <c r="K42" s="4573"/>
      <c r="L42" s="787">
        <v>1</v>
      </c>
      <c r="M42" s="787">
        <v>1</v>
      </c>
      <c r="N42" s="751" t="s">
        <v>693</v>
      </c>
      <c r="O42" s="751" t="s">
        <v>693</v>
      </c>
    </row>
    <row r="43" spans="1:15" ht="16.25" customHeight="1">
      <c r="A43" s="807"/>
      <c r="B43" s="807"/>
      <c r="C43" s="807"/>
      <c r="D43" s="808"/>
      <c r="E43" s="809"/>
      <c r="F43" s="807"/>
      <c r="G43" s="807"/>
      <c r="H43" s="807"/>
      <c r="I43" s="810"/>
      <c r="J43" s="4572" t="s">
        <v>1345</v>
      </c>
      <c r="K43" s="4573"/>
      <c r="L43" s="787">
        <v>1</v>
      </c>
      <c r="M43" s="787">
        <v>1</v>
      </c>
      <c r="N43" s="751" t="s">
        <v>693</v>
      </c>
      <c r="O43" s="751" t="s">
        <v>693</v>
      </c>
    </row>
    <row r="44" spans="1:15" ht="16.25" customHeight="1">
      <c r="A44" s="807"/>
      <c r="B44" s="807"/>
      <c r="C44" s="807"/>
      <c r="D44" s="808"/>
      <c r="E44" s="809"/>
      <c r="F44" s="807"/>
      <c r="G44" s="807"/>
      <c r="H44" s="807"/>
      <c r="I44" s="810"/>
      <c r="J44" s="4572" t="s">
        <v>1346</v>
      </c>
      <c r="K44" s="4573"/>
      <c r="L44" s="787">
        <v>3</v>
      </c>
      <c r="M44" s="787">
        <v>3</v>
      </c>
      <c r="N44" s="751" t="s">
        <v>693</v>
      </c>
      <c r="O44" s="751" t="s">
        <v>693</v>
      </c>
    </row>
    <row r="45" spans="1:15" ht="16.25" customHeight="1">
      <c r="A45" s="807"/>
      <c r="B45" s="807"/>
      <c r="C45" s="807"/>
      <c r="D45" s="808"/>
      <c r="E45" s="809"/>
      <c r="F45" s="807"/>
      <c r="G45" s="807"/>
      <c r="H45" s="807"/>
      <c r="I45" s="810"/>
      <c r="J45" s="4572" t="s">
        <v>1372</v>
      </c>
      <c r="K45" s="4573"/>
      <c r="L45" s="787">
        <v>2</v>
      </c>
      <c r="M45" s="787">
        <v>2</v>
      </c>
      <c r="N45" s="751" t="s">
        <v>693</v>
      </c>
      <c r="O45" s="751" t="s">
        <v>693</v>
      </c>
    </row>
    <row r="46" spans="1:15" ht="13.5" thickBot="1">
      <c r="A46" s="811"/>
      <c r="B46" s="811"/>
      <c r="C46" s="811"/>
      <c r="D46" s="812"/>
      <c r="E46" s="811"/>
      <c r="F46" s="811"/>
      <c r="G46" s="811"/>
      <c r="H46" s="811"/>
      <c r="I46" s="813"/>
      <c r="J46" s="4596" t="s">
        <v>1373</v>
      </c>
      <c r="K46" s="4597"/>
      <c r="L46" s="814">
        <v>1</v>
      </c>
      <c r="M46" s="815">
        <v>1</v>
      </c>
      <c r="N46" s="816" t="s">
        <v>693</v>
      </c>
      <c r="O46" s="816" t="s">
        <v>693</v>
      </c>
    </row>
    <row r="47" spans="1:15">
      <c r="E47" s="432"/>
      <c r="J47" s="732"/>
      <c r="K47" s="732"/>
      <c r="L47" s="432"/>
      <c r="O47" s="773" t="s">
        <v>1007</v>
      </c>
    </row>
    <row r="48" spans="1:15">
      <c r="E48" s="432"/>
      <c r="J48" s="732"/>
      <c r="K48" s="732"/>
      <c r="L48" s="432"/>
    </row>
    <row r="49" spans="5:12">
      <c r="E49" s="432"/>
      <c r="J49" s="732"/>
      <c r="K49" s="732"/>
      <c r="L49" s="432"/>
    </row>
    <row r="50" spans="5:12">
      <c r="E50" s="432"/>
      <c r="J50" s="732"/>
      <c r="K50" s="732"/>
      <c r="L50" s="432"/>
    </row>
    <row r="51" spans="5:12">
      <c r="E51" s="432"/>
      <c r="J51" s="732"/>
      <c r="K51" s="732"/>
      <c r="L51" s="432"/>
    </row>
    <row r="52" spans="5:12">
      <c r="E52" s="432"/>
      <c r="J52" s="732"/>
      <c r="K52" s="732"/>
      <c r="L52" s="432"/>
    </row>
    <row r="53" spans="5:12">
      <c r="E53" s="432"/>
      <c r="J53" s="732"/>
      <c r="K53" s="732"/>
      <c r="L53" s="432"/>
    </row>
    <row r="54" spans="5:12">
      <c r="E54" s="432"/>
      <c r="J54" s="732"/>
      <c r="K54" s="732"/>
      <c r="L54" s="432"/>
    </row>
    <row r="55" spans="5:12">
      <c r="E55" s="432"/>
      <c r="J55" s="732"/>
      <c r="K55" s="732"/>
      <c r="L55" s="432"/>
    </row>
    <row r="56" spans="5:12">
      <c r="E56" s="432"/>
      <c r="J56" s="732"/>
      <c r="K56" s="732"/>
      <c r="L56" s="432"/>
    </row>
    <row r="57" spans="5:12">
      <c r="E57" s="432"/>
      <c r="J57" s="732"/>
      <c r="K57" s="732"/>
      <c r="L57" s="432"/>
    </row>
    <row r="58" spans="5:12">
      <c r="E58" s="432"/>
      <c r="J58" s="732"/>
      <c r="K58" s="732"/>
      <c r="L58" s="432"/>
    </row>
    <row r="59" spans="5:12">
      <c r="E59" s="432"/>
      <c r="J59" s="732"/>
      <c r="K59" s="732"/>
      <c r="L59" s="432"/>
    </row>
    <row r="60" spans="5:12">
      <c r="E60" s="432"/>
      <c r="J60" s="732"/>
      <c r="K60" s="732"/>
      <c r="L60" s="432"/>
    </row>
  </sheetData>
  <mergeCells count="41">
    <mergeCell ref="J42:K42"/>
    <mergeCell ref="J43:K43"/>
    <mergeCell ref="J44:K44"/>
    <mergeCell ref="J45:K45"/>
    <mergeCell ref="J46:K46"/>
    <mergeCell ref="J41:K41"/>
    <mergeCell ref="J30:K30"/>
    <mergeCell ref="J31:K31"/>
    <mergeCell ref="J32:K32"/>
    <mergeCell ref="J33:K33"/>
    <mergeCell ref="J34:K34"/>
    <mergeCell ref="J35:K35"/>
    <mergeCell ref="J36:K36"/>
    <mergeCell ref="J37:K37"/>
    <mergeCell ref="J38:K38"/>
    <mergeCell ref="J39:K39"/>
    <mergeCell ref="J40:K40"/>
    <mergeCell ref="J29:K29"/>
    <mergeCell ref="J18:K18"/>
    <mergeCell ref="J19:K19"/>
    <mergeCell ref="J20:K20"/>
    <mergeCell ref="J21:K21"/>
    <mergeCell ref="J22:K22"/>
    <mergeCell ref="J23:K23"/>
    <mergeCell ref="J24:K24"/>
    <mergeCell ref="J25:K25"/>
    <mergeCell ref="J26:K26"/>
    <mergeCell ref="J27:K27"/>
    <mergeCell ref="J28:K28"/>
    <mergeCell ref="J17:K17"/>
    <mergeCell ref="A1:O1"/>
    <mergeCell ref="A3:D3"/>
    <mergeCell ref="I3:K3"/>
    <mergeCell ref="A4:D4"/>
    <mergeCell ref="I4:K4"/>
    <mergeCell ref="J5:K5"/>
    <mergeCell ref="B6:D6"/>
    <mergeCell ref="C7:D7"/>
    <mergeCell ref="C8:D8"/>
    <mergeCell ref="B10:D10"/>
    <mergeCell ref="C11:D11"/>
  </mergeCells>
  <phoneticPr fontId="2"/>
  <printOptions horizontalCentered="1"/>
  <pageMargins left="0.39370078740157483" right="0.39370078740157483" top="0.59055118110236227" bottom="0.59055118110236227" header="0.11811023622047245" footer="0.11811023622047245"/>
  <pageSetup paperSize="9" firstPageNumber="35" orientation="portrait" useFirstPageNumber="1" r:id="rId1"/>
  <headerFooter alignWithMargins="0">
    <oddFooter>&amp;C&amp;"ＭＳ 明朝,標準"&amp;10&amp;P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4273-A187-4AE8-9A8D-78CCFB349116}">
  <dimension ref="A1:AF53"/>
  <sheetViews>
    <sheetView view="pageBreakPreview" zoomScaleNormal="100" zoomScaleSheetLayoutView="100" workbookViewId="0">
      <selection sqref="A1:O1"/>
    </sheetView>
  </sheetViews>
  <sheetFormatPr defaultRowHeight="13"/>
  <cols>
    <col min="1" max="1" width="13.36328125" style="826" customWidth="1"/>
    <col min="2" max="2" width="9.36328125" style="826" customWidth="1"/>
    <col min="3" max="3" width="10.1796875" style="826" bestFit="1" customWidth="1"/>
    <col min="4" max="7" width="9.36328125" style="826" customWidth="1"/>
    <col min="8" max="8" width="10.1796875" style="826" bestFit="1" customWidth="1"/>
    <col min="9" max="13" width="9.36328125" style="826" customWidth="1"/>
    <col min="14" max="17" width="8.36328125" style="826" customWidth="1"/>
    <col min="18" max="16384" width="8.7265625" style="826"/>
  </cols>
  <sheetData>
    <row r="1" spans="1:32" s="818" customFormat="1" ht="30" customHeight="1">
      <c r="A1" s="4598" t="s">
        <v>1374</v>
      </c>
      <c r="B1" s="4598"/>
      <c r="C1" s="4598"/>
      <c r="D1" s="4598"/>
      <c r="E1" s="4598"/>
      <c r="F1" s="4598"/>
      <c r="G1" s="4598"/>
      <c r="H1" s="4598"/>
      <c r="I1" s="4598"/>
      <c r="J1" s="4598"/>
      <c r="K1" s="4598"/>
      <c r="L1" s="817"/>
      <c r="M1" s="817"/>
      <c r="N1" s="817"/>
      <c r="O1" s="817"/>
      <c r="P1" s="817"/>
      <c r="Q1" s="817"/>
      <c r="R1" s="817"/>
      <c r="S1" s="817"/>
      <c r="T1" s="817"/>
      <c r="U1" s="817"/>
      <c r="V1" s="817"/>
      <c r="W1" s="817"/>
      <c r="X1" s="817"/>
      <c r="Y1" s="817"/>
      <c r="Z1" s="817"/>
      <c r="AA1" s="817"/>
      <c r="AB1" s="817"/>
      <c r="AC1" s="817"/>
      <c r="AD1" s="817"/>
      <c r="AE1" s="817"/>
      <c r="AF1" s="817"/>
    </row>
    <row r="2" spans="1:32" s="820" customFormat="1" ht="13.5" customHeight="1" thickBot="1">
      <c r="A2" s="819"/>
      <c r="B2" s="819"/>
      <c r="C2" s="819"/>
      <c r="D2" s="819"/>
      <c r="F2" s="821"/>
      <c r="H2" s="822"/>
      <c r="I2" s="823" t="s">
        <v>1375</v>
      </c>
      <c r="J2" s="824"/>
      <c r="K2" s="824"/>
      <c r="L2" s="824"/>
      <c r="N2" s="824"/>
      <c r="O2" s="824"/>
      <c r="P2" s="824"/>
      <c r="Q2" s="824"/>
      <c r="R2" s="824"/>
      <c r="S2" s="824"/>
      <c r="T2" s="824"/>
      <c r="U2" s="824"/>
      <c r="V2" s="824"/>
      <c r="W2" s="824"/>
      <c r="X2" s="824"/>
      <c r="Y2" s="824"/>
      <c r="Z2" s="824"/>
      <c r="AA2" s="824"/>
      <c r="AB2" s="824"/>
      <c r="AC2" s="824"/>
      <c r="AD2" s="824"/>
      <c r="AE2" s="824"/>
      <c r="AF2" s="824"/>
    </row>
    <row r="3" spans="1:32" ht="18" customHeight="1">
      <c r="A3" s="4599" t="s">
        <v>1376</v>
      </c>
      <c r="B3" s="4601" t="s">
        <v>1377</v>
      </c>
      <c r="C3" s="4602"/>
      <c r="D3" s="4602"/>
      <c r="E3" s="4603"/>
      <c r="F3" s="4601" t="s">
        <v>1378</v>
      </c>
      <c r="G3" s="4602"/>
      <c r="H3" s="4602"/>
      <c r="I3" s="4602"/>
      <c r="J3" s="825"/>
      <c r="S3" s="825"/>
      <c r="T3" s="825"/>
      <c r="U3" s="825"/>
      <c r="V3" s="825"/>
      <c r="W3" s="825"/>
      <c r="X3" s="825"/>
      <c r="Y3" s="825"/>
      <c r="Z3" s="825"/>
      <c r="AA3" s="825"/>
      <c r="AB3" s="825"/>
      <c r="AC3" s="825"/>
      <c r="AD3" s="825"/>
      <c r="AE3" s="825"/>
      <c r="AF3" s="825"/>
    </row>
    <row r="4" spans="1:32" ht="18" customHeight="1">
      <c r="A4" s="4600"/>
      <c r="B4" s="4604" t="s">
        <v>815</v>
      </c>
      <c r="C4" s="4606" t="s">
        <v>1379</v>
      </c>
      <c r="D4" s="4608" t="s">
        <v>1380</v>
      </c>
      <c r="E4" s="4609"/>
      <c r="F4" s="4610" t="s">
        <v>815</v>
      </c>
      <c r="G4" s="4611" t="s">
        <v>1379</v>
      </c>
      <c r="H4" s="4610" t="s">
        <v>1380</v>
      </c>
      <c r="I4" s="4608"/>
      <c r="S4" s="825"/>
      <c r="T4" s="825"/>
      <c r="U4" s="825"/>
      <c r="V4" s="825"/>
      <c r="W4" s="825"/>
      <c r="X4" s="825"/>
      <c r="Y4" s="825"/>
      <c r="Z4" s="825"/>
      <c r="AA4" s="825"/>
      <c r="AB4" s="825"/>
      <c r="AC4" s="825"/>
      <c r="AD4" s="825"/>
      <c r="AE4" s="825"/>
      <c r="AF4" s="825"/>
    </row>
    <row r="5" spans="1:32" ht="18" customHeight="1">
      <c r="A5" s="4600"/>
      <c r="B5" s="4605"/>
      <c r="C5" s="4607"/>
      <c r="D5" s="827" t="s">
        <v>1381</v>
      </c>
      <c r="E5" s="828" t="s">
        <v>1382</v>
      </c>
      <c r="F5" s="4610"/>
      <c r="G5" s="4611"/>
      <c r="H5" s="827" t="s">
        <v>1381</v>
      </c>
      <c r="I5" s="828" t="s">
        <v>1382</v>
      </c>
      <c r="S5" s="825"/>
      <c r="T5" s="825"/>
      <c r="U5" s="825"/>
      <c r="V5" s="825"/>
      <c r="W5" s="825"/>
      <c r="X5" s="825"/>
      <c r="Y5" s="825"/>
      <c r="Z5" s="825"/>
      <c r="AA5" s="825"/>
      <c r="AB5" s="825"/>
      <c r="AC5" s="825"/>
      <c r="AD5" s="825"/>
      <c r="AE5" s="825"/>
      <c r="AF5" s="825"/>
    </row>
    <row r="6" spans="1:32" ht="15.75" customHeight="1">
      <c r="A6" s="829" t="s">
        <v>1383</v>
      </c>
      <c r="B6" s="830">
        <v>1637</v>
      </c>
      <c r="C6" s="831">
        <v>116</v>
      </c>
      <c r="D6" s="832">
        <v>157</v>
      </c>
      <c r="E6" s="832">
        <v>1217</v>
      </c>
      <c r="F6" s="830">
        <v>1433</v>
      </c>
      <c r="G6" s="831">
        <v>122</v>
      </c>
      <c r="H6" s="831">
        <v>212</v>
      </c>
      <c r="I6" s="831">
        <v>941</v>
      </c>
      <c r="S6" s="825"/>
      <c r="T6" s="825"/>
      <c r="U6" s="825"/>
      <c r="V6" s="825"/>
      <c r="W6" s="825"/>
      <c r="X6" s="825"/>
      <c r="Y6" s="825"/>
      <c r="Z6" s="825"/>
      <c r="AA6" s="825"/>
      <c r="AB6" s="825"/>
      <c r="AC6" s="825"/>
      <c r="AD6" s="825"/>
      <c r="AE6" s="825"/>
      <c r="AF6" s="825"/>
    </row>
    <row r="7" spans="1:32" ht="15" customHeight="1">
      <c r="A7" s="833" t="s">
        <v>816</v>
      </c>
      <c r="B7" s="831">
        <v>133</v>
      </c>
      <c r="C7" s="831">
        <v>13</v>
      </c>
      <c r="D7" s="834">
        <v>18</v>
      </c>
      <c r="E7" s="834">
        <v>89</v>
      </c>
      <c r="F7" s="831">
        <v>123</v>
      </c>
      <c r="G7" s="831">
        <v>9</v>
      </c>
      <c r="H7" s="831">
        <v>18</v>
      </c>
      <c r="I7" s="831">
        <v>89</v>
      </c>
      <c r="S7" s="825"/>
      <c r="T7" s="825"/>
      <c r="U7" s="825"/>
      <c r="V7" s="825"/>
      <c r="W7" s="825"/>
      <c r="X7" s="825"/>
      <c r="Y7" s="825"/>
      <c r="Z7" s="825"/>
      <c r="AA7" s="825"/>
      <c r="AB7" s="825"/>
      <c r="AC7" s="825"/>
      <c r="AD7" s="825"/>
      <c r="AE7" s="825"/>
      <c r="AF7" s="825"/>
    </row>
    <row r="8" spans="1:32" ht="15" customHeight="1">
      <c r="A8" s="833" t="s">
        <v>817</v>
      </c>
      <c r="B8" s="831">
        <v>215</v>
      </c>
      <c r="C8" s="831">
        <v>15</v>
      </c>
      <c r="D8" s="834">
        <v>35</v>
      </c>
      <c r="E8" s="834">
        <v>121</v>
      </c>
      <c r="F8" s="831">
        <v>185</v>
      </c>
      <c r="G8" s="831">
        <v>14</v>
      </c>
      <c r="H8" s="831">
        <v>35</v>
      </c>
      <c r="I8" s="831">
        <v>121</v>
      </c>
      <c r="S8" s="825"/>
      <c r="T8" s="825"/>
      <c r="U8" s="825"/>
      <c r="V8" s="825"/>
      <c r="W8" s="825"/>
      <c r="X8" s="825"/>
      <c r="Y8" s="825"/>
      <c r="Z8" s="825"/>
      <c r="AA8" s="825"/>
      <c r="AB8" s="825"/>
      <c r="AC8" s="825"/>
      <c r="AD8" s="825"/>
      <c r="AE8" s="825"/>
      <c r="AF8" s="825"/>
    </row>
    <row r="9" spans="1:32" ht="15" customHeight="1">
      <c r="A9" s="833" t="s">
        <v>822</v>
      </c>
      <c r="B9" s="831">
        <v>245</v>
      </c>
      <c r="C9" s="831">
        <v>17</v>
      </c>
      <c r="D9" s="834">
        <v>29</v>
      </c>
      <c r="E9" s="834">
        <v>146</v>
      </c>
      <c r="F9" s="831">
        <v>214</v>
      </c>
      <c r="G9" s="831">
        <v>22</v>
      </c>
      <c r="H9" s="831">
        <v>29</v>
      </c>
      <c r="I9" s="831">
        <v>146</v>
      </c>
      <c r="S9" s="825"/>
      <c r="T9" s="825"/>
      <c r="U9" s="825"/>
      <c r="V9" s="825"/>
      <c r="W9" s="825"/>
      <c r="X9" s="825"/>
      <c r="Y9" s="825"/>
      <c r="Z9" s="825"/>
      <c r="AA9" s="825"/>
      <c r="AB9" s="825"/>
      <c r="AC9" s="825"/>
      <c r="AD9" s="825"/>
      <c r="AE9" s="825"/>
      <c r="AF9" s="825"/>
    </row>
    <row r="10" spans="1:32" ht="15" customHeight="1">
      <c r="A10" s="833" t="s">
        <v>826</v>
      </c>
      <c r="B10" s="831">
        <v>89</v>
      </c>
      <c r="C10" s="831">
        <v>2</v>
      </c>
      <c r="D10" s="834">
        <v>7</v>
      </c>
      <c r="E10" s="834">
        <v>59</v>
      </c>
      <c r="F10" s="831">
        <v>74</v>
      </c>
      <c r="G10" s="831">
        <v>8</v>
      </c>
      <c r="H10" s="831">
        <v>7</v>
      </c>
      <c r="I10" s="831">
        <v>59</v>
      </c>
      <c r="S10" s="825"/>
      <c r="T10" s="825"/>
      <c r="U10" s="825"/>
      <c r="V10" s="825"/>
      <c r="W10" s="825"/>
      <c r="X10" s="825"/>
      <c r="Y10" s="825"/>
      <c r="Z10" s="825"/>
      <c r="AA10" s="825"/>
      <c r="AB10" s="825"/>
      <c r="AC10" s="825"/>
      <c r="AD10" s="825"/>
      <c r="AE10" s="825"/>
      <c r="AF10" s="825"/>
    </row>
    <row r="11" spans="1:32" ht="15" customHeight="1">
      <c r="A11" s="833" t="s">
        <v>829</v>
      </c>
      <c r="B11" s="831">
        <v>97</v>
      </c>
      <c r="C11" s="831">
        <v>9</v>
      </c>
      <c r="D11" s="834">
        <v>14</v>
      </c>
      <c r="E11" s="834">
        <v>65</v>
      </c>
      <c r="F11" s="831">
        <v>94</v>
      </c>
      <c r="G11" s="831">
        <v>7</v>
      </c>
      <c r="H11" s="831">
        <v>14</v>
      </c>
      <c r="I11" s="831">
        <v>65</v>
      </c>
      <c r="S11" s="825"/>
      <c r="T11" s="825"/>
      <c r="U11" s="825"/>
      <c r="V11" s="825"/>
      <c r="W11" s="825"/>
      <c r="X11" s="825"/>
      <c r="Y11" s="825"/>
      <c r="Z11" s="825"/>
      <c r="AA11" s="825"/>
      <c r="AB11" s="825"/>
      <c r="AC11" s="825"/>
      <c r="AD11" s="825"/>
      <c r="AE11" s="825"/>
      <c r="AF11" s="825"/>
    </row>
    <row r="12" spans="1:32" ht="15" customHeight="1">
      <c r="A12" s="833" t="s">
        <v>1384</v>
      </c>
      <c r="B12" s="831">
        <v>1</v>
      </c>
      <c r="C12" s="835" t="s">
        <v>1002</v>
      </c>
      <c r="D12" s="835" t="s">
        <v>1002</v>
      </c>
      <c r="E12" s="835" t="s">
        <v>1002</v>
      </c>
      <c r="F12" s="831">
        <v>1</v>
      </c>
      <c r="G12" s="836" t="s">
        <v>693</v>
      </c>
      <c r="H12" s="836" t="s">
        <v>693</v>
      </c>
      <c r="I12" s="836" t="s">
        <v>693</v>
      </c>
      <c r="S12" s="825"/>
      <c r="T12" s="825"/>
      <c r="U12" s="825"/>
      <c r="V12" s="825"/>
      <c r="W12" s="825"/>
      <c r="X12" s="825"/>
      <c r="Y12" s="825"/>
      <c r="Z12" s="825"/>
      <c r="AA12" s="825"/>
      <c r="AB12" s="825"/>
      <c r="AC12" s="825"/>
      <c r="AD12" s="825"/>
      <c r="AE12" s="825"/>
      <c r="AF12" s="825"/>
    </row>
    <row r="13" spans="1:32" ht="15" customHeight="1">
      <c r="A13" s="833" t="s">
        <v>830</v>
      </c>
      <c r="B13" s="831">
        <v>64</v>
      </c>
      <c r="C13" s="831">
        <v>5</v>
      </c>
      <c r="D13" s="834">
        <v>5</v>
      </c>
      <c r="E13" s="834">
        <v>27</v>
      </c>
      <c r="F13" s="831">
        <v>47</v>
      </c>
      <c r="G13" s="831">
        <v>5</v>
      </c>
      <c r="H13" s="831">
        <v>5</v>
      </c>
      <c r="I13" s="831">
        <v>27</v>
      </c>
      <c r="S13" s="825"/>
      <c r="T13" s="825"/>
      <c r="U13" s="825"/>
      <c r="V13" s="825"/>
      <c r="W13" s="825"/>
      <c r="X13" s="825"/>
      <c r="Y13" s="825"/>
      <c r="Z13" s="825"/>
      <c r="AA13" s="825"/>
      <c r="AB13" s="825"/>
      <c r="AC13" s="825"/>
      <c r="AD13" s="825"/>
      <c r="AE13" s="825"/>
      <c r="AF13" s="825"/>
    </row>
    <row r="14" spans="1:32" ht="15" customHeight="1">
      <c r="A14" s="833" t="s">
        <v>831</v>
      </c>
      <c r="B14" s="831">
        <v>124</v>
      </c>
      <c r="C14" s="831">
        <v>7</v>
      </c>
      <c r="D14" s="834">
        <v>20</v>
      </c>
      <c r="E14" s="834">
        <v>76</v>
      </c>
      <c r="F14" s="831">
        <v>103</v>
      </c>
      <c r="G14" s="831">
        <v>5</v>
      </c>
      <c r="H14" s="831">
        <v>20</v>
      </c>
      <c r="I14" s="831">
        <v>76</v>
      </c>
      <c r="S14" s="825"/>
      <c r="T14" s="825"/>
      <c r="U14" s="825"/>
      <c r="V14" s="825"/>
      <c r="W14" s="825"/>
      <c r="X14" s="825"/>
      <c r="Y14" s="825"/>
      <c r="Z14" s="825"/>
      <c r="AA14" s="825"/>
      <c r="AB14" s="825"/>
      <c r="AC14" s="825"/>
      <c r="AD14" s="825"/>
      <c r="AE14" s="825"/>
      <c r="AF14" s="825"/>
    </row>
    <row r="15" spans="1:32" ht="15" customHeight="1">
      <c r="A15" s="833" t="s">
        <v>1019</v>
      </c>
      <c r="B15" s="831">
        <v>93</v>
      </c>
      <c r="C15" s="831">
        <v>6</v>
      </c>
      <c r="D15" s="834">
        <v>8</v>
      </c>
      <c r="E15" s="834">
        <v>69</v>
      </c>
      <c r="F15" s="831">
        <v>84</v>
      </c>
      <c r="G15" s="831">
        <v>5</v>
      </c>
      <c r="H15" s="831">
        <v>8</v>
      </c>
      <c r="I15" s="831">
        <v>69</v>
      </c>
      <c r="S15" s="825"/>
      <c r="T15" s="825"/>
      <c r="U15" s="825"/>
      <c r="V15" s="825"/>
      <c r="W15" s="825"/>
      <c r="X15" s="825"/>
      <c r="Y15" s="825"/>
      <c r="Z15" s="825"/>
      <c r="AA15" s="825"/>
      <c r="AB15" s="825"/>
      <c r="AC15" s="825"/>
      <c r="AD15" s="825"/>
      <c r="AE15" s="825"/>
      <c r="AF15" s="825"/>
    </row>
    <row r="16" spans="1:32" ht="15" customHeight="1">
      <c r="A16" s="833" t="s">
        <v>820</v>
      </c>
      <c r="B16" s="831">
        <v>124</v>
      </c>
      <c r="C16" s="831">
        <v>6</v>
      </c>
      <c r="D16" s="834">
        <v>19</v>
      </c>
      <c r="E16" s="834">
        <v>63</v>
      </c>
      <c r="F16" s="831">
        <v>99</v>
      </c>
      <c r="G16" s="831">
        <v>4</v>
      </c>
      <c r="H16" s="831">
        <v>19</v>
      </c>
      <c r="I16" s="831">
        <v>63</v>
      </c>
      <c r="S16" s="825"/>
      <c r="T16" s="825"/>
      <c r="U16" s="825"/>
      <c r="V16" s="825"/>
      <c r="W16" s="825"/>
      <c r="X16" s="825"/>
      <c r="Y16" s="825"/>
      <c r="Z16" s="825"/>
      <c r="AA16" s="825"/>
      <c r="AB16" s="825"/>
      <c r="AC16" s="825"/>
      <c r="AD16" s="825"/>
      <c r="AE16" s="825"/>
      <c r="AF16" s="825"/>
    </row>
    <row r="17" spans="1:32" ht="15" customHeight="1">
      <c r="A17" s="833" t="s">
        <v>1385</v>
      </c>
      <c r="B17" s="831">
        <v>108</v>
      </c>
      <c r="C17" s="831">
        <v>10</v>
      </c>
      <c r="D17" s="834">
        <v>13</v>
      </c>
      <c r="E17" s="834">
        <v>62</v>
      </c>
      <c r="F17" s="831">
        <v>87</v>
      </c>
      <c r="G17" s="831">
        <v>7</v>
      </c>
      <c r="H17" s="831">
        <v>13</v>
      </c>
      <c r="I17" s="831">
        <v>62</v>
      </c>
      <c r="S17" s="825"/>
      <c r="T17" s="825"/>
      <c r="U17" s="825"/>
      <c r="V17" s="825"/>
      <c r="W17" s="825"/>
      <c r="X17" s="825"/>
      <c r="Y17" s="825"/>
      <c r="Z17" s="825"/>
      <c r="AA17" s="825"/>
      <c r="AB17" s="825"/>
      <c r="AC17" s="825"/>
      <c r="AD17" s="825"/>
      <c r="AE17" s="825"/>
      <c r="AF17" s="825"/>
    </row>
    <row r="18" spans="1:32" ht="15" customHeight="1">
      <c r="A18" s="833" t="s">
        <v>1386</v>
      </c>
      <c r="B18" s="831">
        <v>145</v>
      </c>
      <c r="C18" s="831">
        <v>6</v>
      </c>
      <c r="D18" s="834">
        <v>22</v>
      </c>
      <c r="E18" s="834">
        <v>60</v>
      </c>
      <c r="F18" s="831">
        <v>133</v>
      </c>
      <c r="G18" s="831">
        <v>11</v>
      </c>
      <c r="H18" s="831">
        <v>22</v>
      </c>
      <c r="I18" s="831">
        <v>60</v>
      </c>
      <c r="S18" s="825"/>
      <c r="T18" s="825"/>
      <c r="U18" s="825"/>
      <c r="V18" s="825"/>
      <c r="W18" s="825"/>
      <c r="X18" s="825"/>
      <c r="Y18" s="825"/>
      <c r="Z18" s="825"/>
      <c r="AA18" s="825"/>
      <c r="AB18" s="825"/>
      <c r="AC18" s="825"/>
      <c r="AD18" s="825"/>
      <c r="AE18" s="825"/>
      <c r="AF18" s="825"/>
    </row>
    <row r="19" spans="1:32" ht="15" customHeight="1">
      <c r="A19" s="833" t="s">
        <v>827</v>
      </c>
      <c r="B19" s="831">
        <v>119</v>
      </c>
      <c r="C19" s="831">
        <v>10</v>
      </c>
      <c r="D19" s="834">
        <v>5</v>
      </c>
      <c r="E19" s="834">
        <v>72</v>
      </c>
      <c r="F19" s="831">
        <v>121</v>
      </c>
      <c r="G19" s="831">
        <v>11</v>
      </c>
      <c r="H19" s="831">
        <v>5</v>
      </c>
      <c r="I19" s="831">
        <v>72</v>
      </c>
      <c r="S19" s="825"/>
      <c r="T19" s="825"/>
      <c r="U19" s="825"/>
      <c r="V19" s="825"/>
      <c r="W19" s="825"/>
      <c r="X19" s="825"/>
      <c r="Y19" s="825"/>
      <c r="Z19" s="825"/>
      <c r="AA19" s="825"/>
      <c r="AB19" s="825"/>
      <c r="AC19" s="825"/>
      <c r="AD19" s="825"/>
      <c r="AE19" s="825"/>
      <c r="AF19" s="825"/>
    </row>
    <row r="20" spans="1:32" ht="15" customHeight="1">
      <c r="A20" s="833" t="s">
        <v>1387</v>
      </c>
      <c r="B20" s="831">
        <v>57</v>
      </c>
      <c r="C20" s="831">
        <v>10</v>
      </c>
      <c r="D20" s="834">
        <v>17</v>
      </c>
      <c r="E20" s="834">
        <v>20</v>
      </c>
      <c r="F20" s="831">
        <v>53</v>
      </c>
      <c r="G20" s="831">
        <v>14</v>
      </c>
      <c r="H20" s="831">
        <v>17</v>
      </c>
      <c r="I20" s="831">
        <v>20</v>
      </c>
      <c r="S20" s="825"/>
      <c r="T20" s="825"/>
      <c r="U20" s="825"/>
      <c r="V20" s="825"/>
      <c r="W20" s="825"/>
      <c r="X20" s="825"/>
      <c r="Y20" s="825"/>
      <c r="Z20" s="825"/>
      <c r="AA20" s="825"/>
      <c r="AB20" s="825"/>
      <c r="AC20" s="825"/>
      <c r="AD20" s="825"/>
      <c r="AE20" s="825"/>
      <c r="AF20" s="825"/>
    </row>
    <row r="21" spans="1:32" ht="15" customHeight="1">
      <c r="A21" s="833" t="s">
        <v>832</v>
      </c>
      <c r="B21" s="831">
        <v>1</v>
      </c>
      <c r="C21" s="835" t="s">
        <v>1002</v>
      </c>
      <c r="D21" s="835" t="s">
        <v>1002</v>
      </c>
      <c r="E21" s="835" t="s">
        <v>1002</v>
      </c>
      <c r="F21" s="831">
        <v>2</v>
      </c>
      <c r="G21" s="835" t="s">
        <v>1002</v>
      </c>
      <c r="H21" s="835" t="s">
        <v>1002</v>
      </c>
      <c r="I21" s="835" t="s">
        <v>1002</v>
      </c>
      <c r="S21" s="825"/>
      <c r="T21" s="825"/>
      <c r="U21" s="825"/>
      <c r="V21" s="825"/>
      <c r="W21" s="825"/>
      <c r="X21" s="825"/>
      <c r="Y21" s="825"/>
      <c r="Z21" s="825"/>
      <c r="AA21" s="825"/>
      <c r="AB21" s="825"/>
      <c r="AC21" s="825"/>
      <c r="AD21" s="825"/>
      <c r="AE21" s="825"/>
      <c r="AF21" s="825"/>
    </row>
    <row r="22" spans="1:32" ht="15" customHeight="1">
      <c r="A22" s="833" t="s">
        <v>1388</v>
      </c>
      <c r="B22" s="831">
        <v>22</v>
      </c>
      <c r="C22" s="835" t="s">
        <v>1002</v>
      </c>
      <c r="D22" s="835" t="s">
        <v>1002</v>
      </c>
      <c r="E22" s="834">
        <v>9</v>
      </c>
      <c r="F22" s="831">
        <v>13</v>
      </c>
      <c r="G22" s="835" t="s">
        <v>1002</v>
      </c>
      <c r="H22" s="835" t="s">
        <v>1002</v>
      </c>
      <c r="I22" s="831">
        <v>9</v>
      </c>
      <c r="S22" s="825"/>
      <c r="T22" s="825"/>
      <c r="U22" s="825"/>
      <c r="V22" s="825"/>
      <c r="W22" s="825"/>
      <c r="X22" s="825"/>
      <c r="Y22" s="825"/>
      <c r="Z22" s="825"/>
      <c r="AA22" s="825"/>
      <c r="AB22" s="825"/>
      <c r="AC22" s="825"/>
      <c r="AD22" s="825"/>
      <c r="AE22" s="825"/>
      <c r="AF22" s="825"/>
    </row>
    <row r="23" spans="1:32" s="825" customFormat="1" ht="15" customHeight="1">
      <c r="A23" s="833" t="s">
        <v>1389</v>
      </c>
      <c r="B23" s="835" t="s">
        <v>1002</v>
      </c>
      <c r="C23" s="835" t="s">
        <v>1002</v>
      </c>
      <c r="D23" s="835" t="s">
        <v>1002</v>
      </c>
      <c r="E23" s="835" t="s">
        <v>1002</v>
      </c>
      <c r="F23" s="835" t="s">
        <v>1002</v>
      </c>
      <c r="G23" s="835" t="s">
        <v>1002</v>
      </c>
      <c r="H23" s="835" t="s">
        <v>1002</v>
      </c>
      <c r="I23" s="835" t="s">
        <v>1002</v>
      </c>
    </row>
    <row r="24" spans="1:32" ht="15" customHeight="1">
      <c r="A24" s="837" t="s">
        <v>1388</v>
      </c>
      <c r="B24" s="831">
        <v>1</v>
      </c>
      <c r="C24" s="835" t="s">
        <v>1002</v>
      </c>
      <c r="D24" s="835" t="s">
        <v>1002</v>
      </c>
      <c r="E24" s="835" t="s">
        <v>1002</v>
      </c>
      <c r="F24" s="831">
        <v>8</v>
      </c>
      <c r="G24" s="835" t="s">
        <v>1002</v>
      </c>
      <c r="H24" s="835" t="s">
        <v>1002</v>
      </c>
      <c r="I24" s="835" t="s">
        <v>1002</v>
      </c>
      <c r="S24" s="825"/>
      <c r="T24" s="825"/>
      <c r="U24" s="825"/>
      <c r="V24" s="825"/>
      <c r="W24" s="825"/>
      <c r="X24" s="825"/>
      <c r="Y24" s="825"/>
      <c r="Z24" s="825"/>
      <c r="AA24" s="825"/>
      <c r="AB24" s="825"/>
      <c r="AC24" s="825"/>
      <c r="AD24" s="825"/>
      <c r="AE24" s="825"/>
      <c r="AF24" s="825"/>
    </row>
    <row r="25" spans="1:32" ht="15" customHeight="1">
      <c r="A25" s="837" t="s">
        <v>835</v>
      </c>
      <c r="B25" s="831">
        <v>18</v>
      </c>
      <c r="C25" s="835" t="s">
        <v>1002</v>
      </c>
      <c r="D25" s="835" t="s">
        <v>1002</v>
      </c>
      <c r="E25" s="834">
        <v>15</v>
      </c>
      <c r="F25" s="831">
        <v>29</v>
      </c>
      <c r="G25" s="835" t="s">
        <v>1002</v>
      </c>
      <c r="H25" s="835" t="s">
        <v>1002</v>
      </c>
      <c r="I25" s="831">
        <v>15</v>
      </c>
      <c r="S25" s="825"/>
      <c r="T25" s="825"/>
      <c r="U25" s="825"/>
      <c r="V25" s="825"/>
      <c r="W25" s="825"/>
      <c r="X25" s="825"/>
      <c r="Y25" s="825"/>
      <c r="Z25" s="825"/>
      <c r="AA25" s="825"/>
      <c r="AB25" s="825"/>
      <c r="AC25" s="825"/>
      <c r="AD25" s="825"/>
      <c r="AE25" s="825"/>
      <c r="AF25" s="825"/>
    </row>
    <row r="26" spans="1:32" ht="15" customHeight="1" thickBot="1">
      <c r="A26" s="838" t="s">
        <v>1390</v>
      </c>
      <c r="B26" s="839">
        <v>43</v>
      </c>
      <c r="C26" s="839">
        <v>2</v>
      </c>
      <c r="D26" s="840">
        <v>4</v>
      </c>
      <c r="E26" s="840">
        <v>33</v>
      </c>
      <c r="F26" s="839">
        <v>45</v>
      </c>
      <c r="G26" s="839">
        <v>3</v>
      </c>
      <c r="H26" s="839">
        <v>4</v>
      </c>
      <c r="I26" s="839">
        <v>33</v>
      </c>
      <c r="S26" s="825"/>
      <c r="T26" s="825"/>
      <c r="U26" s="825"/>
      <c r="V26" s="825"/>
      <c r="W26" s="825"/>
      <c r="X26" s="825"/>
      <c r="Y26" s="825"/>
      <c r="Z26" s="825"/>
      <c r="AA26" s="825"/>
      <c r="AB26" s="825"/>
      <c r="AC26" s="825"/>
      <c r="AD26" s="825"/>
      <c r="AE26" s="825"/>
      <c r="AF26" s="825"/>
    </row>
    <row r="27" spans="1:32" ht="13.5" thickBot="1">
      <c r="A27" s="841"/>
      <c r="B27" s="842"/>
      <c r="H27" s="825"/>
      <c r="I27" s="842"/>
      <c r="N27" s="825"/>
      <c r="O27" s="825"/>
      <c r="P27" s="825"/>
      <c r="Q27" s="825"/>
      <c r="R27" s="825"/>
      <c r="S27" s="825"/>
      <c r="T27" s="825"/>
      <c r="U27" s="825"/>
      <c r="V27" s="825"/>
      <c r="W27" s="825"/>
      <c r="X27" s="825"/>
      <c r="Y27" s="825"/>
      <c r="Z27" s="825"/>
      <c r="AA27" s="825"/>
      <c r="AB27" s="825"/>
      <c r="AC27" s="825"/>
      <c r="AD27" s="825"/>
      <c r="AE27" s="825"/>
      <c r="AF27" s="825"/>
    </row>
    <row r="28" spans="1:32" ht="18" customHeight="1">
      <c r="A28" s="4612" t="s">
        <v>1376</v>
      </c>
      <c r="B28" s="4601" t="s">
        <v>1391</v>
      </c>
      <c r="C28" s="4602"/>
      <c r="D28" s="4602"/>
      <c r="E28" s="4602"/>
      <c r="F28" s="4603"/>
      <c r="G28" s="4601" t="s">
        <v>1392</v>
      </c>
      <c r="H28" s="4602"/>
      <c r="I28" s="4602"/>
      <c r="J28" s="4602"/>
      <c r="K28" s="4602"/>
    </row>
    <row r="29" spans="1:32" ht="18" customHeight="1">
      <c r="A29" s="4600"/>
      <c r="B29" s="4610" t="s">
        <v>815</v>
      </c>
      <c r="C29" s="4611" t="s">
        <v>1393</v>
      </c>
      <c r="D29" s="4611" t="s">
        <v>1379</v>
      </c>
      <c r="E29" s="4610" t="s">
        <v>1380</v>
      </c>
      <c r="F29" s="4608"/>
      <c r="G29" s="4610" t="s">
        <v>815</v>
      </c>
      <c r="H29" s="4611" t="s">
        <v>1393</v>
      </c>
      <c r="I29" s="4611" t="s">
        <v>1379</v>
      </c>
      <c r="J29" s="4610" t="s">
        <v>1380</v>
      </c>
      <c r="K29" s="4608"/>
    </row>
    <row r="30" spans="1:32" ht="18" customHeight="1">
      <c r="A30" s="4600"/>
      <c r="B30" s="4610"/>
      <c r="C30" s="4611"/>
      <c r="D30" s="4611"/>
      <c r="E30" s="827" t="s">
        <v>1381</v>
      </c>
      <c r="F30" s="828" t="s">
        <v>1382</v>
      </c>
      <c r="G30" s="4610"/>
      <c r="H30" s="4611"/>
      <c r="I30" s="4611"/>
      <c r="J30" s="827" t="s">
        <v>1381</v>
      </c>
      <c r="K30" s="828" t="s">
        <v>1382</v>
      </c>
    </row>
    <row r="31" spans="1:32" ht="15.75" customHeight="1">
      <c r="A31" s="829" t="s">
        <v>1383</v>
      </c>
      <c r="B31" s="830">
        <f>SUM(C31:F31)</f>
        <v>1356</v>
      </c>
      <c r="C31" s="831">
        <f>SUM(C32:C51)</f>
        <v>215</v>
      </c>
      <c r="D31" s="831">
        <f>SUM(D32:D51)</f>
        <v>146</v>
      </c>
      <c r="E31" s="832">
        <v>145</v>
      </c>
      <c r="F31" s="832">
        <v>850</v>
      </c>
      <c r="G31" s="830">
        <f>SUM(H31:K31)</f>
        <v>1107</v>
      </c>
      <c r="H31" s="831">
        <f>SUM(H32:H51)</f>
        <v>173</v>
      </c>
      <c r="I31" s="831">
        <f>SUM(I32:I51)</f>
        <v>172</v>
      </c>
      <c r="J31" s="831">
        <f>SUM(J32:J51)</f>
        <v>120</v>
      </c>
      <c r="K31" s="831">
        <v>642</v>
      </c>
    </row>
    <row r="32" spans="1:32" ht="15" customHeight="1">
      <c r="A32" s="833" t="s">
        <v>816</v>
      </c>
      <c r="B32" s="831">
        <f>SUM(C32:F32)</f>
        <v>106</v>
      </c>
      <c r="C32" s="831">
        <v>8</v>
      </c>
      <c r="D32" s="831">
        <v>11</v>
      </c>
      <c r="E32" s="834">
        <v>8</v>
      </c>
      <c r="F32" s="834">
        <v>79</v>
      </c>
      <c r="G32" s="831">
        <v>74</v>
      </c>
      <c r="H32" s="831">
        <v>5</v>
      </c>
      <c r="I32" s="831">
        <v>7</v>
      </c>
      <c r="J32" s="834">
        <v>12</v>
      </c>
      <c r="K32" s="834">
        <v>56</v>
      </c>
    </row>
    <row r="33" spans="1:11" ht="15" customHeight="1">
      <c r="A33" s="833" t="s">
        <v>817</v>
      </c>
      <c r="B33" s="831">
        <f t="shared" ref="B33:B50" si="0">SUM(C33:F33)</f>
        <v>158</v>
      </c>
      <c r="C33" s="831">
        <v>17</v>
      </c>
      <c r="D33" s="831">
        <v>15</v>
      </c>
      <c r="E33" s="834">
        <v>20</v>
      </c>
      <c r="F33" s="834">
        <v>106</v>
      </c>
      <c r="G33" s="831">
        <v>132</v>
      </c>
      <c r="H33" s="831">
        <v>10</v>
      </c>
      <c r="I33" s="831">
        <v>23</v>
      </c>
      <c r="J33" s="834">
        <v>16</v>
      </c>
      <c r="K33" s="834">
        <v>93</v>
      </c>
    </row>
    <row r="34" spans="1:11" ht="15" customHeight="1">
      <c r="A34" s="833" t="s">
        <v>822</v>
      </c>
      <c r="B34" s="831">
        <f t="shared" si="0"/>
        <v>197</v>
      </c>
      <c r="C34" s="831">
        <v>25</v>
      </c>
      <c r="D34" s="831">
        <v>23</v>
      </c>
      <c r="E34" s="834">
        <v>25</v>
      </c>
      <c r="F34" s="834">
        <v>124</v>
      </c>
      <c r="G34" s="831">
        <v>143</v>
      </c>
      <c r="H34" s="831">
        <v>18</v>
      </c>
      <c r="I34" s="831">
        <v>24</v>
      </c>
      <c r="J34" s="834">
        <v>20</v>
      </c>
      <c r="K34" s="834">
        <v>97</v>
      </c>
    </row>
    <row r="35" spans="1:11" ht="15" customHeight="1">
      <c r="A35" s="833" t="s">
        <v>826</v>
      </c>
      <c r="B35" s="831">
        <f t="shared" si="0"/>
        <v>60</v>
      </c>
      <c r="C35" s="831">
        <v>0</v>
      </c>
      <c r="D35" s="831">
        <v>7</v>
      </c>
      <c r="E35" s="834">
        <v>4</v>
      </c>
      <c r="F35" s="834">
        <v>49</v>
      </c>
      <c r="G35" s="831">
        <v>51</v>
      </c>
      <c r="H35" s="831">
        <v>1</v>
      </c>
      <c r="I35" s="831">
        <v>14</v>
      </c>
      <c r="J35" s="834">
        <v>4</v>
      </c>
      <c r="K35" s="834">
        <v>33</v>
      </c>
    </row>
    <row r="36" spans="1:11" ht="15" customHeight="1">
      <c r="A36" s="833" t="s">
        <v>829</v>
      </c>
      <c r="B36" s="831">
        <f t="shared" si="0"/>
        <v>80</v>
      </c>
      <c r="C36" s="831">
        <v>10</v>
      </c>
      <c r="D36" s="831">
        <v>9</v>
      </c>
      <c r="E36" s="834">
        <v>11</v>
      </c>
      <c r="F36" s="834">
        <v>50</v>
      </c>
      <c r="G36" s="831">
        <v>61</v>
      </c>
      <c r="H36" s="831">
        <v>7</v>
      </c>
      <c r="I36" s="831">
        <v>13</v>
      </c>
      <c r="J36" s="834">
        <v>7</v>
      </c>
      <c r="K36" s="834">
        <v>41</v>
      </c>
    </row>
    <row r="37" spans="1:11" ht="15" customHeight="1">
      <c r="A37" s="833" t="s">
        <v>1384</v>
      </c>
      <c r="B37" s="831">
        <f t="shared" si="0"/>
        <v>0</v>
      </c>
      <c r="C37" s="836">
        <v>0</v>
      </c>
      <c r="D37" s="836" t="s">
        <v>693</v>
      </c>
      <c r="E37" s="836" t="s">
        <v>693</v>
      </c>
      <c r="F37" s="836" t="s">
        <v>693</v>
      </c>
      <c r="G37" s="831">
        <v>1</v>
      </c>
      <c r="H37" s="836" t="s">
        <v>693</v>
      </c>
      <c r="I37" s="836" t="s">
        <v>1394</v>
      </c>
      <c r="J37" s="836" t="s">
        <v>1394</v>
      </c>
      <c r="K37" s="836" t="s">
        <v>1394</v>
      </c>
    </row>
    <row r="38" spans="1:11" ht="15" customHeight="1">
      <c r="A38" s="833" t="s">
        <v>830</v>
      </c>
      <c r="B38" s="831">
        <f t="shared" si="0"/>
        <v>41</v>
      </c>
      <c r="C38" s="831">
        <v>11</v>
      </c>
      <c r="D38" s="831">
        <v>3</v>
      </c>
      <c r="E38" s="834">
        <v>6</v>
      </c>
      <c r="F38" s="834">
        <v>21</v>
      </c>
      <c r="G38" s="831">
        <v>24</v>
      </c>
      <c r="H38" s="831">
        <v>7</v>
      </c>
      <c r="I38" s="831">
        <v>6</v>
      </c>
      <c r="J38" s="834">
        <v>3</v>
      </c>
      <c r="K38" s="834">
        <v>15</v>
      </c>
    </row>
    <row r="39" spans="1:11" ht="15" customHeight="1">
      <c r="A39" s="833" t="s">
        <v>831</v>
      </c>
      <c r="B39" s="831">
        <f t="shared" si="0"/>
        <v>95</v>
      </c>
      <c r="C39" s="831">
        <v>3</v>
      </c>
      <c r="D39" s="831">
        <v>4</v>
      </c>
      <c r="E39" s="834">
        <v>15</v>
      </c>
      <c r="F39" s="834">
        <v>73</v>
      </c>
      <c r="G39" s="831">
        <v>71</v>
      </c>
      <c r="H39" s="831">
        <v>5</v>
      </c>
      <c r="I39" s="831">
        <v>11</v>
      </c>
      <c r="J39" s="834">
        <v>11</v>
      </c>
      <c r="K39" s="834">
        <v>49</v>
      </c>
    </row>
    <row r="40" spans="1:11" ht="15" customHeight="1">
      <c r="A40" s="833" t="s">
        <v>1019</v>
      </c>
      <c r="B40" s="831">
        <f t="shared" si="0"/>
        <v>72</v>
      </c>
      <c r="C40" s="831">
        <v>1</v>
      </c>
      <c r="D40" s="831">
        <v>7</v>
      </c>
      <c r="E40" s="834">
        <v>3</v>
      </c>
      <c r="F40" s="834">
        <v>61</v>
      </c>
      <c r="G40" s="831">
        <v>52</v>
      </c>
      <c r="H40" s="831">
        <v>3</v>
      </c>
      <c r="I40" s="831">
        <v>5</v>
      </c>
      <c r="J40" s="834">
        <v>3</v>
      </c>
      <c r="K40" s="834">
        <v>44</v>
      </c>
    </row>
    <row r="41" spans="1:11" ht="15" customHeight="1">
      <c r="A41" s="833" t="s">
        <v>820</v>
      </c>
      <c r="B41" s="831">
        <f t="shared" si="0"/>
        <v>96</v>
      </c>
      <c r="C41" s="831">
        <v>20</v>
      </c>
      <c r="D41" s="831">
        <v>11</v>
      </c>
      <c r="E41" s="834">
        <v>4</v>
      </c>
      <c r="F41" s="834">
        <v>61</v>
      </c>
      <c r="G41" s="831">
        <v>64</v>
      </c>
      <c r="H41" s="831">
        <v>20</v>
      </c>
      <c r="I41" s="831">
        <v>7</v>
      </c>
      <c r="J41" s="834">
        <v>6</v>
      </c>
      <c r="K41" s="834">
        <v>50</v>
      </c>
    </row>
    <row r="42" spans="1:11" ht="15" customHeight="1">
      <c r="A42" s="833" t="s">
        <v>1385</v>
      </c>
      <c r="B42" s="831">
        <f t="shared" si="0"/>
        <v>87</v>
      </c>
      <c r="C42" s="831">
        <v>14</v>
      </c>
      <c r="D42" s="831">
        <v>12</v>
      </c>
      <c r="E42" s="834">
        <v>17</v>
      </c>
      <c r="F42" s="834">
        <v>44</v>
      </c>
      <c r="G42" s="831">
        <v>61</v>
      </c>
      <c r="H42" s="831">
        <v>12</v>
      </c>
      <c r="I42" s="831">
        <v>16</v>
      </c>
      <c r="J42" s="834">
        <v>10</v>
      </c>
      <c r="K42" s="834">
        <v>35</v>
      </c>
    </row>
    <row r="43" spans="1:11" ht="15" customHeight="1">
      <c r="A43" s="833" t="s">
        <v>1386</v>
      </c>
      <c r="B43" s="831">
        <f t="shared" si="0"/>
        <v>121</v>
      </c>
      <c r="C43" s="831">
        <v>39</v>
      </c>
      <c r="D43" s="831">
        <v>12</v>
      </c>
      <c r="E43" s="834">
        <v>8</v>
      </c>
      <c r="F43" s="834">
        <v>62</v>
      </c>
      <c r="G43" s="831">
        <v>69</v>
      </c>
      <c r="H43" s="831">
        <v>34</v>
      </c>
      <c r="I43" s="831">
        <v>14</v>
      </c>
      <c r="J43" s="834">
        <v>7</v>
      </c>
      <c r="K43" s="834">
        <v>48</v>
      </c>
    </row>
    <row r="44" spans="1:11" ht="15" customHeight="1">
      <c r="A44" s="833" t="s">
        <v>827</v>
      </c>
      <c r="B44" s="831">
        <f t="shared" si="0"/>
        <v>110</v>
      </c>
      <c r="C44" s="831">
        <v>31</v>
      </c>
      <c r="D44" s="831">
        <v>12</v>
      </c>
      <c r="E44" s="834">
        <v>11</v>
      </c>
      <c r="F44" s="834">
        <v>56</v>
      </c>
      <c r="G44" s="831">
        <v>65</v>
      </c>
      <c r="H44" s="831">
        <v>19</v>
      </c>
      <c r="I44" s="831">
        <v>16</v>
      </c>
      <c r="J44" s="834">
        <v>8</v>
      </c>
      <c r="K44" s="834">
        <v>41</v>
      </c>
    </row>
    <row r="45" spans="1:11" ht="15" customHeight="1">
      <c r="A45" s="833" t="s">
        <v>1387</v>
      </c>
      <c r="B45" s="831">
        <f t="shared" si="0"/>
        <v>49</v>
      </c>
      <c r="C45" s="831">
        <v>5</v>
      </c>
      <c r="D45" s="831">
        <v>12</v>
      </c>
      <c r="E45" s="834">
        <v>10</v>
      </c>
      <c r="F45" s="834">
        <v>22</v>
      </c>
      <c r="G45" s="831">
        <v>24</v>
      </c>
      <c r="H45" s="831">
        <v>6</v>
      </c>
      <c r="I45" s="831">
        <v>7</v>
      </c>
      <c r="J45" s="834">
        <v>9</v>
      </c>
      <c r="K45" s="834">
        <v>8</v>
      </c>
    </row>
    <row r="46" spans="1:11" ht="15" customHeight="1">
      <c r="A46" s="833" t="s">
        <v>832</v>
      </c>
      <c r="B46" s="831">
        <f t="shared" si="0"/>
        <v>0</v>
      </c>
      <c r="C46" s="836">
        <v>0</v>
      </c>
      <c r="D46" s="836" t="s">
        <v>693</v>
      </c>
      <c r="E46" s="836" t="s">
        <v>693</v>
      </c>
      <c r="F46" s="836" t="s">
        <v>693</v>
      </c>
      <c r="G46" s="831">
        <v>1</v>
      </c>
      <c r="H46" s="836" t="s">
        <v>1232</v>
      </c>
      <c r="I46" s="836" t="s">
        <v>1394</v>
      </c>
      <c r="J46" s="836" t="s">
        <v>1394</v>
      </c>
      <c r="K46" s="836" t="s">
        <v>1394</v>
      </c>
    </row>
    <row r="47" spans="1:11" ht="15" customHeight="1">
      <c r="A47" s="833" t="s">
        <v>1388</v>
      </c>
      <c r="B47" s="831">
        <f t="shared" si="0"/>
        <v>14</v>
      </c>
      <c r="C47" s="835">
        <v>5</v>
      </c>
      <c r="D47" s="835" t="s">
        <v>1002</v>
      </c>
      <c r="E47" s="835">
        <v>1</v>
      </c>
      <c r="F47" s="834">
        <v>8</v>
      </c>
      <c r="G47" s="831">
        <v>7</v>
      </c>
      <c r="H47" s="835" t="s">
        <v>693</v>
      </c>
      <c r="I47" s="835">
        <v>1</v>
      </c>
      <c r="J47" s="835">
        <v>1</v>
      </c>
      <c r="K47" s="834">
        <v>5</v>
      </c>
    </row>
    <row r="48" spans="1:11" ht="15" customHeight="1">
      <c r="A48" s="833" t="s">
        <v>1389</v>
      </c>
      <c r="B48" s="831">
        <f t="shared" si="0"/>
        <v>0</v>
      </c>
      <c r="C48" s="835">
        <v>0</v>
      </c>
      <c r="D48" s="835" t="s">
        <v>1002</v>
      </c>
      <c r="E48" s="835" t="s">
        <v>1002</v>
      </c>
      <c r="F48" s="835" t="s">
        <v>1002</v>
      </c>
      <c r="G48" s="835" t="s">
        <v>1002</v>
      </c>
      <c r="H48" s="835" t="s">
        <v>693</v>
      </c>
      <c r="I48" s="835" t="s">
        <v>693</v>
      </c>
      <c r="J48" s="835" t="s">
        <v>693</v>
      </c>
      <c r="K48" s="835" t="s">
        <v>693</v>
      </c>
    </row>
    <row r="49" spans="1:11" ht="15" customHeight="1">
      <c r="A49" s="837" t="s">
        <v>1388</v>
      </c>
      <c r="B49" s="831">
        <f t="shared" si="0"/>
        <v>10</v>
      </c>
      <c r="C49" s="836">
        <v>10</v>
      </c>
      <c r="D49" s="836" t="s">
        <v>693</v>
      </c>
      <c r="E49" s="836" t="s">
        <v>693</v>
      </c>
      <c r="F49" s="836" t="s">
        <v>693</v>
      </c>
      <c r="G49" s="835" t="s">
        <v>1002</v>
      </c>
      <c r="H49" s="836">
        <v>11</v>
      </c>
      <c r="I49" s="836" t="s">
        <v>693</v>
      </c>
      <c r="J49" s="836" t="s">
        <v>693</v>
      </c>
      <c r="K49" s="836" t="s">
        <v>693</v>
      </c>
    </row>
    <row r="50" spans="1:11" ht="15" customHeight="1">
      <c r="A50" s="837" t="s">
        <v>835</v>
      </c>
      <c r="B50" s="831">
        <f t="shared" si="0"/>
        <v>19</v>
      </c>
      <c r="C50" s="835">
        <v>11</v>
      </c>
      <c r="D50" s="835">
        <v>1</v>
      </c>
      <c r="E50" s="836" t="s">
        <v>1002</v>
      </c>
      <c r="F50" s="834">
        <v>7</v>
      </c>
      <c r="G50" s="831">
        <v>4</v>
      </c>
      <c r="H50" s="835">
        <v>10</v>
      </c>
      <c r="I50" s="835">
        <v>1</v>
      </c>
      <c r="J50" s="836" t="s">
        <v>693</v>
      </c>
      <c r="K50" s="834">
        <v>3</v>
      </c>
    </row>
    <row r="51" spans="1:11" ht="15" customHeight="1" thickBot="1">
      <c r="A51" s="838" t="s">
        <v>1390</v>
      </c>
      <c r="B51" s="843">
        <f>SUM(C51:F51)</f>
        <v>41</v>
      </c>
      <c r="C51" s="839">
        <v>5</v>
      </c>
      <c r="D51" s="839">
        <v>7</v>
      </c>
      <c r="E51" s="840">
        <v>2</v>
      </c>
      <c r="F51" s="840">
        <v>27</v>
      </c>
      <c r="G51" s="839">
        <v>32</v>
      </c>
      <c r="H51" s="839">
        <v>5</v>
      </c>
      <c r="I51" s="839">
        <v>7</v>
      </c>
      <c r="J51" s="840">
        <v>3</v>
      </c>
      <c r="K51" s="840">
        <v>22</v>
      </c>
    </row>
    <row r="52" spans="1:11">
      <c r="A52" s="841" t="s">
        <v>1395</v>
      </c>
      <c r="B52" s="825"/>
      <c r="C52" s="825"/>
      <c r="D52" s="825"/>
      <c r="H52" s="844"/>
      <c r="J52" s="844"/>
      <c r="K52" s="844" t="s">
        <v>1396</v>
      </c>
    </row>
    <row r="53" spans="1:11">
      <c r="A53" s="845"/>
    </row>
  </sheetData>
  <mergeCells count="21">
    <mergeCell ref="J29:K29"/>
    <mergeCell ref="A28:A30"/>
    <mergeCell ref="B28:F28"/>
    <mergeCell ref="G28:K28"/>
    <mergeCell ref="B29:B30"/>
    <mergeCell ref="C29:C30"/>
    <mergeCell ref="D29:D30"/>
    <mergeCell ref="E29:F29"/>
    <mergeCell ref="G29:G30"/>
    <mergeCell ref="H29:H30"/>
    <mergeCell ref="I29:I30"/>
    <mergeCell ref="A1:K1"/>
    <mergeCell ref="A3:A5"/>
    <mergeCell ref="B3:E3"/>
    <mergeCell ref="F3:I3"/>
    <mergeCell ref="B4:B5"/>
    <mergeCell ref="C4:C5"/>
    <mergeCell ref="D4:E4"/>
    <mergeCell ref="F4:F5"/>
    <mergeCell ref="G4:G5"/>
    <mergeCell ref="H4:I4"/>
  </mergeCells>
  <phoneticPr fontId="2"/>
  <printOptions horizontalCentered="1"/>
  <pageMargins left="0.39370078740157483" right="0.59055118110236227" top="0.59055118110236227" bottom="0.59055118110236227" header="0.11811023622047245" footer="0.11811023622047245"/>
  <pageSetup paperSize="9" scale="87" firstPageNumber="36" fitToWidth="2" orientation="portrait" useFirstPageNumber="1" r:id="rId1"/>
  <headerFooter alignWithMargins="0">
    <oddFooter>&amp;C&amp;"ＭＳ 明朝,標準"&amp;10&amp;P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722B-5C27-40E2-89A8-C0BEC52646FF}">
  <dimension ref="A1:BN30"/>
  <sheetViews>
    <sheetView view="pageBreakPreview" zoomScaleNormal="100" zoomScaleSheetLayoutView="100" workbookViewId="0">
      <selection sqref="A1:O1"/>
    </sheetView>
  </sheetViews>
  <sheetFormatPr defaultColWidth="9" defaultRowHeight="13"/>
  <cols>
    <col min="1" max="1" width="7.453125" style="480" customWidth="1"/>
    <col min="2" max="11" width="1.453125" style="480" customWidth="1"/>
    <col min="12" max="66" width="1.36328125" style="480" customWidth="1"/>
    <col min="67" max="16384" width="9" style="480"/>
  </cols>
  <sheetData>
    <row r="1" spans="1:66" s="6" customFormat="1" ht="30" customHeight="1">
      <c r="A1" s="4336" t="s">
        <v>1397</v>
      </c>
      <c r="B1" s="4336"/>
      <c r="C1" s="4336"/>
      <c r="D1" s="4336"/>
      <c r="E1" s="4336"/>
      <c r="F1" s="4336"/>
      <c r="G1" s="4336"/>
      <c r="H1" s="4336"/>
      <c r="I1" s="4336"/>
      <c r="J1" s="4336"/>
      <c r="K1" s="4336"/>
      <c r="L1" s="4336"/>
      <c r="M1" s="4336"/>
      <c r="N1" s="4336"/>
      <c r="O1" s="4336"/>
      <c r="P1" s="4336"/>
      <c r="Q1" s="4336"/>
      <c r="R1" s="4336"/>
      <c r="S1" s="4336"/>
      <c r="T1" s="4336"/>
      <c r="U1" s="4336"/>
      <c r="V1" s="4336"/>
      <c r="W1" s="4336"/>
      <c r="X1" s="4336"/>
      <c r="Y1" s="4336"/>
      <c r="Z1" s="4336"/>
      <c r="AA1" s="4336"/>
      <c r="AB1" s="4336"/>
      <c r="AC1" s="4336"/>
      <c r="AD1" s="4336"/>
      <c r="AE1" s="4336"/>
      <c r="AF1" s="4336"/>
      <c r="AG1" s="4336"/>
      <c r="AH1" s="4336"/>
      <c r="AI1" s="4336"/>
      <c r="AJ1" s="4336"/>
      <c r="AK1" s="4336"/>
      <c r="AL1" s="4336"/>
      <c r="AM1" s="4336"/>
      <c r="AN1" s="4336"/>
      <c r="AO1" s="4336"/>
      <c r="AP1" s="4336"/>
      <c r="AQ1" s="4336"/>
      <c r="AR1" s="4336"/>
      <c r="AS1" s="4336"/>
      <c r="AT1" s="4336"/>
      <c r="AU1" s="4336"/>
      <c r="AV1" s="4336"/>
      <c r="AW1" s="4336"/>
      <c r="AX1" s="4336"/>
      <c r="AY1" s="4336"/>
      <c r="AZ1" s="4336"/>
      <c r="BA1" s="4336"/>
      <c r="BB1" s="4336"/>
      <c r="BC1" s="4336"/>
      <c r="BD1" s="4336"/>
      <c r="BE1" s="4336"/>
      <c r="BF1" s="4336"/>
      <c r="BG1" s="4336"/>
      <c r="BH1" s="4336"/>
      <c r="BI1" s="4336"/>
      <c r="BJ1" s="4336"/>
      <c r="BK1" s="4336"/>
      <c r="BL1" s="4336"/>
      <c r="BM1" s="4336"/>
      <c r="BN1" s="4336"/>
    </row>
    <row r="2" spans="1:66" s="438" customFormat="1" ht="15" customHeight="1" thickBot="1">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441" t="s">
        <v>1398</v>
      </c>
    </row>
    <row r="3" spans="1:66" ht="30.75" customHeight="1">
      <c r="A3" s="4613" t="s">
        <v>363</v>
      </c>
      <c r="B3" s="4341"/>
      <c r="C3" s="4341"/>
      <c r="D3" s="4614" t="s">
        <v>1399</v>
      </c>
      <c r="E3" s="4615"/>
      <c r="F3" s="4615"/>
      <c r="G3" s="4615"/>
      <c r="H3" s="4615"/>
      <c r="I3" s="4615"/>
      <c r="J3" s="4615"/>
      <c r="K3" s="4616" t="s">
        <v>1400</v>
      </c>
      <c r="L3" s="4616"/>
      <c r="M3" s="4616"/>
      <c r="N3" s="4616"/>
      <c r="O3" s="4616"/>
      <c r="P3" s="4616"/>
      <c r="Q3" s="4616"/>
      <c r="R3" s="4616" t="s">
        <v>1401</v>
      </c>
      <c r="S3" s="4616"/>
      <c r="T3" s="4616"/>
      <c r="U3" s="4616"/>
      <c r="V3" s="4616"/>
      <c r="W3" s="4616"/>
      <c r="X3" s="4616"/>
      <c r="Y3" s="4616" t="s">
        <v>1402</v>
      </c>
      <c r="Z3" s="4616"/>
      <c r="AA3" s="4616"/>
      <c r="AB3" s="4616"/>
      <c r="AC3" s="4616"/>
      <c r="AD3" s="4616"/>
      <c r="AE3" s="4616"/>
      <c r="AF3" s="4616" t="s">
        <v>1403</v>
      </c>
      <c r="AG3" s="4616"/>
      <c r="AH3" s="4616"/>
      <c r="AI3" s="4616"/>
      <c r="AJ3" s="4616"/>
      <c r="AK3" s="4616"/>
      <c r="AL3" s="4616"/>
      <c r="AM3" s="4616" t="s">
        <v>1404</v>
      </c>
      <c r="AN3" s="4616"/>
      <c r="AO3" s="4616"/>
      <c r="AP3" s="4616"/>
      <c r="AQ3" s="4616"/>
      <c r="AR3" s="4616"/>
      <c r="AS3" s="4616"/>
      <c r="AT3" s="4616" t="s">
        <v>1405</v>
      </c>
      <c r="AU3" s="4616"/>
      <c r="AV3" s="4616"/>
      <c r="AW3" s="4616"/>
      <c r="AX3" s="4616"/>
      <c r="AY3" s="4616"/>
      <c r="AZ3" s="4616"/>
      <c r="BA3" s="4616" t="s">
        <v>1406</v>
      </c>
      <c r="BB3" s="4616"/>
      <c r="BC3" s="4616"/>
      <c r="BD3" s="4616"/>
      <c r="BE3" s="4616"/>
      <c r="BF3" s="4616"/>
      <c r="BG3" s="4616"/>
      <c r="BH3" s="4616" t="s">
        <v>1407</v>
      </c>
      <c r="BI3" s="4616"/>
      <c r="BJ3" s="4616"/>
      <c r="BK3" s="4616"/>
      <c r="BL3" s="4616"/>
      <c r="BM3" s="4616"/>
      <c r="BN3" s="4617"/>
    </row>
    <row r="4" spans="1:66" ht="30.75" customHeight="1">
      <c r="A4" s="4618" t="s">
        <v>1004</v>
      </c>
      <c r="B4" s="4618"/>
      <c r="C4" s="4619"/>
      <c r="D4" s="4620">
        <v>1711</v>
      </c>
      <c r="E4" s="4621"/>
      <c r="F4" s="4621"/>
      <c r="G4" s="4621"/>
      <c r="H4" s="4621"/>
      <c r="I4" s="4621"/>
      <c r="J4" s="4621"/>
      <c r="K4" s="4622">
        <v>16</v>
      </c>
      <c r="L4" s="4622"/>
      <c r="M4" s="4622"/>
      <c r="N4" s="4622"/>
      <c r="O4" s="4622"/>
      <c r="P4" s="4622"/>
      <c r="Q4" s="4622"/>
      <c r="R4" s="4622">
        <v>179</v>
      </c>
      <c r="S4" s="4622"/>
      <c r="T4" s="4622"/>
      <c r="U4" s="4622"/>
      <c r="V4" s="4622"/>
      <c r="W4" s="4622"/>
      <c r="X4" s="4622"/>
      <c r="Y4" s="4622">
        <v>366</v>
      </c>
      <c r="Z4" s="4622"/>
      <c r="AA4" s="4622"/>
      <c r="AB4" s="4622"/>
      <c r="AC4" s="4622"/>
      <c r="AD4" s="4622"/>
      <c r="AE4" s="4622"/>
      <c r="AF4" s="4622">
        <v>311</v>
      </c>
      <c r="AG4" s="4622"/>
      <c r="AH4" s="4622"/>
      <c r="AI4" s="4622"/>
      <c r="AJ4" s="4622"/>
      <c r="AK4" s="4622"/>
      <c r="AL4" s="4622"/>
      <c r="AM4" s="4622">
        <v>234</v>
      </c>
      <c r="AN4" s="4622"/>
      <c r="AO4" s="4622"/>
      <c r="AP4" s="4622"/>
      <c r="AQ4" s="4622"/>
      <c r="AR4" s="4622"/>
      <c r="AS4" s="4622"/>
      <c r="AT4" s="4622">
        <v>313</v>
      </c>
      <c r="AU4" s="4622"/>
      <c r="AV4" s="4622"/>
      <c r="AW4" s="4622"/>
      <c r="AX4" s="4622"/>
      <c r="AY4" s="4622"/>
      <c r="AZ4" s="4622"/>
      <c r="BA4" s="4622">
        <v>200</v>
      </c>
      <c r="BB4" s="4622"/>
      <c r="BC4" s="4622"/>
      <c r="BD4" s="4622"/>
      <c r="BE4" s="4622"/>
      <c r="BF4" s="4622"/>
      <c r="BG4" s="4622"/>
      <c r="BH4" s="4622">
        <v>92</v>
      </c>
      <c r="BI4" s="4622"/>
      <c r="BJ4" s="4622"/>
      <c r="BK4" s="4622"/>
      <c r="BL4" s="4622"/>
      <c r="BM4" s="4622"/>
      <c r="BN4" s="4622"/>
    </row>
    <row r="5" spans="1:66" ht="30.75" customHeight="1">
      <c r="A5" s="4623">
        <v>12</v>
      </c>
      <c r="B5" s="4623"/>
      <c r="C5" s="4624"/>
      <c r="D5" s="4625">
        <v>1554</v>
      </c>
      <c r="E5" s="4626"/>
      <c r="F5" s="4626"/>
      <c r="G5" s="4626"/>
      <c r="H5" s="4626"/>
      <c r="I5" s="4626"/>
      <c r="J5" s="4626"/>
      <c r="K5" s="4627">
        <v>6</v>
      </c>
      <c r="L5" s="4627"/>
      <c r="M5" s="4627"/>
      <c r="N5" s="4627"/>
      <c r="O5" s="4627"/>
      <c r="P5" s="4627"/>
      <c r="Q5" s="4627"/>
      <c r="R5" s="4627">
        <v>137</v>
      </c>
      <c r="S5" s="4627"/>
      <c r="T5" s="4627"/>
      <c r="U5" s="4627"/>
      <c r="V5" s="4627"/>
      <c r="W5" s="4627"/>
      <c r="X5" s="4627"/>
      <c r="Y5" s="4627">
        <v>307</v>
      </c>
      <c r="Z5" s="4627"/>
      <c r="AA5" s="4627"/>
      <c r="AB5" s="4627"/>
      <c r="AC5" s="4627"/>
      <c r="AD5" s="4627"/>
      <c r="AE5" s="4627"/>
      <c r="AF5" s="4627">
        <v>289</v>
      </c>
      <c r="AG5" s="4627"/>
      <c r="AH5" s="4627"/>
      <c r="AI5" s="4627"/>
      <c r="AJ5" s="4627"/>
      <c r="AK5" s="4627"/>
      <c r="AL5" s="4627"/>
      <c r="AM5" s="4627">
        <v>224</v>
      </c>
      <c r="AN5" s="4627"/>
      <c r="AO5" s="4627"/>
      <c r="AP5" s="4627"/>
      <c r="AQ5" s="4627"/>
      <c r="AR5" s="4627"/>
      <c r="AS5" s="4627"/>
      <c r="AT5" s="4627">
        <v>282</v>
      </c>
      <c r="AU5" s="4627"/>
      <c r="AV5" s="4627"/>
      <c r="AW5" s="4627"/>
      <c r="AX5" s="4627"/>
      <c r="AY5" s="4627"/>
      <c r="AZ5" s="4627"/>
      <c r="BA5" s="4627">
        <v>216</v>
      </c>
      <c r="BB5" s="4627"/>
      <c r="BC5" s="4627"/>
      <c r="BD5" s="4627"/>
      <c r="BE5" s="4627"/>
      <c r="BF5" s="4627"/>
      <c r="BG5" s="4627"/>
      <c r="BH5" s="4627">
        <v>93</v>
      </c>
      <c r="BI5" s="4627"/>
      <c r="BJ5" s="4627"/>
      <c r="BK5" s="4627"/>
      <c r="BL5" s="4627"/>
      <c r="BM5" s="4627"/>
      <c r="BN5" s="4627"/>
    </row>
    <row r="6" spans="1:66" ht="30.75" customHeight="1">
      <c r="A6" s="4623">
        <v>17</v>
      </c>
      <c r="B6" s="4623"/>
      <c r="C6" s="4624"/>
      <c r="D6" s="4415">
        <v>1331</v>
      </c>
      <c r="E6" s="4416"/>
      <c r="F6" s="4416"/>
      <c r="G6" s="4416"/>
      <c r="H6" s="4416"/>
      <c r="I6" s="4416"/>
      <c r="J6" s="4416"/>
      <c r="K6" s="4423">
        <v>4</v>
      </c>
      <c r="L6" s="4423"/>
      <c r="M6" s="4423"/>
      <c r="N6" s="4423"/>
      <c r="O6" s="4423"/>
      <c r="P6" s="4423"/>
      <c r="Q6" s="4423"/>
      <c r="R6" s="4423">
        <v>84</v>
      </c>
      <c r="S6" s="4423"/>
      <c r="T6" s="4423"/>
      <c r="U6" s="4423"/>
      <c r="V6" s="4423"/>
      <c r="W6" s="4423"/>
      <c r="X6" s="4423"/>
      <c r="Y6" s="4423">
        <v>266</v>
      </c>
      <c r="Z6" s="4423"/>
      <c r="AA6" s="4423"/>
      <c r="AB6" s="4423"/>
      <c r="AC6" s="4423"/>
      <c r="AD6" s="4423"/>
      <c r="AE6" s="4423"/>
      <c r="AF6" s="4423">
        <v>227</v>
      </c>
      <c r="AG6" s="4423"/>
      <c r="AH6" s="4423"/>
      <c r="AI6" s="4423"/>
      <c r="AJ6" s="4423"/>
      <c r="AK6" s="4423"/>
      <c r="AL6" s="4423"/>
      <c r="AM6" s="4423">
        <v>184</v>
      </c>
      <c r="AN6" s="4423"/>
      <c r="AO6" s="4423"/>
      <c r="AP6" s="4423"/>
      <c r="AQ6" s="4423"/>
      <c r="AR6" s="4423"/>
      <c r="AS6" s="4423"/>
      <c r="AT6" s="4423">
        <v>260</v>
      </c>
      <c r="AU6" s="4423"/>
      <c r="AV6" s="4423"/>
      <c r="AW6" s="4423"/>
      <c r="AX6" s="4423"/>
      <c r="AY6" s="4423"/>
      <c r="AZ6" s="4423"/>
      <c r="BA6" s="4423">
        <v>191</v>
      </c>
      <c r="BB6" s="4423"/>
      <c r="BC6" s="4423"/>
      <c r="BD6" s="4423"/>
      <c r="BE6" s="4423"/>
      <c r="BF6" s="4423"/>
      <c r="BG6" s="4423"/>
      <c r="BH6" s="4423">
        <v>115</v>
      </c>
      <c r="BI6" s="4423"/>
      <c r="BJ6" s="4423"/>
      <c r="BK6" s="4423"/>
      <c r="BL6" s="4423"/>
      <c r="BM6" s="4423"/>
      <c r="BN6" s="4423"/>
    </row>
    <row r="7" spans="1:66" ht="30.75" customHeight="1">
      <c r="A7" s="4623">
        <v>22</v>
      </c>
      <c r="B7" s="4623"/>
      <c r="C7" s="4624"/>
      <c r="D7" s="4628">
        <v>1187</v>
      </c>
      <c r="E7" s="4629">
        <v>6</v>
      </c>
      <c r="F7" s="4629">
        <v>73</v>
      </c>
      <c r="G7" s="4629">
        <v>189</v>
      </c>
      <c r="H7" s="4629">
        <v>192</v>
      </c>
      <c r="I7" s="4629">
        <v>162</v>
      </c>
      <c r="J7" s="4629">
        <v>220</v>
      </c>
      <c r="K7" s="4630">
        <v>37</v>
      </c>
      <c r="L7" s="4630">
        <v>133</v>
      </c>
      <c r="M7" s="4630">
        <v>1187</v>
      </c>
      <c r="N7" s="4630">
        <v>6</v>
      </c>
      <c r="O7" s="4630">
        <v>73</v>
      </c>
      <c r="P7" s="4630">
        <v>189</v>
      </c>
      <c r="Q7" s="4630">
        <v>192</v>
      </c>
      <c r="R7" s="4630">
        <v>73</v>
      </c>
      <c r="S7" s="4630">
        <v>220</v>
      </c>
      <c r="T7" s="4630">
        <v>181</v>
      </c>
      <c r="U7" s="4630">
        <v>133</v>
      </c>
      <c r="V7" s="4630">
        <v>1187</v>
      </c>
      <c r="W7" s="4630">
        <v>6</v>
      </c>
      <c r="X7" s="4630">
        <v>73</v>
      </c>
      <c r="Y7" s="4630">
        <v>189</v>
      </c>
      <c r="Z7" s="4630">
        <v>192</v>
      </c>
      <c r="AA7" s="4630">
        <v>162</v>
      </c>
      <c r="AB7" s="4630">
        <v>220</v>
      </c>
      <c r="AC7" s="4630">
        <v>181</v>
      </c>
      <c r="AD7" s="4630">
        <v>133</v>
      </c>
      <c r="AE7" s="4630">
        <v>1187</v>
      </c>
      <c r="AF7" s="4630">
        <v>192</v>
      </c>
      <c r="AG7" s="4630">
        <v>73</v>
      </c>
      <c r="AH7" s="4630">
        <v>189</v>
      </c>
      <c r="AI7" s="4630">
        <v>192</v>
      </c>
      <c r="AJ7" s="4630">
        <v>162</v>
      </c>
      <c r="AK7" s="4630">
        <v>220</v>
      </c>
      <c r="AL7" s="4630">
        <v>181</v>
      </c>
      <c r="AM7" s="4630">
        <v>162</v>
      </c>
      <c r="AN7" s="4630">
        <v>1187</v>
      </c>
      <c r="AO7" s="4630">
        <v>6</v>
      </c>
      <c r="AP7" s="4630">
        <v>73</v>
      </c>
      <c r="AQ7" s="4630">
        <v>189</v>
      </c>
      <c r="AR7" s="4630">
        <v>192</v>
      </c>
      <c r="AS7" s="4630">
        <v>162</v>
      </c>
      <c r="AT7" s="4630">
        <v>220</v>
      </c>
      <c r="AU7" s="4630">
        <v>181</v>
      </c>
      <c r="AV7" s="4630">
        <v>133</v>
      </c>
      <c r="AW7" s="4630">
        <v>1187</v>
      </c>
      <c r="AX7" s="4630">
        <v>6</v>
      </c>
      <c r="AY7" s="4630">
        <v>73</v>
      </c>
      <c r="AZ7" s="4630">
        <v>189</v>
      </c>
      <c r="BA7" s="4630">
        <v>181</v>
      </c>
      <c r="BB7" s="4630">
        <v>162</v>
      </c>
      <c r="BC7" s="4630">
        <v>220</v>
      </c>
      <c r="BD7" s="4630">
        <v>181</v>
      </c>
      <c r="BE7" s="4630">
        <v>133</v>
      </c>
      <c r="BF7" s="4630">
        <v>1187</v>
      </c>
      <c r="BG7" s="4630">
        <v>6</v>
      </c>
      <c r="BH7" s="4630">
        <v>133</v>
      </c>
      <c r="BI7" s="4630">
        <v>189</v>
      </c>
      <c r="BJ7" s="4630">
        <v>192</v>
      </c>
      <c r="BK7" s="4630">
        <v>162</v>
      </c>
      <c r="BL7" s="4630">
        <v>220</v>
      </c>
      <c r="BM7" s="4630">
        <v>181</v>
      </c>
      <c r="BN7" s="4630">
        <v>133</v>
      </c>
    </row>
    <row r="8" spans="1:66" ht="30.75" customHeight="1" thickBot="1">
      <c r="A8" s="4631">
        <v>27</v>
      </c>
      <c r="B8" s="4631"/>
      <c r="C8" s="4632"/>
      <c r="D8" s="4633">
        <f>SUM(K8:BN8)</f>
        <v>934</v>
      </c>
      <c r="E8" s="4634"/>
      <c r="F8" s="4634"/>
      <c r="G8" s="4634"/>
      <c r="H8" s="4634"/>
      <c r="I8" s="4634"/>
      <c r="J8" s="4634"/>
      <c r="K8" s="4635">
        <v>6</v>
      </c>
      <c r="L8" s="4635"/>
      <c r="M8" s="4635"/>
      <c r="N8" s="4635"/>
      <c r="O8" s="4635"/>
      <c r="P8" s="4635"/>
      <c r="Q8" s="4635"/>
      <c r="R8" s="4635">
        <v>48</v>
      </c>
      <c r="S8" s="4635"/>
      <c r="T8" s="4635"/>
      <c r="U8" s="4635"/>
      <c r="V8" s="4635"/>
      <c r="W8" s="4635"/>
      <c r="X8" s="4635"/>
      <c r="Y8" s="4635">
        <v>153</v>
      </c>
      <c r="Z8" s="4635"/>
      <c r="AA8" s="4635"/>
      <c r="AB8" s="4635"/>
      <c r="AC8" s="4635"/>
      <c r="AD8" s="4635"/>
      <c r="AE8" s="4635"/>
      <c r="AF8" s="4635">
        <v>149</v>
      </c>
      <c r="AG8" s="4635"/>
      <c r="AH8" s="4635"/>
      <c r="AI8" s="4635"/>
      <c r="AJ8" s="4635"/>
      <c r="AK8" s="4635"/>
      <c r="AL8" s="4635"/>
      <c r="AM8" s="4635">
        <v>119</v>
      </c>
      <c r="AN8" s="4635"/>
      <c r="AO8" s="4635"/>
      <c r="AP8" s="4635"/>
      <c r="AQ8" s="4635"/>
      <c r="AR8" s="4635"/>
      <c r="AS8" s="4635"/>
      <c r="AT8" s="4635">
        <v>173</v>
      </c>
      <c r="AU8" s="4635"/>
      <c r="AV8" s="4635"/>
      <c r="AW8" s="4635"/>
      <c r="AX8" s="4635"/>
      <c r="AY8" s="4635"/>
      <c r="AZ8" s="4635"/>
      <c r="BA8" s="4635">
        <v>156</v>
      </c>
      <c r="BB8" s="4635"/>
      <c r="BC8" s="4635"/>
      <c r="BD8" s="4635"/>
      <c r="BE8" s="4635"/>
      <c r="BF8" s="4635"/>
      <c r="BG8" s="4635"/>
      <c r="BH8" s="4635">
        <v>130</v>
      </c>
      <c r="BI8" s="4635"/>
      <c r="BJ8" s="4635"/>
      <c r="BK8" s="4635"/>
      <c r="BL8" s="4635"/>
      <c r="BM8" s="4635"/>
      <c r="BN8" s="4635"/>
    </row>
    <row r="9" spans="1:66" s="438" customFormat="1" ht="15" customHeight="1">
      <c r="A9" s="846"/>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G9" s="566"/>
      <c r="AH9" s="566"/>
      <c r="AI9" s="566"/>
      <c r="AJ9" s="566"/>
      <c r="AK9" s="566"/>
      <c r="AL9" s="566"/>
      <c r="AM9" s="566"/>
      <c r="AN9" s="566"/>
      <c r="AO9" s="566"/>
      <c r="AP9" s="566"/>
      <c r="AQ9" s="566"/>
      <c r="AR9" s="566"/>
      <c r="AS9" s="566"/>
      <c r="AT9" s="566"/>
      <c r="AU9" s="566"/>
      <c r="AV9" s="566"/>
      <c r="AW9" s="566"/>
      <c r="AX9" s="566"/>
      <c r="AY9" s="566"/>
      <c r="AZ9" s="566"/>
      <c r="BA9" s="566"/>
      <c r="BB9" s="566"/>
      <c r="BC9" s="566"/>
      <c r="BD9" s="566"/>
      <c r="BE9" s="566"/>
      <c r="BF9" s="566"/>
      <c r="BG9" s="566"/>
      <c r="BH9" s="566"/>
      <c r="BI9" s="566"/>
      <c r="BJ9" s="566"/>
      <c r="BK9" s="566"/>
      <c r="BL9" s="566"/>
      <c r="BM9" s="566"/>
      <c r="BN9" s="568" t="s">
        <v>1408</v>
      </c>
    </row>
    <row r="10" spans="1:66" s="438" customFormat="1" ht="15" customHeight="1">
      <c r="A10" s="846"/>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AO10" s="568"/>
      <c r="AP10" s="568"/>
      <c r="AQ10" s="568"/>
      <c r="AR10" s="568"/>
      <c r="AS10" s="568"/>
      <c r="AT10" s="568"/>
      <c r="AU10" s="568"/>
      <c r="AV10" s="568"/>
      <c r="AW10" s="568"/>
      <c r="AX10" s="568"/>
    </row>
    <row r="11" spans="1:66" s="6" customFormat="1" ht="41.25" customHeight="1"/>
    <row r="12" spans="1:66" s="6" customFormat="1" ht="30" customHeight="1">
      <c r="A12" s="4336" t="s">
        <v>1409</v>
      </c>
      <c r="B12" s="4336"/>
      <c r="C12" s="4336"/>
      <c r="D12" s="4336"/>
      <c r="E12" s="4336"/>
      <c r="F12" s="4336"/>
      <c r="G12" s="4336"/>
      <c r="H12" s="4336"/>
      <c r="I12" s="4336"/>
      <c r="J12" s="4336"/>
      <c r="K12" s="4336"/>
      <c r="L12" s="4336"/>
      <c r="M12" s="4336"/>
      <c r="N12" s="4336"/>
      <c r="O12" s="4336"/>
      <c r="P12" s="4336"/>
      <c r="Q12" s="4336"/>
      <c r="R12" s="4336"/>
      <c r="S12" s="4336"/>
      <c r="T12" s="4336"/>
      <c r="U12" s="4336"/>
      <c r="V12" s="4336"/>
      <c r="W12" s="4336"/>
      <c r="X12" s="4336"/>
      <c r="Y12" s="4336"/>
      <c r="Z12" s="4336"/>
      <c r="AA12" s="4336"/>
      <c r="AB12" s="4336"/>
      <c r="AC12" s="4336"/>
      <c r="AD12" s="4336"/>
      <c r="AE12" s="4336"/>
      <c r="AF12" s="4336"/>
      <c r="AG12" s="4336"/>
      <c r="AH12" s="4336"/>
      <c r="AI12" s="4336"/>
      <c r="AJ12" s="4336"/>
      <c r="AK12" s="4336"/>
      <c r="AL12" s="4336"/>
      <c r="AM12" s="4336"/>
      <c r="AN12" s="4336"/>
      <c r="AO12" s="4336"/>
      <c r="AP12" s="4336"/>
      <c r="AQ12" s="4336"/>
      <c r="AR12" s="4336"/>
      <c r="AS12" s="4336"/>
      <c r="AT12" s="4336"/>
      <c r="AU12" s="4336"/>
      <c r="AV12" s="4336"/>
      <c r="AW12" s="4336"/>
      <c r="AX12" s="4336"/>
      <c r="AY12" s="4336"/>
      <c r="AZ12" s="4336"/>
      <c r="BA12" s="4336"/>
      <c r="BB12" s="4336"/>
      <c r="BC12" s="4336"/>
      <c r="BD12" s="4336"/>
      <c r="BE12" s="4336"/>
      <c r="BF12" s="4336"/>
      <c r="BG12" s="4336"/>
      <c r="BH12" s="4336"/>
      <c r="BI12" s="4336"/>
      <c r="BJ12" s="4336"/>
      <c r="BK12" s="4336"/>
      <c r="BL12" s="4336"/>
      <c r="BM12" s="4336"/>
      <c r="BN12" s="4336"/>
    </row>
    <row r="13" spans="1:66" s="438" customFormat="1" ht="15" customHeight="1" thickBot="1">
      <c r="B13" s="847"/>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847"/>
      <c r="BL13" s="847"/>
      <c r="BM13" s="847"/>
      <c r="BN13" s="441" t="s">
        <v>1375</v>
      </c>
    </row>
    <row r="14" spans="1:66" ht="30.75" customHeight="1">
      <c r="A14" s="4636" t="s">
        <v>1410</v>
      </c>
      <c r="B14" s="4636"/>
      <c r="C14" s="4613"/>
      <c r="D14" s="4637" t="s">
        <v>1411</v>
      </c>
      <c r="E14" s="4638"/>
      <c r="F14" s="4638"/>
      <c r="G14" s="4638"/>
      <c r="H14" s="4638"/>
      <c r="I14" s="4638"/>
      <c r="J14" s="4639"/>
      <c r="K14" s="4637" t="s">
        <v>1412</v>
      </c>
      <c r="L14" s="4638"/>
      <c r="M14" s="4638"/>
      <c r="N14" s="4638"/>
      <c r="O14" s="4638"/>
      <c r="P14" s="4638"/>
      <c r="Q14" s="4639"/>
      <c r="R14" s="4640" t="s">
        <v>1413</v>
      </c>
      <c r="S14" s="4641"/>
      <c r="T14" s="4641"/>
      <c r="U14" s="4641"/>
      <c r="V14" s="4641"/>
      <c r="W14" s="4641"/>
      <c r="X14" s="4642"/>
      <c r="Y14" s="4643" t="s">
        <v>1414</v>
      </c>
      <c r="Z14" s="4644"/>
      <c r="AA14" s="4644"/>
      <c r="AB14" s="4644"/>
      <c r="AC14" s="4644"/>
      <c r="AD14" s="4644"/>
      <c r="AE14" s="4645"/>
      <c r="AF14" s="4646" t="s">
        <v>1415</v>
      </c>
      <c r="AG14" s="4647"/>
      <c r="AH14" s="4647"/>
      <c r="AI14" s="4647"/>
      <c r="AJ14" s="4647"/>
      <c r="AK14" s="4647"/>
      <c r="AL14" s="4648"/>
      <c r="AM14" s="4646" t="s">
        <v>1416</v>
      </c>
      <c r="AN14" s="4647"/>
      <c r="AO14" s="4647"/>
      <c r="AP14" s="4647"/>
      <c r="AQ14" s="4647"/>
      <c r="AR14" s="4647"/>
      <c r="AS14" s="4648"/>
      <c r="AT14" s="4646" t="s">
        <v>1417</v>
      </c>
      <c r="AU14" s="4647"/>
      <c r="AV14" s="4647"/>
      <c r="AW14" s="4647"/>
      <c r="AX14" s="4647"/>
      <c r="AY14" s="4647"/>
      <c r="AZ14" s="4648"/>
      <c r="BA14" s="4646" t="s">
        <v>1418</v>
      </c>
      <c r="BB14" s="4647"/>
      <c r="BC14" s="4647"/>
      <c r="BD14" s="4647"/>
      <c r="BE14" s="4647"/>
      <c r="BF14" s="4647"/>
      <c r="BG14" s="4648"/>
      <c r="BH14" s="4646" t="s">
        <v>1419</v>
      </c>
      <c r="BI14" s="4647"/>
      <c r="BJ14" s="4647"/>
      <c r="BK14" s="4647"/>
      <c r="BL14" s="4647"/>
      <c r="BM14" s="4647"/>
      <c r="BN14" s="4647"/>
    </row>
    <row r="15" spans="1:66" ht="30.75" customHeight="1">
      <c r="A15" s="4618" t="s">
        <v>1004</v>
      </c>
      <c r="B15" s="4618"/>
      <c r="C15" s="4619"/>
      <c r="D15" s="4626">
        <v>1711</v>
      </c>
      <c r="E15" s="4649"/>
      <c r="F15" s="4649"/>
      <c r="G15" s="4649"/>
      <c r="H15" s="4649"/>
      <c r="I15" s="4649"/>
      <c r="J15" s="4649"/>
      <c r="K15" s="4627">
        <v>16</v>
      </c>
      <c r="L15" s="4649"/>
      <c r="M15" s="4649"/>
      <c r="N15" s="4649"/>
      <c r="O15" s="4649"/>
      <c r="P15" s="4649"/>
      <c r="Q15" s="4649"/>
      <c r="R15" s="4627">
        <v>203</v>
      </c>
      <c r="S15" s="4649"/>
      <c r="T15" s="4649"/>
      <c r="U15" s="4649"/>
      <c r="V15" s="4649"/>
      <c r="W15" s="4649"/>
      <c r="X15" s="4649"/>
      <c r="Y15" s="4627">
        <v>272</v>
      </c>
      <c r="Z15" s="4649"/>
      <c r="AA15" s="4649"/>
      <c r="AB15" s="4649"/>
      <c r="AC15" s="4649"/>
      <c r="AD15" s="4649"/>
      <c r="AE15" s="4649"/>
      <c r="AF15" s="4627">
        <v>367</v>
      </c>
      <c r="AG15" s="4649"/>
      <c r="AH15" s="4649"/>
      <c r="AI15" s="4649"/>
      <c r="AJ15" s="4649"/>
      <c r="AK15" s="4649"/>
      <c r="AL15" s="4649"/>
      <c r="AM15" s="4627">
        <v>251</v>
      </c>
      <c r="AN15" s="4649"/>
      <c r="AO15" s="4649"/>
      <c r="AP15" s="4649"/>
      <c r="AQ15" s="4649"/>
      <c r="AR15" s="4649"/>
      <c r="AS15" s="4649"/>
      <c r="AT15" s="4627">
        <v>308</v>
      </c>
      <c r="AU15" s="4649"/>
      <c r="AV15" s="4649"/>
      <c r="AW15" s="4649"/>
      <c r="AX15" s="4649"/>
      <c r="AY15" s="4649"/>
      <c r="AZ15" s="4649"/>
      <c r="BA15" s="4627">
        <v>121</v>
      </c>
      <c r="BB15" s="4649"/>
      <c r="BC15" s="4649"/>
      <c r="BD15" s="4649"/>
      <c r="BE15" s="4649"/>
      <c r="BF15" s="4649"/>
      <c r="BG15" s="4649"/>
      <c r="BH15" s="4627">
        <v>173</v>
      </c>
      <c r="BI15" s="4649"/>
      <c r="BJ15" s="4649"/>
      <c r="BK15" s="4649"/>
      <c r="BL15" s="4649"/>
      <c r="BM15" s="4649"/>
      <c r="BN15" s="4649"/>
    </row>
    <row r="16" spans="1:66" ht="30.75" customHeight="1">
      <c r="A16" s="4623">
        <v>12</v>
      </c>
      <c r="B16" s="4623"/>
      <c r="C16" s="4624"/>
      <c r="D16" s="4626">
        <v>1554</v>
      </c>
      <c r="E16" s="4649"/>
      <c r="F16" s="4649"/>
      <c r="G16" s="4649"/>
      <c r="H16" s="4649"/>
      <c r="I16" s="4649"/>
      <c r="J16" s="4649"/>
      <c r="K16" s="4627">
        <v>25</v>
      </c>
      <c r="L16" s="4649"/>
      <c r="M16" s="4649"/>
      <c r="N16" s="4649"/>
      <c r="O16" s="4649"/>
      <c r="P16" s="4649"/>
      <c r="Q16" s="4649"/>
      <c r="R16" s="4627">
        <v>229</v>
      </c>
      <c r="S16" s="4649"/>
      <c r="T16" s="4649"/>
      <c r="U16" s="4649"/>
      <c r="V16" s="4649"/>
      <c r="W16" s="4649"/>
      <c r="X16" s="4649"/>
      <c r="Y16" s="4627">
        <v>284</v>
      </c>
      <c r="Z16" s="4649"/>
      <c r="AA16" s="4649"/>
      <c r="AB16" s="4649"/>
      <c r="AC16" s="4649"/>
      <c r="AD16" s="4649"/>
      <c r="AE16" s="4649"/>
      <c r="AF16" s="4627">
        <v>419</v>
      </c>
      <c r="AG16" s="4649"/>
      <c r="AH16" s="4649"/>
      <c r="AI16" s="4649"/>
      <c r="AJ16" s="4649"/>
      <c r="AK16" s="4649"/>
      <c r="AL16" s="4649"/>
      <c r="AM16" s="4627">
        <v>221</v>
      </c>
      <c r="AN16" s="4649"/>
      <c r="AO16" s="4649"/>
      <c r="AP16" s="4649"/>
      <c r="AQ16" s="4649"/>
      <c r="AR16" s="4649"/>
      <c r="AS16" s="4649"/>
      <c r="AT16" s="4627">
        <v>182</v>
      </c>
      <c r="AU16" s="4649"/>
      <c r="AV16" s="4649"/>
      <c r="AW16" s="4649"/>
      <c r="AX16" s="4649"/>
      <c r="AY16" s="4649"/>
      <c r="AZ16" s="4649"/>
      <c r="BA16" s="4627">
        <v>64</v>
      </c>
      <c r="BB16" s="4649"/>
      <c r="BC16" s="4649"/>
      <c r="BD16" s="4649"/>
      <c r="BE16" s="4649"/>
      <c r="BF16" s="4649"/>
      <c r="BG16" s="4649"/>
      <c r="BH16" s="4627">
        <v>130</v>
      </c>
      <c r="BI16" s="4649"/>
      <c r="BJ16" s="4649"/>
      <c r="BK16" s="4649"/>
      <c r="BL16" s="4649"/>
      <c r="BM16" s="4649"/>
      <c r="BN16" s="4649"/>
    </row>
    <row r="17" spans="1:66" ht="30.75" customHeight="1">
      <c r="A17" s="4623">
        <v>17</v>
      </c>
      <c r="B17" s="4623"/>
      <c r="C17" s="4624"/>
      <c r="D17" s="4416">
        <v>1331</v>
      </c>
      <c r="E17" s="4649"/>
      <c r="F17" s="4649"/>
      <c r="G17" s="4649"/>
      <c r="H17" s="4649"/>
      <c r="I17" s="4649"/>
      <c r="J17" s="4649"/>
      <c r="K17" s="4423">
        <v>16</v>
      </c>
      <c r="L17" s="4649"/>
      <c r="M17" s="4649"/>
      <c r="N17" s="4649"/>
      <c r="O17" s="4649"/>
      <c r="P17" s="4649"/>
      <c r="Q17" s="4649"/>
      <c r="R17" s="4423">
        <v>108</v>
      </c>
      <c r="S17" s="4649"/>
      <c r="T17" s="4649"/>
      <c r="U17" s="4649"/>
      <c r="V17" s="4649"/>
      <c r="W17" s="4649"/>
      <c r="X17" s="4649"/>
      <c r="Y17" s="4423">
        <v>233</v>
      </c>
      <c r="Z17" s="4649"/>
      <c r="AA17" s="4649"/>
      <c r="AB17" s="4649"/>
      <c r="AC17" s="4649"/>
      <c r="AD17" s="4649"/>
      <c r="AE17" s="4649"/>
      <c r="AF17" s="4423">
        <v>367</v>
      </c>
      <c r="AG17" s="4649"/>
      <c r="AH17" s="4649"/>
      <c r="AI17" s="4649"/>
      <c r="AJ17" s="4649"/>
      <c r="AK17" s="4649"/>
      <c r="AL17" s="4649"/>
      <c r="AM17" s="4423">
        <v>221</v>
      </c>
      <c r="AN17" s="4649"/>
      <c r="AO17" s="4649"/>
      <c r="AP17" s="4649"/>
      <c r="AQ17" s="4649"/>
      <c r="AR17" s="4649"/>
      <c r="AS17" s="4649"/>
      <c r="AT17" s="4423">
        <v>196</v>
      </c>
      <c r="AU17" s="4649"/>
      <c r="AV17" s="4649"/>
      <c r="AW17" s="4649"/>
      <c r="AX17" s="4649"/>
      <c r="AY17" s="4649"/>
      <c r="AZ17" s="4649"/>
      <c r="BA17" s="4423">
        <v>59</v>
      </c>
      <c r="BB17" s="4649"/>
      <c r="BC17" s="4649"/>
      <c r="BD17" s="4649"/>
      <c r="BE17" s="4649"/>
      <c r="BF17" s="4649"/>
      <c r="BG17" s="4649"/>
      <c r="BH17" s="4423">
        <v>131</v>
      </c>
      <c r="BI17" s="4649"/>
      <c r="BJ17" s="4649"/>
      <c r="BK17" s="4649"/>
      <c r="BL17" s="4649"/>
      <c r="BM17" s="4649"/>
      <c r="BN17" s="4649"/>
    </row>
    <row r="18" spans="1:66" ht="30.75" customHeight="1">
      <c r="A18" s="4623">
        <v>22</v>
      </c>
      <c r="B18" s="4623"/>
      <c r="C18" s="4624"/>
      <c r="D18" s="4629">
        <v>1187</v>
      </c>
      <c r="E18" s="4650"/>
      <c r="F18" s="4650"/>
      <c r="G18" s="4650"/>
      <c r="H18" s="4650"/>
      <c r="I18" s="4650"/>
      <c r="J18" s="4650"/>
      <c r="K18" s="4630">
        <v>42</v>
      </c>
      <c r="L18" s="4650"/>
      <c r="M18" s="4650"/>
      <c r="N18" s="4650"/>
      <c r="O18" s="4650"/>
      <c r="P18" s="4650"/>
      <c r="Q18" s="4650"/>
      <c r="R18" s="4630">
        <v>155</v>
      </c>
      <c r="S18" s="4650"/>
      <c r="T18" s="4650"/>
      <c r="U18" s="4650"/>
      <c r="V18" s="4650"/>
      <c r="W18" s="4650"/>
      <c r="X18" s="4650"/>
      <c r="Y18" s="4630">
        <v>215</v>
      </c>
      <c r="Z18" s="4650"/>
      <c r="AA18" s="4650"/>
      <c r="AB18" s="4650"/>
      <c r="AC18" s="4650"/>
      <c r="AD18" s="4650"/>
      <c r="AE18" s="4650"/>
      <c r="AF18" s="4630">
        <v>295</v>
      </c>
      <c r="AG18" s="4650"/>
      <c r="AH18" s="4650"/>
      <c r="AI18" s="4650"/>
      <c r="AJ18" s="4650"/>
      <c r="AK18" s="4650"/>
      <c r="AL18" s="4650"/>
      <c r="AM18" s="4630">
        <v>199</v>
      </c>
      <c r="AN18" s="4650"/>
      <c r="AO18" s="4650"/>
      <c r="AP18" s="4650"/>
      <c r="AQ18" s="4650"/>
      <c r="AR18" s="4650"/>
      <c r="AS18" s="4650"/>
      <c r="AT18" s="4630">
        <v>115</v>
      </c>
      <c r="AU18" s="4650"/>
      <c r="AV18" s="4650"/>
      <c r="AW18" s="4650"/>
      <c r="AX18" s="4650"/>
      <c r="AY18" s="4650"/>
      <c r="AZ18" s="4650"/>
      <c r="BA18" s="4630">
        <v>61</v>
      </c>
      <c r="BB18" s="4650"/>
      <c r="BC18" s="4650"/>
      <c r="BD18" s="4650"/>
      <c r="BE18" s="4650"/>
      <c r="BF18" s="4650"/>
      <c r="BG18" s="4650"/>
      <c r="BH18" s="4630">
        <v>105</v>
      </c>
      <c r="BI18" s="4650"/>
      <c r="BJ18" s="4650"/>
      <c r="BK18" s="4650"/>
      <c r="BL18" s="4650"/>
      <c r="BM18" s="4650"/>
      <c r="BN18" s="4650"/>
    </row>
    <row r="19" spans="1:66" ht="30.75" customHeight="1" thickBot="1">
      <c r="A19" s="4631">
        <v>27</v>
      </c>
      <c r="B19" s="4631"/>
      <c r="C19" s="4632"/>
      <c r="D19" s="4633">
        <f>SUM(K19:BN19)</f>
        <v>934</v>
      </c>
      <c r="E19" s="4634"/>
      <c r="F19" s="4634"/>
      <c r="G19" s="4634"/>
      <c r="H19" s="4634"/>
      <c r="I19" s="4634"/>
      <c r="J19" s="4634"/>
      <c r="K19" s="4635">
        <v>26</v>
      </c>
      <c r="L19" s="4635"/>
      <c r="M19" s="4635"/>
      <c r="N19" s="4635"/>
      <c r="O19" s="4635"/>
      <c r="P19" s="4635"/>
      <c r="Q19" s="4635"/>
      <c r="R19" s="4635">
        <v>154</v>
      </c>
      <c r="S19" s="4635"/>
      <c r="T19" s="4635"/>
      <c r="U19" s="4635"/>
      <c r="V19" s="4635"/>
      <c r="W19" s="4635"/>
      <c r="X19" s="4635"/>
      <c r="Y19" s="4635">
        <v>177</v>
      </c>
      <c r="Z19" s="4635"/>
      <c r="AA19" s="4635"/>
      <c r="AB19" s="4635"/>
      <c r="AC19" s="4635"/>
      <c r="AD19" s="4635"/>
      <c r="AE19" s="4635"/>
      <c r="AF19" s="4635">
        <v>237</v>
      </c>
      <c r="AG19" s="4635"/>
      <c r="AH19" s="4635"/>
      <c r="AI19" s="4635"/>
      <c r="AJ19" s="4635"/>
      <c r="AK19" s="4635"/>
      <c r="AL19" s="4635"/>
      <c r="AM19" s="4635">
        <v>111</v>
      </c>
      <c r="AN19" s="4635"/>
      <c r="AO19" s="4635"/>
      <c r="AP19" s="4635"/>
      <c r="AQ19" s="4635"/>
      <c r="AR19" s="4635"/>
      <c r="AS19" s="4635"/>
      <c r="AT19" s="4635">
        <v>96</v>
      </c>
      <c r="AU19" s="4635"/>
      <c r="AV19" s="4635"/>
      <c r="AW19" s="4635"/>
      <c r="AX19" s="4635"/>
      <c r="AY19" s="4635"/>
      <c r="AZ19" s="4635"/>
      <c r="BA19" s="4635">
        <v>40</v>
      </c>
      <c r="BB19" s="4635"/>
      <c r="BC19" s="4635"/>
      <c r="BD19" s="4635"/>
      <c r="BE19" s="4635"/>
      <c r="BF19" s="4635"/>
      <c r="BG19" s="4635"/>
      <c r="BH19" s="4635">
        <v>93</v>
      </c>
      <c r="BI19" s="4635"/>
      <c r="BJ19" s="4635"/>
      <c r="BK19" s="4635"/>
      <c r="BL19" s="4635"/>
      <c r="BM19" s="4635"/>
      <c r="BN19" s="4635"/>
    </row>
    <row r="20" spans="1:66" s="438" customFormat="1" ht="15" customHeight="1">
      <c r="A20" s="848"/>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849"/>
      <c r="BL20" s="849"/>
      <c r="BM20" s="849"/>
      <c r="BN20" s="449" t="s">
        <v>1396</v>
      </c>
    </row>
    <row r="21" spans="1:66" s="6" customFormat="1" ht="33.75" customHeight="1"/>
    <row r="22" spans="1:66" s="6" customFormat="1" ht="30" customHeight="1">
      <c r="A22" s="4336" t="s">
        <v>1420</v>
      </c>
      <c r="B22" s="4336"/>
      <c r="C22" s="4336"/>
      <c r="D22" s="4336"/>
      <c r="E22" s="4336"/>
      <c r="F22" s="4336"/>
      <c r="G22" s="4336"/>
      <c r="H22" s="4336"/>
      <c r="I22" s="4336"/>
      <c r="J22" s="4336"/>
      <c r="K22" s="4336"/>
      <c r="L22" s="4336"/>
      <c r="M22" s="4336"/>
      <c r="N22" s="4336"/>
      <c r="O22" s="4336"/>
      <c r="P22" s="4336"/>
      <c r="Q22" s="4336"/>
      <c r="R22" s="4336"/>
      <c r="S22" s="4336"/>
      <c r="T22" s="4336"/>
      <c r="U22" s="4336"/>
      <c r="V22" s="4336"/>
      <c r="W22" s="4336"/>
      <c r="X22" s="4336"/>
      <c r="Y22" s="4336"/>
      <c r="Z22" s="4336"/>
      <c r="AA22" s="4336"/>
      <c r="AB22" s="4336"/>
      <c r="AC22" s="4336"/>
      <c r="AD22" s="4336"/>
      <c r="AE22" s="4336"/>
      <c r="AF22" s="4336"/>
      <c r="AG22" s="4336"/>
      <c r="AH22" s="4336"/>
      <c r="AI22" s="4336"/>
      <c r="AJ22" s="4336"/>
      <c r="AK22" s="4336"/>
      <c r="AL22" s="4336"/>
      <c r="AM22" s="4336"/>
      <c r="AN22" s="4336"/>
      <c r="AO22" s="4336"/>
      <c r="AP22" s="4336"/>
      <c r="AQ22" s="4336"/>
      <c r="AR22" s="4336"/>
      <c r="AS22" s="4336"/>
      <c r="AT22" s="4336"/>
      <c r="AU22" s="4336"/>
      <c r="AV22" s="4336"/>
      <c r="AW22" s="4336"/>
      <c r="AX22" s="4336"/>
      <c r="AY22" s="4336"/>
      <c r="AZ22" s="4336"/>
      <c r="BA22" s="4336"/>
      <c r="BB22" s="4336"/>
      <c r="BC22" s="4336"/>
      <c r="BD22" s="4336"/>
      <c r="BE22" s="4336"/>
      <c r="BF22" s="4336"/>
      <c r="BG22" s="4336"/>
      <c r="BH22" s="4336"/>
      <c r="BI22" s="4336"/>
      <c r="BJ22" s="4336"/>
      <c r="BK22" s="4336"/>
      <c r="BL22" s="4336"/>
      <c r="BM22" s="4336"/>
      <c r="BN22" s="4336"/>
    </row>
    <row r="23" spans="1:66" s="438" customFormat="1" ht="15" customHeight="1" thickBot="1">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c r="BK23" s="847"/>
      <c r="BL23" s="847"/>
      <c r="BN23" s="441" t="s">
        <v>1421</v>
      </c>
    </row>
    <row r="24" spans="1:66" s="15" customFormat="1" ht="41.4" customHeight="1">
      <c r="A24" s="850" t="s">
        <v>363</v>
      </c>
      <c r="B24" s="4637" t="s">
        <v>1422</v>
      </c>
      <c r="C24" s="4651"/>
      <c r="D24" s="4651"/>
      <c r="E24" s="4651"/>
      <c r="F24" s="4652"/>
      <c r="G24" s="4637" t="s">
        <v>1423</v>
      </c>
      <c r="H24" s="4651"/>
      <c r="I24" s="4651"/>
      <c r="J24" s="4651"/>
      <c r="K24" s="4652"/>
      <c r="L24" s="4637" t="s">
        <v>1424</v>
      </c>
      <c r="M24" s="4638"/>
      <c r="N24" s="4638"/>
      <c r="O24" s="4638"/>
      <c r="P24" s="4639"/>
      <c r="Q24" s="4637" t="s">
        <v>1425</v>
      </c>
      <c r="R24" s="4638"/>
      <c r="S24" s="4638"/>
      <c r="T24" s="4638"/>
      <c r="U24" s="4639"/>
      <c r="V24" s="4637" t="s">
        <v>1426</v>
      </c>
      <c r="W24" s="4638"/>
      <c r="X24" s="4638"/>
      <c r="Y24" s="4638"/>
      <c r="Z24" s="4639"/>
      <c r="AA24" s="4637" t="s">
        <v>1427</v>
      </c>
      <c r="AB24" s="4638"/>
      <c r="AC24" s="4638"/>
      <c r="AD24" s="4638"/>
      <c r="AE24" s="4639"/>
      <c r="AF24" s="4637" t="s">
        <v>1428</v>
      </c>
      <c r="AG24" s="4651"/>
      <c r="AH24" s="4651"/>
      <c r="AI24" s="4651"/>
      <c r="AJ24" s="4652"/>
      <c r="AK24" s="4637" t="s">
        <v>1429</v>
      </c>
      <c r="AL24" s="4651"/>
      <c r="AM24" s="4651"/>
      <c r="AN24" s="4651"/>
      <c r="AO24" s="4652"/>
      <c r="AP24" s="4637" t="s">
        <v>1430</v>
      </c>
      <c r="AQ24" s="4651"/>
      <c r="AR24" s="4651"/>
      <c r="AS24" s="4651"/>
      <c r="AT24" s="4652"/>
      <c r="AU24" s="4637" t="s">
        <v>1431</v>
      </c>
      <c r="AV24" s="4638"/>
      <c r="AW24" s="4638"/>
      <c r="AX24" s="4638"/>
      <c r="AY24" s="4639"/>
      <c r="AZ24" s="4637" t="s">
        <v>1432</v>
      </c>
      <c r="BA24" s="4638"/>
      <c r="BB24" s="4638"/>
      <c r="BC24" s="4638"/>
      <c r="BD24" s="4639"/>
      <c r="BE24" s="4637" t="s">
        <v>1433</v>
      </c>
      <c r="BF24" s="4651"/>
      <c r="BG24" s="4651"/>
      <c r="BH24" s="4651"/>
      <c r="BI24" s="4652"/>
      <c r="BJ24" s="4653" t="s">
        <v>1434</v>
      </c>
      <c r="BK24" s="4651"/>
      <c r="BL24" s="4651"/>
      <c r="BM24" s="4651"/>
      <c r="BN24" s="4651"/>
    </row>
    <row r="25" spans="1:66" ht="30.75" customHeight="1">
      <c r="A25" s="851" t="s">
        <v>1004</v>
      </c>
      <c r="B25" s="4656">
        <v>3126</v>
      </c>
      <c r="C25" s="4655"/>
      <c r="D25" s="4655"/>
      <c r="E25" s="4655"/>
      <c r="F25" s="4655"/>
      <c r="G25" s="4657">
        <v>2857</v>
      </c>
      <c r="H25" s="4658"/>
      <c r="I25" s="4658"/>
      <c r="J25" s="4658"/>
      <c r="K25" s="4658"/>
      <c r="L25" s="4654">
        <v>4</v>
      </c>
      <c r="M25" s="4654"/>
      <c r="N25" s="4654"/>
      <c r="O25" s="4654"/>
      <c r="P25" s="4655"/>
      <c r="Q25" s="4654">
        <v>4</v>
      </c>
      <c r="R25" s="4654"/>
      <c r="S25" s="4654"/>
      <c r="T25" s="4654"/>
      <c r="U25" s="4655"/>
      <c r="V25" s="4654">
        <v>17</v>
      </c>
      <c r="W25" s="4654"/>
      <c r="X25" s="4654"/>
      <c r="Y25" s="4654"/>
      <c r="Z25" s="4655"/>
      <c r="AA25" s="4654">
        <v>10</v>
      </c>
      <c r="AB25" s="4654"/>
      <c r="AC25" s="4654"/>
      <c r="AD25" s="4654"/>
      <c r="AE25" s="4655"/>
      <c r="AF25" s="4654">
        <v>20</v>
      </c>
      <c r="AG25" s="4654"/>
      <c r="AH25" s="4654"/>
      <c r="AI25" s="4654"/>
      <c r="AJ25" s="4655"/>
      <c r="AK25" s="4654">
        <v>86</v>
      </c>
      <c r="AL25" s="4654"/>
      <c r="AM25" s="4654"/>
      <c r="AN25" s="4654"/>
      <c r="AO25" s="4655"/>
      <c r="AP25" s="4654">
        <v>8</v>
      </c>
      <c r="AQ25" s="4654"/>
      <c r="AR25" s="4654"/>
      <c r="AS25" s="4654"/>
      <c r="AT25" s="4655"/>
      <c r="AU25" s="4654">
        <v>0</v>
      </c>
      <c r="AV25" s="4654"/>
      <c r="AW25" s="4654"/>
      <c r="AX25" s="4654"/>
      <c r="AY25" s="4655"/>
      <c r="AZ25" s="4654">
        <v>3</v>
      </c>
      <c r="BA25" s="4654"/>
      <c r="BB25" s="4654"/>
      <c r="BC25" s="4654"/>
      <c r="BD25" s="4655"/>
      <c r="BE25" s="4654">
        <v>1</v>
      </c>
      <c r="BF25" s="4654"/>
      <c r="BG25" s="4654"/>
      <c r="BH25" s="4654"/>
      <c r="BI25" s="4655"/>
      <c r="BJ25" s="4654">
        <v>116</v>
      </c>
      <c r="BK25" s="4654"/>
      <c r="BL25" s="4654"/>
      <c r="BM25" s="4654"/>
      <c r="BN25" s="4655"/>
    </row>
    <row r="26" spans="1:66" ht="30.75" customHeight="1">
      <c r="A26" s="851" t="s">
        <v>1435</v>
      </c>
      <c r="B26" s="4656">
        <v>2668</v>
      </c>
      <c r="C26" s="4655"/>
      <c r="D26" s="4655"/>
      <c r="E26" s="4655"/>
      <c r="F26" s="4655"/>
      <c r="G26" s="4657">
        <v>2194</v>
      </c>
      <c r="H26" s="4658"/>
      <c r="I26" s="4658"/>
      <c r="J26" s="4658"/>
      <c r="K26" s="4658"/>
      <c r="L26" s="4654">
        <v>4</v>
      </c>
      <c r="M26" s="4654"/>
      <c r="N26" s="4654"/>
      <c r="O26" s="4654"/>
      <c r="P26" s="4655"/>
      <c r="Q26" s="4654">
        <v>66</v>
      </c>
      <c r="R26" s="4654"/>
      <c r="S26" s="4654"/>
      <c r="T26" s="4654"/>
      <c r="U26" s="4655"/>
      <c r="V26" s="4654">
        <v>10</v>
      </c>
      <c r="W26" s="4654"/>
      <c r="X26" s="4654"/>
      <c r="Y26" s="4654"/>
      <c r="Z26" s="4655"/>
      <c r="AA26" s="4654">
        <v>162</v>
      </c>
      <c r="AB26" s="4654"/>
      <c r="AC26" s="4654"/>
      <c r="AD26" s="4654"/>
      <c r="AE26" s="4655"/>
      <c r="AF26" s="4654">
        <v>14</v>
      </c>
      <c r="AG26" s="4654"/>
      <c r="AH26" s="4654"/>
      <c r="AI26" s="4654"/>
      <c r="AJ26" s="4655"/>
      <c r="AK26" s="4654">
        <v>109</v>
      </c>
      <c r="AL26" s="4654"/>
      <c r="AM26" s="4654"/>
      <c r="AN26" s="4654"/>
      <c r="AO26" s="4655"/>
      <c r="AP26" s="4654">
        <v>5</v>
      </c>
      <c r="AQ26" s="4654"/>
      <c r="AR26" s="4654"/>
      <c r="AS26" s="4654"/>
      <c r="AT26" s="4655"/>
      <c r="AU26" s="4654">
        <v>1</v>
      </c>
      <c r="AV26" s="4654"/>
      <c r="AW26" s="4654"/>
      <c r="AX26" s="4654"/>
      <c r="AY26" s="4655"/>
      <c r="AZ26" s="4659" t="s">
        <v>809</v>
      </c>
      <c r="BA26" s="4660"/>
      <c r="BB26" s="4660"/>
      <c r="BC26" s="4660"/>
      <c r="BD26" s="4660"/>
      <c r="BE26" s="4654">
        <v>8</v>
      </c>
      <c r="BF26" s="4654"/>
      <c r="BG26" s="4654"/>
      <c r="BH26" s="4654"/>
      <c r="BI26" s="4655"/>
      <c r="BJ26" s="4654">
        <v>95</v>
      </c>
      <c r="BK26" s="4654"/>
      <c r="BL26" s="4654"/>
      <c r="BM26" s="4654"/>
      <c r="BN26" s="4655"/>
    </row>
    <row r="27" spans="1:66" ht="30.75" customHeight="1">
      <c r="A27" s="851" t="s">
        <v>1436</v>
      </c>
      <c r="B27" s="4656">
        <v>2774.7199999999993</v>
      </c>
      <c r="C27" s="4655"/>
      <c r="D27" s="4655"/>
      <c r="E27" s="4655"/>
      <c r="F27" s="4655"/>
      <c r="G27" s="4657">
        <v>2308.9899999999998</v>
      </c>
      <c r="H27" s="4658"/>
      <c r="I27" s="4658"/>
      <c r="J27" s="4658"/>
      <c r="K27" s="4658"/>
      <c r="L27" s="4654">
        <v>30.98</v>
      </c>
      <c r="M27" s="4654"/>
      <c r="N27" s="4654"/>
      <c r="O27" s="4654"/>
      <c r="P27" s="4655"/>
      <c r="Q27" s="4654">
        <v>54.83</v>
      </c>
      <c r="R27" s="4654"/>
      <c r="S27" s="4654"/>
      <c r="T27" s="4654"/>
      <c r="U27" s="4655"/>
      <c r="V27" s="4654">
        <v>8.7899999999999991</v>
      </c>
      <c r="W27" s="4654"/>
      <c r="X27" s="4654"/>
      <c r="Y27" s="4654"/>
      <c r="Z27" s="4655"/>
      <c r="AA27" s="4654">
        <v>146.43</v>
      </c>
      <c r="AB27" s="4654"/>
      <c r="AC27" s="4654"/>
      <c r="AD27" s="4654"/>
      <c r="AE27" s="4655"/>
      <c r="AF27" s="4654">
        <v>11.78</v>
      </c>
      <c r="AG27" s="4654"/>
      <c r="AH27" s="4654"/>
      <c r="AI27" s="4654"/>
      <c r="AJ27" s="4655"/>
      <c r="AK27" s="4654">
        <v>120.43</v>
      </c>
      <c r="AL27" s="4654"/>
      <c r="AM27" s="4654"/>
      <c r="AN27" s="4654"/>
      <c r="AO27" s="4655"/>
      <c r="AP27" s="4654">
        <v>5.6</v>
      </c>
      <c r="AQ27" s="4654"/>
      <c r="AR27" s="4654"/>
      <c r="AS27" s="4654"/>
      <c r="AT27" s="4655"/>
      <c r="AU27" s="4654">
        <v>1.89</v>
      </c>
      <c r="AV27" s="4654"/>
      <c r="AW27" s="4654"/>
      <c r="AX27" s="4654"/>
      <c r="AY27" s="4655"/>
      <c r="AZ27" s="4659" t="s">
        <v>809</v>
      </c>
      <c r="BA27" s="4655"/>
      <c r="BB27" s="4655"/>
      <c r="BC27" s="4655"/>
      <c r="BD27" s="4655"/>
      <c r="BE27" s="4654">
        <v>1</v>
      </c>
      <c r="BF27" s="4655"/>
      <c r="BG27" s="4655"/>
      <c r="BH27" s="4655"/>
      <c r="BI27" s="4655"/>
      <c r="BJ27" s="4654">
        <v>84</v>
      </c>
      <c r="BK27" s="4654"/>
      <c r="BL27" s="4654"/>
      <c r="BM27" s="4654"/>
      <c r="BN27" s="4655"/>
    </row>
    <row r="28" spans="1:66" ht="30.75" customHeight="1">
      <c r="A28" s="851" t="s">
        <v>424</v>
      </c>
      <c r="B28" s="4656">
        <v>2836</v>
      </c>
      <c r="C28" s="4660"/>
      <c r="D28" s="4660"/>
      <c r="E28" s="4660"/>
      <c r="F28" s="4660"/>
      <c r="G28" s="4657">
        <v>2350</v>
      </c>
      <c r="H28" s="4666"/>
      <c r="I28" s="4666"/>
      <c r="J28" s="4666"/>
      <c r="K28" s="4666"/>
      <c r="L28" s="4654">
        <v>29</v>
      </c>
      <c r="M28" s="4654"/>
      <c r="N28" s="4654"/>
      <c r="O28" s="4654"/>
      <c r="P28" s="4660"/>
      <c r="Q28" s="4654">
        <v>59</v>
      </c>
      <c r="R28" s="4654"/>
      <c r="S28" s="4654"/>
      <c r="T28" s="4654"/>
      <c r="U28" s="4660"/>
      <c r="V28" s="4654">
        <v>2</v>
      </c>
      <c r="W28" s="4654"/>
      <c r="X28" s="4654"/>
      <c r="Y28" s="4654"/>
      <c r="Z28" s="4660"/>
      <c r="AA28" s="4654">
        <v>149</v>
      </c>
      <c r="AB28" s="4654"/>
      <c r="AC28" s="4654"/>
      <c r="AD28" s="4654"/>
      <c r="AE28" s="4660"/>
      <c r="AF28" s="4654">
        <v>13</v>
      </c>
      <c r="AG28" s="4654"/>
      <c r="AH28" s="4654"/>
      <c r="AI28" s="4654"/>
      <c r="AJ28" s="4660"/>
      <c r="AK28" s="4654">
        <v>134</v>
      </c>
      <c r="AL28" s="4654"/>
      <c r="AM28" s="4654"/>
      <c r="AN28" s="4654"/>
      <c r="AO28" s="4660"/>
      <c r="AP28" s="4654">
        <v>6</v>
      </c>
      <c r="AQ28" s="4654"/>
      <c r="AR28" s="4654"/>
      <c r="AS28" s="4654"/>
      <c r="AT28" s="4660"/>
      <c r="AU28" s="4659" t="s">
        <v>1002</v>
      </c>
      <c r="AV28" s="4660"/>
      <c r="AW28" s="4660"/>
      <c r="AX28" s="4660"/>
      <c r="AY28" s="4660"/>
      <c r="AZ28" s="4659" t="s">
        <v>809</v>
      </c>
      <c r="BA28" s="4660"/>
      <c r="BB28" s="4660"/>
      <c r="BC28" s="4660"/>
      <c r="BD28" s="4660"/>
      <c r="BE28" s="4659">
        <v>10</v>
      </c>
      <c r="BF28" s="4660"/>
      <c r="BG28" s="4660"/>
      <c r="BH28" s="4660"/>
      <c r="BI28" s="4660"/>
      <c r="BJ28" s="4654">
        <v>84</v>
      </c>
      <c r="BK28" s="4654"/>
      <c r="BL28" s="4654"/>
      <c r="BM28" s="4654"/>
      <c r="BN28" s="4660"/>
    </row>
    <row r="29" spans="1:66" ht="30.75" customHeight="1" thickBot="1">
      <c r="A29" s="852" t="s">
        <v>434</v>
      </c>
      <c r="B29" s="4661">
        <v>2679</v>
      </c>
      <c r="C29" s="4662"/>
      <c r="D29" s="4662"/>
      <c r="E29" s="4662"/>
      <c r="F29" s="4662"/>
      <c r="G29" s="4663">
        <v>2273</v>
      </c>
      <c r="H29" s="4664"/>
      <c r="I29" s="4664"/>
      <c r="J29" s="4664"/>
      <c r="K29" s="4664"/>
      <c r="L29" s="4665">
        <v>16</v>
      </c>
      <c r="M29" s="4665"/>
      <c r="N29" s="4665"/>
      <c r="O29" s="4665"/>
      <c r="P29" s="4662"/>
      <c r="Q29" s="4665">
        <v>48</v>
      </c>
      <c r="R29" s="4665"/>
      <c r="S29" s="4665"/>
      <c r="T29" s="4665"/>
      <c r="U29" s="4662"/>
      <c r="V29" s="4665">
        <v>1</v>
      </c>
      <c r="W29" s="4665"/>
      <c r="X29" s="4665"/>
      <c r="Y29" s="4665"/>
      <c r="Z29" s="4662"/>
      <c r="AA29" s="4665">
        <v>131</v>
      </c>
      <c r="AB29" s="4665"/>
      <c r="AC29" s="4665"/>
      <c r="AD29" s="4665"/>
      <c r="AE29" s="4662"/>
      <c r="AF29" s="4665">
        <v>3</v>
      </c>
      <c r="AG29" s="4665"/>
      <c r="AH29" s="4665"/>
      <c r="AI29" s="4665"/>
      <c r="AJ29" s="4662"/>
      <c r="AK29" s="4665">
        <v>127</v>
      </c>
      <c r="AL29" s="4665"/>
      <c r="AM29" s="4665"/>
      <c r="AN29" s="4665"/>
      <c r="AO29" s="4662"/>
      <c r="AP29" s="4665">
        <v>3</v>
      </c>
      <c r="AQ29" s="4665"/>
      <c r="AR29" s="4665"/>
      <c r="AS29" s="4665"/>
      <c r="AT29" s="4662"/>
      <c r="AU29" s="4467" t="s">
        <v>1002</v>
      </c>
      <c r="AV29" s="4467"/>
      <c r="AW29" s="4467"/>
      <c r="AX29" s="4467"/>
      <c r="AY29" s="4467"/>
      <c r="AZ29" s="4467" t="s">
        <v>1002</v>
      </c>
      <c r="BA29" s="4467"/>
      <c r="BB29" s="4467"/>
      <c r="BC29" s="4467"/>
      <c r="BD29" s="4467"/>
      <c r="BE29" s="4467">
        <v>3</v>
      </c>
      <c r="BF29" s="4667"/>
      <c r="BG29" s="4667"/>
      <c r="BH29" s="4667"/>
      <c r="BI29" s="4667"/>
      <c r="BJ29" s="4468">
        <v>74</v>
      </c>
      <c r="BK29" s="4468"/>
      <c r="BL29" s="4468"/>
      <c r="BM29" s="4468"/>
      <c r="BN29" s="4667"/>
    </row>
    <row r="30" spans="1:66" s="438" customFormat="1" ht="15" customHeight="1">
      <c r="A30" s="846" t="s">
        <v>1437</v>
      </c>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AU30" s="566"/>
      <c r="AV30" s="566"/>
      <c r="AW30" s="566"/>
      <c r="AX30" s="566"/>
      <c r="AY30" s="566"/>
      <c r="AZ30" s="566"/>
      <c r="BA30" s="566"/>
      <c r="BB30" s="566"/>
      <c r="BC30" s="566"/>
      <c r="BD30" s="566"/>
      <c r="BE30" s="566"/>
      <c r="BF30" s="566"/>
      <c r="BG30" s="566"/>
      <c r="BH30" s="566"/>
      <c r="BI30" s="566"/>
      <c r="BJ30" s="566"/>
      <c r="BK30" s="566"/>
      <c r="BL30" s="566"/>
      <c r="BM30" s="566"/>
      <c r="BN30" s="568" t="s">
        <v>1438</v>
      </c>
    </row>
  </sheetData>
  <mergeCells count="201">
    <mergeCell ref="AF27:AJ27"/>
    <mergeCell ref="AK27:AO27"/>
    <mergeCell ref="AP27:AT27"/>
    <mergeCell ref="AU27:AY27"/>
    <mergeCell ref="AZ27:BD27"/>
    <mergeCell ref="BE27:BI27"/>
    <mergeCell ref="BJ29:BN29"/>
    <mergeCell ref="AF29:AJ29"/>
    <mergeCell ref="AK29:AO29"/>
    <mergeCell ref="AP29:AT29"/>
    <mergeCell ref="AU29:AY29"/>
    <mergeCell ref="AZ29:BD29"/>
    <mergeCell ref="BE29:BI29"/>
    <mergeCell ref="AU28:AY28"/>
    <mergeCell ref="AZ28:BD28"/>
    <mergeCell ref="BE28:BI28"/>
    <mergeCell ref="BJ28:BN28"/>
    <mergeCell ref="BE26:BI26"/>
    <mergeCell ref="BJ26:BN26"/>
    <mergeCell ref="B27:F27"/>
    <mergeCell ref="G27:K27"/>
    <mergeCell ref="L27:P27"/>
    <mergeCell ref="Q27:U27"/>
    <mergeCell ref="V27:Z27"/>
    <mergeCell ref="AA27:AE27"/>
    <mergeCell ref="B29:F29"/>
    <mergeCell ref="G29:K29"/>
    <mergeCell ref="L29:P29"/>
    <mergeCell ref="Q29:U29"/>
    <mergeCell ref="V29:Z29"/>
    <mergeCell ref="AA29:AE29"/>
    <mergeCell ref="BJ27:BN27"/>
    <mergeCell ref="B28:F28"/>
    <mergeCell ref="G28:K28"/>
    <mergeCell ref="L28:P28"/>
    <mergeCell ref="Q28:U28"/>
    <mergeCell ref="V28:Z28"/>
    <mergeCell ref="AA28:AE28"/>
    <mergeCell ref="AF28:AJ28"/>
    <mergeCell ref="AK28:AO28"/>
    <mergeCell ref="AP28:AT28"/>
    <mergeCell ref="BJ25:BN25"/>
    <mergeCell ref="B26:F26"/>
    <mergeCell ref="G26:K26"/>
    <mergeCell ref="L26:P26"/>
    <mergeCell ref="Q26:U26"/>
    <mergeCell ref="V26:Z26"/>
    <mergeCell ref="AA26:AE26"/>
    <mergeCell ref="AF26:AJ26"/>
    <mergeCell ref="AK26:AO26"/>
    <mergeCell ref="AP26:AT26"/>
    <mergeCell ref="AF25:AJ25"/>
    <mergeCell ref="AK25:AO25"/>
    <mergeCell ref="AP25:AT25"/>
    <mergeCell ref="AU25:AY25"/>
    <mergeCell ref="AZ25:BD25"/>
    <mergeCell ref="BE25:BI25"/>
    <mergeCell ref="B25:F25"/>
    <mergeCell ref="G25:K25"/>
    <mergeCell ref="L25:P25"/>
    <mergeCell ref="Q25:U25"/>
    <mergeCell ref="V25:Z25"/>
    <mergeCell ref="AA25:AE25"/>
    <mergeCell ref="AU26:AY26"/>
    <mergeCell ref="AZ26:BD26"/>
    <mergeCell ref="BE24:BI24"/>
    <mergeCell ref="BJ24:BN24"/>
    <mergeCell ref="BA19:BG19"/>
    <mergeCell ref="BH19:BN19"/>
    <mergeCell ref="A22:BN22"/>
    <mergeCell ref="B24:F24"/>
    <mergeCell ref="G24:K24"/>
    <mergeCell ref="L24:P24"/>
    <mergeCell ref="Q24:U24"/>
    <mergeCell ref="V24:Z24"/>
    <mergeCell ref="AA24:AE24"/>
    <mergeCell ref="AF24:AJ24"/>
    <mergeCell ref="A19:C19"/>
    <mergeCell ref="D19:J19"/>
    <mergeCell ref="K19:Q19"/>
    <mergeCell ref="R19:X19"/>
    <mergeCell ref="Y19:AE19"/>
    <mergeCell ref="AF19:AL19"/>
    <mergeCell ref="AM19:AS19"/>
    <mergeCell ref="AT19:AZ19"/>
    <mergeCell ref="AK24:AO24"/>
    <mergeCell ref="AP24:AT24"/>
    <mergeCell ref="AU24:AY24"/>
    <mergeCell ref="AZ24:BD24"/>
    <mergeCell ref="BH17:BN17"/>
    <mergeCell ref="A18:C18"/>
    <mergeCell ref="D18:J18"/>
    <mergeCell ref="K18:Q18"/>
    <mergeCell ref="R18:X18"/>
    <mergeCell ref="Y18:AE18"/>
    <mergeCell ref="AF18:AL18"/>
    <mergeCell ref="AM18:AS18"/>
    <mergeCell ref="AT18:AZ18"/>
    <mergeCell ref="BA18:BG18"/>
    <mergeCell ref="BH18:BN18"/>
    <mergeCell ref="A17:C17"/>
    <mergeCell ref="D17:J17"/>
    <mergeCell ref="K17:Q17"/>
    <mergeCell ref="R17:X17"/>
    <mergeCell ref="Y17:AE17"/>
    <mergeCell ref="AF17:AL17"/>
    <mergeCell ref="AM17:AS17"/>
    <mergeCell ref="AT17:AZ17"/>
    <mergeCell ref="BA17:BG17"/>
    <mergeCell ref="BH15:BN15"/>
    <mergeCell ref="A16:C16"/>
    <mergeCell ref="D16:J16"/>
    <mergeCell ref="K16:Q16"/>
    <mergeCell ref="R16:X16"/>
    <mergeCell ref="Y16:AE16"/>
    <mergeCell ref="AF16:AL16"/>
    <mergeCell ref="AM16:AS16"/>
    <mergeCell ref="AT16:AZ16"/>
    <mergeCell ref="BA16:BG16"/>
    <mergeCell ref="BH16:BN16"/>
    <mergeCell ref="A15:C15"/>
    <mergeCell ref="D15:J15"/>
    <mergeCell ref="K15:Q15"/>
    <mergeCell ref="R15:X15"/>
    <mergeCell ref="Y15:AE15"/>
    <mergeCell ref="AF15:AL15"/>
    <mergeCell ref="AM15:AS15"/>
    <mergeCell ref="AT15:AZ15"/>
    <mergeCell ref="BA15:BG15"/>
    <mergeCell ref="BH8:BN8"/>
    <mergeCell ref="A12:BN12"/>
    <mergeCell ref="A14:C14"/>
    <mergeCell ref="D14:J14"/>
    <mergeCell ref="K14:Q14"/>
    <mergeCell ref="R14:X14"/>
    <mergeCell ref="Y14:AE14"/>
    <mergeCell ref="AF14:AL14"/>
    <mergeCell ref="AM14:AS14"/>
    <mergeCell ref="AT14:AZ14"/>
    <mergeCell ref="BA14:BG14"/>
    <mergeCell ref="BH14:BN14"/>
    <mergeCell ref="A8:C8"/>
    <mergeCell ref="D8:J8"/>
    <mergeCell ref="K8:Q8"/>
    <mergeCell ref="R8:X8"/>
    <mergeCell ref="Y8:AE8"/>
    <mergeCell ref="AF8:AL8"/>
    <mergeCell ref="AM8:AS8"/>
    <mergeCell ref="AT8:AZ8"/>
    <mergeCell ref="BA8:BG8"/>
    <mergeCell ref="BH6:BN6"/>
    <mergeCell ref="A7:C7"/>
    <mergeCell ref="D7:J7"/>
    <mergeCell ref="K7:Q7"/>
    <mergeCell ref="R7:X7"/>
    <mergeCell ref="Y7:AE7"/>
    <mergeCell ref="AF7:AL7"/>
    <mergeCell ref="AM7:AS7"/>
    <mergeCell ref="AT7:AZ7"/>
    <mergeCell ref="BA7:BG7"/>
    <mergeCell ref="BH7:BN7"/>
    <mergeCell ref="A6:C6"/>
    <mergeCell ref="D6:J6"/>
    <mergeCell ref="K6:Q6"/>
    <mergeCell ref="R6:X6"/>
    <mergeCell ref="Y6:AE6"/>
    <mergeCell ref="AF6:AL6"/>
    <mergeCell ref="AM6:AS6"/>
    <mergeCell ref="AT6:AZ6"/>
    <mergeCell ref="BA6:BG6"/>
    <mergeCell ref="BH4:BN4"/>
    <mergeCell ref="A5:C5"/>
    <mergeCell ref="D5:J5"/>
    <mergeCell ref="K5:Q5"/>
    <mergeCell ref="R5:X5"/>
    <mergeCell ref="Y5:AE5"/>
    <mergeCell ref="AF5:AL5"/>
    <mergeCell ref="AM5:AS5"/>
    <mergeCell ref="AT5:AZ5"/>
    <mergeCell ref="BA5:BG5"/>
    <mergeCell ref="BH5:BN5"/>
    <mergeCell ref="A4:C4"/>
    <mergeCell ref="D4:J4"/>
    <mergeCell ref="K4:Q4"/>
    <mergeCell ref="R4:X4"/>
    <mergeCell ref="Y4:AE4"/>
    <mergeCell ref="AF4:AL4"/>
    <mergeCell ref="AM4:AS4"/>
    <mergeCell ref="AT4:AZ4"/>
    <mergeCell ref="BA4:BG4"/>
    <mergeCell ref="A1:BN1"/>
    <mergeCell ref="A3:C3"/>
    <mergeCell ref="D3:J3"/>
    <mergeCell ref="K3:Q3"/>
    <mergeCell ref="R3:X3"/>
    <mergeCell ref="Y3:AE3"/>
    <mergeCell ref="AF3:AL3"/>
    <mergeCell ref="AM3:AS3"/>
    <mergeCell ref="AT3:AZ3"/>
    <mergeCell ref="BA3:BG3"/>
    <mergeCell ref="BH3:BN3"/>
  </mergeCells>
  <phoneticPr fontId="2"/>
  <printOptions horizontalCentered="1"/>
  <pageMargins left="0.39370078740157483" right="0.27559055118110237" top="0.59055118110236227" bottom="0.59055118110236227" header="0.11811023622047245" footer="0.11811023622047245"/>
  <pageSetup paperSize="9" scale="96" firstPageNumber="37" orientation="portrait" useFirstPageNumber="1" r:id="rId1"/>
  <headerFooter alignWithMargins="0">
    <oddFooter>&amp;C&amp;"ＭＳ 明朝,標準"&amp;10&amp;P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F402-A44C-4C16-8751-28BFA9CCE8C5}">
  <dimension ref="A1:W43"/>
  <sheetViews>
    <sheetView view="pageBreakPreview" zoomScaleNormal="100" zoomScaleSheetLayoutView="100" workbookViewId="0">
      <selection sqref="A1:O1"/>
    </sheetView>
  </sheetViews>
  <sheetFormatPr defaultColWidth="9" defaultRowHeight="13"/>
  <cols>
    <col min="1" max="1" width="13.81640625" style="46" customWidth="1"/>
    <col min="2" max="23" width="3.81640625" style="46" customWidth="1"/>
    <col min="24" max="25" width="9.36328125" style="46" customWidth="1"/>
    <col min="26" max="16384" width="9" style="46"/>
  </cols>
  <sheetData>
    <row r="1" spans="1:23" s="853" customFormat="1" ht="30" customHeight="1">
      <c r="A1" s="4668" t="s">
        <v>1439</v>
      </c>
      <c r="B1" s="4668"/>
      <c r="C1" s="4668"/>
      <c r="D1" s="4668"/>
      <c r="E1" s="4668"/>
      <c r="F1" s="4668"/>
      <c r="G1" s="4668"/>
      <c r="H1" s="4668"/>
      <c r="I1" s="4668"/>
      <c r="J1" s="4668"/>
      <c r="K1" s="4668"/>
      <c r="L1" s="4668"/>
      <c r="M1" s="4668"/>
      <c r="N1" s="4668"/>
      <c r="O1" s="4668"/>
      <c r="P1" s="4668"/>
      <c r="Q1" s="4668"/>
      <c r="R1" s="4668"/>
      <c r="S1" s="4668"/>
      <c r="T1" s="4668"/>
      <c r="U1" s="4668"/>
      <c r="V1" s="4668"/>
      <c r="W1" s="4668"/>
    </row>
    <row r="2" spans="1:23" s="52" customFormat="1" ht="15" customHeight="1" thickBot="1">
      <c r="B2" s="854"/>
      <c r="C2" s="854"/>
      <c r="D2" s="854"/>
      <c r="E2" s="854"/>
      <c r="F2" s="854"/>
      <c r="G2" s="854"/>
      <c r="H2" s="854"/>
      <c r="I2" s="854"/>
      <c r="J2" s="854"/>
      <c r="K2" s="854"/>
      <c r="L2" s="854"/>
      <c r="M2" s="854"/>
      <c r="N2" s="854"/>
      <c r="O2" s="854"/>
      <c r="P2" s="854"/>
      <c r="Q2" s="854"/>
      <c r="R2" s="854"/>
      <c r="S2" s="854"/>
      <c r="T2" s="854"/>
      <c r="U2" s="854"/>
      <c r="V2" s="854"/>
      <c r="W2" s="855" t="s">
        <v>1440</v>
      </c>
    </row>
    <row r="3" spans="1:23" ht="32.25" customHeight="1">
      <c r="A3" s="856" t="s">
        <v>1376</v>
      </c>
      <c r="B3" s="4669" t="s">
        <v>1441</v>
      </c>
      <c r="C3" s="4670"/>
      <c r="D3" s="4671" t="s">
        <v>1423</v>
      </c>
      <c r="E3" s="4672"/>
      <c r="F3" s="4671" t="s">
        <v>1424</v>
      </c>
      <c r="G3" s="4672"/>
      <c r="H3" s="4671" t="s">
        <v>1425</v>
      </c>
      <c r="I3" s="4672"/>
      <c r="J3" s="4671" t="s">
        <v>1426</v>
      </c>
      <c r="K3" s="4672"/>
      <c r="L3" s="4671" t="s">
        <v>1427</v>
      </c>
      <c r="M3" s="4672"/>
      <c r="N3" s="4669" t="s">
        <v>1428</v>
      </c>
      <c r="O3" s="4670"/>
      <c r="P3" s="4671" t="s">
        <v>1429</v>
      </c>
      <c r="Q3" s="4672"/>
      <c r="R3" s="4669" t="s">
        <v>1430</v>
      </c>
      <c r="S3" s="4670"/>
      <c r="T3" s="4669" t="s">
        <v>1431</v>
      </c>
      <c r="U3" s="4670"/>
      <c r="V3" s="4669" t="s">
        <v>1433</v>
      </c>
      <c r="W3" s="4673"/>
    </row>
    <row r="4" spans="1:23" ht="19.5" customHeight="1">
      <c r="A4" s="857" t="s">
        <v>487</v>
      </c>
      <c r="B4" s="4674">
        <v>2461</v>
      </c>
      <c r="C4" s="4675">
        <v>2700.7415000000005</v>
      </c>
      <c r="D4" s="4676">
        <v>2176.38</v>
      </c>
      <c r="E4" s="4676">
        <v>2308.9899999999998</v>
      </c>
      <c r="F4" s="4676">
        <v>7.73</v>
      </c>
      <c r="G4" s="4676">
        <v>30.98</v>
      </c>
      <c r="H4" s="4676">
        <v>34.630000000000003</v>
      </c>
      <c r="I4" s="4676">
        <v>54.83</v>
      </c>
      <c r="J4" s="4676">
        <v>1</v>
      </c>
      <c r="K4" s="4676">
        <v>8.7899999999999991</v>
      </c>
      <c r="L4" s="4676">
        <v>109.24</v>
      </c>
      <c r="M4" s="4676">
        <v>146.43</v>
      </c>
      <c r="N4" s="4676">
        <v>3.17</v>
      </c>
      <c r="O4" s="4676">
        <v>11.78</v>
      </c>
      <c r="P4" s="4676">
        <v>120.51</v>
      </c>
      <c r="Q4" s="4676">
        <v>129.25149999999999</v>
      </c>
      <c r="R4" s="4676">
        <v>3.53</v>
      </c>
      <c r="S4" s="4676">
        <v>5.6505000000000001</v>
      </c>
      <c r="T4" s="4677" t="s">
        <v>809</v>
      </c>
      <c r="U4" s="4677"/>
      <c r="V4" s="4676">
        <v>3.68</v>
      </c>
      <c r="W4" s="4676">
        <v>1.43</v>
      </c>
    </row>
    <row r="5" spans="1:23" s="858" customFormat="1" ht="19.5" customHeight="1">
      <c r="A5" s="253" t="s">
        <v>816</v>
      </c>
      <c r="B5" s="4678">
        <f t="shared" ref="B5:B24" si="0">SUM(D5,F5,H5,J5,L5,N5,P5,R5,T5,V5)</f>
        <v>157.69</v>
      </c>
      <c r="C5" s="4679">
        <v>2701.7415000000001</v>
      </c>
      <c r="D5" s="4677">
        <v>148.96</v>
      </c>
      <c r="E5" s="4680">
        <v>164.17</v>
      </c>
      <c r="F5" s="4677" t="s">
        <v>809</v>
      </c>
      <c r="G5" s="4677"/>
      <c r="H5" s="4677">
        <v>1</v>
      </c>
      <c r="I5" s="4677"/>
      <c r="J5" s="4677" t="s">
        <v>809</v>
      </c>
      <c r="K5" s="4677"/>
      <c r="L5" s="4677">
        <v>2</v>
      </c>
      <c r="M5" s="4680">
        <v>20.57</v>
      </c>
      <c r="N5" s="4677" t="s">
        <v>809</v>
      </c>
      <c r="O5" s="4677"/>
      <c r="P5" s="4677">
        <v>5.73</v>
      </c>
      <c r="Q5" s="4680">
        <v>5.73</v>
      </c>
      <c r="R5" s="4677" t="s">
        <v>809</v>
      </c>
      <c r="S5" s="4677"/>
      <c r="T5" s="4677" t="s">
        <v>809</v>
      </c>
      <c r="U5" s="4677"/>
      <c r="V5" s="4677" t="s">
        <v>809</v>
      </c>
      <c r="W5" s="4677"/>
    </row>
    <row r="6" spans="1:23" s="858" customFormat="1" ht="19.5" customHeight="1">
      <c r="A6" s="253" t="s">
        <v>817</v>
      </c>
      <c r="B6" s="4678">
        <f t="shared" si="0"/>
        <v>364.06</v>
      </c>
      <c r="C6" s="4679">
        <v>2702.7415000000001</v>
      </c>
      <c r="D6" s="4677">
        <v>315.12</v>
      </c>
      <c r="E6" s="4680">
        <v>309.98</v>
      </c>
      <c r="F6" s="4677" t="s">
        <v>809</v>
      </c>
      <c r="G6" s="4677"/>
      <c r="H6" s="4677">
        <v>2.39</v>
      </c>
      <c r="I6" s="4680">
        <v>2.39</v>
      </c>
      <c r="J6" s="4677" t="s">
        <v>809</v>
      </c>
      <c r="K6" s="4677"/>
      <c r="L6" s="4677">
        <v>30.82</v>
      </c>
      <c r="M6" s="4680">
        <v>37.33</v>
      </c>
      <c r="N6" s="4677" t="s">
        <v>809</v>
      </c>
      <c r="O6" s="4677"/>
      <c r="P6" s="4677">
        <v>14.73</v>
      </c>
      <c r="Q6" s="4680">
        <v>10.280099999999999</v>
      </c>
      <c r="R6" s="4677" t="s">
        <v>809</v>
      </c>
      <c r="S6" s="4677"/>
      <c r="T6" s="4677" t="s">
        <v>809</v>
      </c>
      <c r="U6" s="4677"/>
      <c r="V6" s="4677">
        <v>1</v>
      </c>
      <c r="W6" s="4677"/>
    </row>
    <row r="7" spans="1:23" s="858" customFormat="1" ht="19.5" customHeight="1">
      <c r="A7" s="253" t="s">
        <v>822</v>
      </c>
      <c r="B7" s="4678">
        <f t="shared" si="0"/>
        <v>371.07</v>
      </c>
      <c r="C7" s="4679">
        <v>2703.7415000000001</v>
      </c>
      <c r="D7" s="4677">
        <v>327.51</v>
      </c>
      <c r="E7" s="4680">
        <v>377.06</v>
      </c>
      <c r="F7" s="4677" t="s">
        <v>809</v>
      </c>
      <c r="G7" s="4677"/>
      <c r="H7" s="4677">
        <v>4</v>
      </c>
      <c r="I7" s="4680">
        <v>14.19</v>
      </c>
      <c r="J7" s="4677" t="s">
        <v>809</v>
      </c>
      <c r="K7" s="4677"/>
      <c r="L7" s="4677">
        <v>19.11</v>
      </c>
      <c r="M7" s="4680">
        <v>13.87</v>
      </c>
      <c r="N7" s="4677" t="s">
        <v>809</v>
      </c>
      <c r="O7" s="4677"/>
      <c r="P7" s="4677">
        <v>20.45</v>
      </c>
      <c r="Q7" s="4680">
        <v>19.77</v>
      </c>
      <c r="R7" s="4677" t="s">
        <v>809</v>
      </c>
      <c r="S7" s="4677"/>
      <c r="T7" s="4677" t="s">
        <v>809</v>
      </c>
      <c r="U7" s="4677"/>
      <c r="V7" s="4677" t="s">
        <v>809</v>
      </c>
      <c r="W7" s="4677"/>
    </row>
    <row r="8" spans="1:23" s="858" customFormat="1" ht="19.5" customHeight="1">
      <c r="A8" s="253" t="s">
        <v>826</v>
      </c>
      <c r="B8" s="4678">
        <f t="shared" si="0"/>
        <v>180.28000000000003</v>
      </c>
      <c r="C8" s="4679">
        <v>2704.7415000000001</v>
      </c>
      <c r="D8" s="4677">
        <v>146.30000000000001</v>
      </c>
      <c r="E8" s="4680">
        <v>144.65</v>
      </c>
      <c r="F8" s="4677" t="s">
        <v>809</v>
      </c>
      <c r="G8" s="4677"/>
      <c r="H8" s="4677">
        <v>5.18</v>
      </c>
      <c r="I8" s="4680">
        <v>7.65</v>
      </c>
      <c r="J8" s="4677" t="s">
        <v>809</v>
      </c>
      <c r="K8" s="4677"/>
      <c r="L8" s="4677">
        <v>20.03</v>
      </c>
      <c r="M8" s="4680">
        <v>13.27</v>
      </c>
      <c r="N8" s="4677" t="s">
        <v>809</v>
      </c>
      <c r="O8" s="4677"/>
      <c r="P8" s="4677">
        <v>8.77</v>
      </c>
      <c r="Q8" s="4680">
        <v>2.23</v>
      </c>
      <c r="R8" s="4677" t="s">
        <v>809</v>
      </c>
      <c r="S8" s="4677"/>
      <c r="T8" s="4677" t="s">
        <v>809</v>
      </c>
      <c r="U8" s="4677"/>
      <c r="V8" s="4677" t="s">
        <v>809</v>
      </c>
      <c r="W8" s="4677"/>
    </row>
    <row r="9" spans="1:23" s="858" customFormat="1" ht="19.5" customHeight="1">
      <c r="A9" s="253" t="s">
        <v>829</v>
      </c>
      <c r="B9" s="4678">
        <f t="shared" si="0"/>
        <v>98.03</v>
      </c>
      <c r="C9" s="4679">
        <v>2705.7415000000001</v>
      </c>
      <c r="D9" s="4677">
        <v>95.27</v>
      </c>
      <c r="E9" s="4680">
        <v>107.57</v>
      </c>
      <c r="F9" s="4677" t="s">
        <v>809</v>
      </c>
      <c r="G9" s="4677"/>
      <c r="H9" s="4677" t="s">
        <v>809</v>
      </c>
      <c r="I9" s="4677"/>
      <c r="J9" s="4677" t="s">
        <v>809</v>
      </c>
      <c r="K9" s="4677"/>
      <c r="L9" s="4677" t="s">
        <v>809</v>
      </c>
      <c r="M9" s="4677"/>
      <c r="N9" s="4677" t="s">
        <v>809</v>
      </c>
      <c r="O9" s="4677"/>
      <c r="P9" s="4677">
        <v>2.76</v>
      </c>
      <c r="Q9" s="4677"/>
      <c r="R9" s="4677" t="s">
        <v>809</v>
      </c>
      <c r="S9" s="4677"/>
      <c r="T9" s="4677" t="s">
        <v>809</v>
      </c>
      <c r="U9" s="4677"/>
      <c r="V9" s="4677" t="s">
        <v>809</v>
      </c>
      <c r="W9" s="4677"/>
    </row>
    <row r="10" spans="1:23" s="858" customFormat="1" ht="19.5" customHeight="1">
      <c r="A10" s="253" t="s">
        <v>1384</v>
      </c>
      <c r="B10" s="4678">
        <f t="shared" si="0"/>
        <v>2.66</v>
      </c>
      <c r="C10" s="4679">
        <v>2706.7415000000001</v>
      </c>
      <c r="D10" s="4681">
        <v>2.66</v>
      </c>
      <c r="E10" s="4682">
        <v>3.67</v>
      </c>
      <c r="F10" s="4677" t="s">
        <v>809</v>
      </c>
      <c r="G10" s="4677"/>
      <c r="H10" s="4677" t="s">
        <v>809</v>
      </c>
      <c r="I10" s="4677"/>
      <c r="J10" s="4677" t="s">
        <v>809</v>
      </c>
      <c r="K10" s="4677"/>
      <c r="L10" s="4677" t="s">
        <v>809</v>
      </c>
      <c r="M10" s="4677"/>
      <c r="N10" s="4677" t="s">
        <v>809</v>
      </c>
      <c r="O10" s="4677"/>
      <c r="P10" s="4677" t="s">
        <v>809</v>
      </c>
      <c r="Q10" s="4677"/>
      <c r="R10" s="4677" t="s">
        <v>809</v>
      </c>
      <c r="S10" s="4677"/>
      <c r="T10" s="4677" t="s">
        <v>809</v>
      </c>
      <c r="U10" s="4677"/>
      <c r="V10" s="4677" t="s">
        <v>809</v>
      </c>
      <c r="W10" s="4677"/>
    </row>
    <row r="11" spans="1:23" s="858" customFormat="1" ht="19.5" customHeight="1">
      <c r="A11" s="253" t="s">
        <v>830</v>
      </c>
      <c r="B11" s="4678">
        <f t="shared" si="0"/>
        <v>78.719999999999985</v>
      </c>
      <c r="C11" s="4679">
        <v>2707.7415000000001</v>
      </c>
      <c r="D11" s="4677">
        <v>65.599999999999994</v>
      </c>
      <c r="E11" s="4680">
        <v>64.599999999999994</v>
      </c>
      <c r="F11" s="4677" t="s">
        <v>809</v>
      </c>
      <c r="G11" s="4677"/>
      <c r="H11" s="4677" t="s">
        <v>809</v>
      </c>
      <c r="I11" s="4677"/>
      <c r="J11" s="4677" t="s">
        <v>809</v>
      </c>
      <c r="K11" s="4677"/>
      <c r="L11" s="4677">
        <v>6.07</v>
      </c>
      <c r="M11" s="4680">
        <v>4.2300000000000004</v>
      </c>
      <c r="N11" s="4677" t="s">
        <v>809</v>
      </c>
      <c r="O11" s="4677"/>
      <c r="P11" s="4677">
        <v>7.05</v>
      </c>
      <c r="Q11" s="4680">
        <v>3.06</v>
      </c>
      <c r="R11" s="4677" t="s">
        <v>809</v>
      </c>
      <c r="S11" s="4677"/>
      <c r="T11" s="4677" t="s">
        <v>809</v>
      </c>
      <c r="U11" s="4677"/>
      <c r="V11" s="4677" t="s">
        <v>809</v>
      </c>
      <c r="W11" s="4677"/>
    </row>
    <row r="12" spans="1:23" s="858" customFormat="1" ht="19.5" customHeight="1">
      <c r="A12" s="253" t="s">
        <v>831</v>
      </c>
      <c r="B12" s="4678">
        <v>253</v>
      </c>
      <c r="C12" s="4679">
        <v>2708.7415000000001</v>
      </c>
      <c r="D12" s="4677">
        <v>220.48</v>
      </c>
      <c r="E12" s="4680">
        <v>222.2</v>
      </c>
      <c r="F12" s="4677" t="s">
        <v>809</v>
      </c>
      <c r="G12" s="4677"/>
      <c r="H12" s="4677">
        <v>4.3099999999999996</v>
      </c>
      <c r="I12" s="4680">
        <v>6.86</v>
      </c>
      <c r="J12" s="4677" t="s">
        <v>809</v>
      </c>
      <c r="K12" s="4677"/>
      <c r="L12" s="4677">
        <v>16.440000000000001</v>
      </c>
      <c r="M12" s="4680">
        <v>25.61</v>
      </c>
      <c r="N12" s="4677" t="s">
        <v>809</v>
      </c>
      <c r="O12" s="4677"/>
      <c r="P12" s="4677">
        <v>12.6</v>
      </c>
      <c r="Q12" s="4680">
        <v>5.21</v>
      </c>
      <c r="R12" s="4677" t="s">
        <v>809</v>
      </c>
      <c r="S12" s="4677"/>
      <c r="T12" s="4677" t="s">
        <v>809</v>
      </c>
      <c r="U12" s="4677"/>
      <c r="V12" s="4677" t="s">
        <v>809</v>
      </c>
      <c r="W12" s="4677"/>
    </row>
    <row r="13" spans="1:23" s="858" customFormat="1" ht="19.5" customHeight="1">
      <c r="A13" s="253" t="s">
        <v>1019</v>
      </c>
      <c r="B13" s="4678">
        <f t="shared" si="0"/>
        <v>130.9</v>
      </c>
      <c r="C13" s="4679">
        <v>2709.7415000000001</v>
      </c>
      <c r="D13" s="4677">
        <v>118.93</v>
      </c>
      <c r="E13" s="4680">
        <v>122.3</v>
      </c>
      <c r="F13" s="4677" t="s">
        <v>809</v>
      </c>
      <c r="G13" s="4677"/>
      <c r="H13" s="4677">
        <v>7.77</v>
      </c>
      <c r="I13" s="4680">
        <v>9.18</v>
      </c>
      <c r="J13" s="4677" t="s">
        <v>809</v>
      </c>
      <c r="K13" s="4677"/>
      <c r="L13" s="4677" t="s">
        <v>809</v>
      </c>
      <c r="M13" s="4677"/>
      <c r="N13" s="4677" t="s">
        <v>809</v>
      </c>
      <c r="O13" s="4677"/>
      <c r="P13" s="4677">
        <v>3.2</v>
      </c>
      <c r="Q13" s="4680" t="s">
        <v>693</v>
      </c>
      <c r="R13" s="4677" t="s">
        <v>809</v>
      </c>
      <c r="S13" s="4677"/>
      <c r="T13" s="4677" t="s">
        <v>809</v>
      </c>
      <c r="U13" s="4677"/>
      <c r="V13" s="4677">
        <v>1</v>
      </c>
      <c r="W13" s="4677"/>
    </row>
    <row r="14" spans="1:23" s="858" customFormat="1" ht="19.5" customHeight="1">
      <c r="A14" s="253" t="s">
        <v>820</v>
      </c>
      <c r="B14" s="4678">
        <f t="shared" si="0"/>
        <v>146</v>
      </c>
      <c r="C14" s="4679">
        <v>2710.7415000000001</v>
      </c>
      <c r="D14" s="4677">
        <v>138.85</v>
      </c>
      <c r="E14" s="4680">
        <v>149.62</v>
      </c>
      <c r="F14" s="4677">
        <v>7.15</v>
      </c>
      <c r="G14" s="4680">
        <v>11.49</v>
      </c>
      <c r="H14" s="4677" t="s">
        <v>809</v>
      </c>
      <c r="I14" s="4677"/>
      <c r="J14" s="4677" t="s">
        <v>809</v>
      </c>
      <c r="K14" s="4677"/>
      <c r="L14" s="4677" t="s">
        <v>809</v>
      </c>
      <c r="M14" s="4677"/>
      <c r="N14" s="4677" t="s">
        <v>809</v>
      </c>
      <c r="O14" s="4677"/>
      <c r="P14" s="4677" t="s">
        <v>809</v>
      </c>
      <c r="Q14" s="4677"/>
      <c r="R14" s="4677" t="s">
        <v>809</v>
      </c>
      <c r="S14" s="4677"/>
      <c r="T14" s="4677" t="s">
        <v>809</v>
      </c>
      <c r="U14" s="4677"/>
      <c r="V14" s="4677" t="s">
        <v>809</v>
      </c>
      <c r="W14" s="4677"/>
    </row>
    <row r="15" spans="1:23" s="858" customFormat="1" ht="19.5" customHeight="1">
      <c r="A15" s="253" t="s">
        <v>1385</v>
      </c>
      <c r="B15" s="4678">
        <f t="shared" si="0"/>
        <v>130.03</v>
      </c>
      <c r="C15" s="4679">
        <v>2711.7415000000001</v>
      </c>
      <c r="D15" s="4677">
        <v>128.37</v>
      </c>
      <c r="E15" s="4680">
        <v>121.9</v>
      </c>
      <c r="F15" s="4677" t="s">
        <v>809</v>
      </c>
      <c r="G15" s="4677"/>
      <c r="H15" s="4677" t="s">
        <v>809</v>
      </c>
      <c r="I15" s="4677"/>
      <c r="J15" s="4677" t="s">
        <v>809</v>
      </c>
      <c r="K15" s="4677"/>
      <c r="L15" s="4677" t="s">
        <v>809</v>
      </c>
      <c r="M15" s="4677"/>
      <c r="N15" s="4677" t="s">
        <v>809</v>
      </c>
      <c r="O15" s="4677"/>
      <c r="P15" s="4677" t="s">
        <v>809</v>
      </c>
      <c r="Q15" s="4677"/>
      <c r="R15" s="4677" t="s">
        <v>809</v>
      </c>
      <c r="S15" s="4677"/>
      <c r="T15" s="4677">
        <v>1.66</v>
      </c>
      <c r="U15" s="4677"/>
      <c r="V15" s="4683" t="s">
        <v>1002</v>
      </c>
      <c r="W15" s="4680" t="s">
        <v>693</v>
      </c>
    </row>
    <row r="16" spans="1:23" s="858" customFormat="1" ht="19.5" customHeight="1">
      <c r="A16" s="253" t="s">
        <v>1386</v>
      </c>
      <c r="B16" s="4678">
        <f t="shared" si="0"/>
        <v>213.64</v>
      </c>
      <c r="C16" s="4679">
        <v>2712.7415000000001</v>
      </c>
      <c r="D16" s="4677">
        <v>189.75</v>
      </c>
      <c r="E16" s="4680">
        <v>203.56</v>
      </c>
      <c r="F16" s="4677" t="s">
        <v>809</v>
      </c>
      <c r="G16" s="4677"/>
      <c r="H16" s="4677">
        <v>5</v>
      </c>
      <c r="I16" s="4680">
        <v>10.16</v>
      </c>
      <c r="J16" s="4677" t="s">
        <v>809</v>
      </c>
      <c r="K16" s="4677"/>
      <c r="L16" s="4677">
        <v>1</v>
      </c>
      <c r="M16" s="4680">
        <v>15.01</v>
      </c>
      <c r="N16" s="4677">
        <v>2</v>
      </c>
      <c r="O16" s="4680">
        <v>4.45</v>
      </c>
      <c r="P16" s="4677">
        <v>15.89</v>
      </c>
      <c r="Q16" s="4680">
        <v>20.93</v>
      </c>
      <c r="R16" s="4677" t="s">
        <v>809</v>
      </c>
      <c r="S16" s="4677"/>
      <c r="T16" s="4677" t="s">
        <v>809</v>
      </c>
      <c r="U16" s="4677"/>
      <c r="V16" s="4683" t="s">
        <v>1002</v>
      </c>
      <c r="W16" s="4680" t="s">
        <v>693</v>
      </c>
    </row>
    <row r="17" spans="1:23" s="858" customFormat="1" ht="19.5" customHeight="1">
      <c r="A17" s="253" t="s">
        <v>827</v>
      </c>
      <c r="B17" s="4678">
        <f t="shared" si="0"/>
        <v>150.72</v>
      </c>
      <c r="C17" s="4679">
        <v>2713.7414999999901</v>
      </c>
      <c r="D17" s="4677">
        <v>137.4</v>
      </c>
      <c r="E17" s="4680">
        <v>146.77000000000001</v>
      </c>
      <c r="F17" s="4677" t="s">
        <v>809</v>
      </c>
      <c r="G17" s="4677"/>
      <c r="H17" s="4677">
        <v>2.82</v>
      </c>
      <c r="I17" s="4680">
        <v>1.64</v>
      </c>
      <c r="J17" s="4677" t="s">
        <v>809</v>
      </c>
      <c r="K17" s="4677"/>
      <c r="L17" s="4677">
        <v>7.54</v>
      </c>
      <c r="M17" s="4680">
        <v>8.1999999999999993</v>
      </c>
      <c r="N17" s="4677" t="s">
        <v>809</v>
      </c>
      <c r="O17" s="4677"/>
      <c r="P17" s="4677">
        <v>2.96</v>
      </c>
      <c r="Q17" s="4680">
        <v>2.2400000000000002</v>
      </c>
      <c r="R17" s="4677" t="s">
        <v>809</v>
      </c>
      <c r="S17" s="4677"/>
      <c r="T17" s="4677" t="s">
        <v>809</v>
      </c>
      <c r="U17" s="4677"/>
      <c r="V17" s="4677" t="s">
        <v>809</v>
      </c>
      <c r="W17" s="4677"/>
    </row>
    <row r="18" spans="1:23" s="858" customFormat="1" ht="19.5" customHeight="1">
      <c r="A18" s="253" t="s">
        <v>1387</v>
      </c>
      <c r="B18" s="4678">
        <f t="shared" si="0"/>
        <v>121.88000000000001</v>
      </c>
      <c r="C18" s="4679">
        <v>2714.7414999999901</v>
      </c>
      <c r="D18" s="4677">
        <v>91.26</v>
      </c>
      <c r="E18" s="4680">
        <v>118.13</v>
      </c>
      <c r="F18" s="4677" t="s">
        <v>809</v>
      </c>
      <c r="G18" s="4677"/>
      <c r="H18" s="4677" t="s">
        <v>809</v>
      </c>
      <c r="I18" s="4677"/>
      <c r="J18" s="4677" t="s">
        <v>809</v>
      </c>
      <c r="K18" s="4677"/>
      <c r="L18" s="4677">
        <v>5</v>
      </c>
      <c r="M18" s="4677"/>
      <c r="N18" s="4677" t="s">
        <v>809</v>
      </c>
      <c r="O18" s="4677"/>
      <c r="P18" s="4677">
        <v>25.62</v>
      </c>
      <c r="Q18" s="4680">
        <v>52.502099999999999</v>
      </c>
      <c r="R18" s="4677" t="s">
        <v>809</v>
      </c>
      <c r="S18" s="4677"/>
      <c r="T18" s="4677" t="s">
        <v>809</v>
      </c>
      <c r="U18" s="4677"/>
      <c r="V18" s="4677" t="s">
        <v>809</v>
      </c>
      <c r="W18" s="4677"/>
    </row>
    <row r="19" spans="1:23" s="858" customFormat="1" ht="19.5" customHeight="1">
      <c r="A19" s="253" t="s">
        <v>832</v>
      </c>
      <c r="B19" s="4678">
        <f t="shared" si="0"/>
        <v>1.94</v>
      </c>
      <c r="C19" s="4679">
        <v>2715.7414999999901</v>
      </c>
      <c r="D19" s="4677">
        <v>1.94</v>
      </c>
      <c r="E19" s="4680">
        <v>3.06</v>
      </c>
      <c r="F19" s="4677" t="s">
        <v>809</v>
      </c>
      <c r="G19" s="4677"/>
      <c r="H19" s="4677" t="s">
        <v>809</v>
      </c>
      <c r="I19" s="4677"/>
      <c r="J19" s="4677" t="s">
        <v>809</v>
      </c>
      <c r="K19" s="4677"/>
      <c r="L19" s="4677" t="s">
        <v>809</v>
      </c>
      <c r="M19" s="4677"/>
      <c r="N19" s="4677" t="s">
        <v>809</v>
      </c>
      <c r="O19" s="4677"/>
      <c r="P19" s="4677" t="s">
        <v>809</v>
      </c>
      <c r="Q19" s="4677"/>
      <c r="R19" s="4677" t="s">
        <v>809</v>
      </c>
      <c r="S19" s="4677"/>
      <c r="T19" s="4677" t="s">
        <v>809</v>
      </c>
      <c r="U19" s="4677"/>
      <c r="V19" s="4677" t="s">
        <v>809</v>
      </c>
      <c r="W19" s="4677"/>
    </row>
    <row r="20" spans="1:23" s="858" customFormat="1" ht="19.5" customHeight="1">
      <c r="A20" s="859" t="s">
        <v>1388</v>
      </c>
      <c r="B20" s="4678">
        <f t="shared" si="0"/>
        <v>11.56</v>
      </c>
      <c r="C20" s="4679">
        <v>2716.7414999999901</v>
      </c>
      <c r="D20" s="4677">
        <v>11.56</v>
      </c>
      <c r="E20" s="4680">
        <v>10.43</v>
      </c>
      <c r="F20" s="4677" t="s">
        <v>809</v>
      </c>
      <c r="G20" s="4677"/>
      <c r="H20" s="4677" t="s">
        <v>809</v>
      </c>
      <c r="I20" s="4677"/>
      <c r="J20" s="4677" t="s">
        <v>693</v>
      </c>
      <c r="K20" s="4680" t="s">
        <v>693</v>
      </c>
      <c r="L20" s="4677" t="s">
        <v>809</v>
      </c>
      <c r="M20" s="4677"/>
      <c r="N20" s="4677" t="s">
        <v>809</v>
      </c>
      <c r="O20" s="4677"/>
      <c r="P20" s="4677" t="s">
        <v>809</v>
      </c>
      <c r="Q20" s="4677"/>
      <c r="R20" s="4677" t="s">
        <v>809</v>
      </c>
      <c r="S20" s="4677"/>
      <c r="T20" s="4677" t="s">
        <v>809</v>
      </c>
      <c r="U20" s="4677"/>
      <c r="V20" s="4677" t="s">
        <v>809</v>
      </c>
      <c r="W20" s="4677"/>
    </row>
    <row r="21" spans="1:23" s="858" customFormat="1" ht="19.5" customHeight="1">
      <c r="A21" s="860" t="s">
        <v>1442</v>
      </c>
      <c r="B21" s="4678">
        <f t="shared" si="0"/>
        <v>0</v>
      </c>
      <c r="C21" s="4679">
        <v>2717.7414999999901</v>
      </c>
      <c r="D21" s="4677" t="s">
        <v>809</v>
      </c>
      <c r="E21" s="4677"/>
      <c r="F21" s="4677" t="s">
        <v>809</v>
      </c>
      <c r="G21" s="4677"/>
      <c r="H21" s="4677" t="s">
        <v>809</v>
      </c>
      <c r="I21" s="4677"/>
      <c r="J21" s="4677" t="s">
        <v>809</v>
      </c>
      <c r="K21" s="4677"/>
      <c r="L21" s="4677" t="s">
        <v>809</v>
      </c>
      <c r="M21" s="4677"/>
      <c r="N21" s="4677" t="s">
        <v>809</v>
      </c>
      <c r="O21" s="4677"/>
      <c r="P21" s="4677" t="s">
        <v>809</v>
      </c>
      <c r="Q21" s="4677"/>
      <c r="R21" s="4677" t="s">
        <v>809</v>
      </c>
      <c r="S21" s="4677"/>
      <c r="T21" s="4677" t="s">
        <v>809</v>
      </c>
      <c r="U21" s="4677"/>
      <c r="V21" s="4677" t="s">
        <v>809</v>
      </c>
      <c r="W21" s="4677"/>
    </row>
    <row r="22" spans="1:23" s="858" customFormat="1" ht="19.5" customHeight="1">
      <c r="A22" s="860" t="s">
        <v>1443</v>
      </c>
      <c r="B22" s="4678">
        <f t="shared" si="0"/>
        <v>0</v>
      </c>
      <c r="C22" s="4679">
        <v>2718.7414999999901</v>
      </c>
      <c r="D22" s="4677" t="s">
        <v>809</v>
      </c>
      <c r="E22" s="4677"/>
      <c r="F22" s="4677" t="s">
        <v>809</v>
      </c>
      <c r="G22" s="4677"/>
      <c r="H22" s="4677" t="s">
        <v>809</v>
      </c>
      <c r="I22" s="4677"/>
      <c r="J22" s="4677" t="s">
        <v>809</v>
      </c>
      <c r="K22" s="4677"/>
      <c r="L22" s="4677" t="s">
        <v>809</v>
      </c>
      <c r="M22" s="4677"/>
      <c r="N22" s="4677" t="s">
        <v>809</v>
      </c>
      <c r="O22" s="4677"/>
      <c r="P22" s="4677" t="s">
        <v>809</v>
      </c>
      <c r="Q22" s="4677"/>
      <c r="R22" s="4677" t="s">
        <v>809</v>
      </c>
      <c r="S22" s="4677"/>
      <c r="T22" s="4677" t="s">
        <v>809</v>
      </c>
      <c r="U22" s="4677"/>
      <c r="V22" s="4677" t="s">
        <v>809</v>
      </c>
      <c r="W22" s="4677"/>
    </row>
    <row r="23" spans="1:23" s="858" customFormat="1" ht="19.5" customHeight="1">
      <c r="A23" s="861" t="s">
        <v>1444</v>
      </c>
      <c r="B23" s="4678">
        <f t="shared" si="0"/>
        <v>1</v>
      </c>
      <c r="C23" s="4679">
        <v>2719.7414999999901</v>
      </c>
      <c r="D23" s="4677">
        <v>1</v>
      </c>
      <c r="E23" s="4680">
        <v>3.39</v>
      </c>
      <c r="F23" s="4677" t="s">
        <v>809</v>
      </c>
      <c r="G23" s="4677"/>
      <c r="H23" s="4677" t="s">
        <v>809</v>
      </c>
      <c r="I23" s="4677"/>
      <c r="J23" s="4677" t="s">
        <v>809</v>
      </c>
      <c r="K23" s="4677"/>
      <c r="L23" s="4677" t="s">
        <v>809</v>
      </c>
      <c r="M23" s="4677"/>
      <c r="N23" s="4677" t="s">
        <v>809</v>
      </c>
      <c r="O23" s="4677"/>
      <c r="P23" s="4677" t="s">
        <v>809</v>
      </c>
      <c r="Q23" s="4677"/>
      <c r="R23" s="4677" t="s">
        <v>809</v>
      </c>
      <c r="S23" s="4677"/>
      <c r="T23" s="4677" t="s">
        <v>809</v>
      </c>
      <c r="U23" s="4677"/>
      <c r="V23" s="4677" t="s">
        <v>809</v>
      </c>
      <c r="W23" s="4677"/>
    </row>
    <row r="24" spans="1:23" s="858" customFormat="1" ht="19.5" customHeight="1" thickBot="1">
      <c r="A24" s="862" t="s">
        <v>1445</v>
      </c>
      <c r="B24" s="4685">
        <f t="shared" si="0"/>
        <v>36.630000000000003</v>
      </c>
      <c r="C24" s="4686">
        <v>2720.7414999999901</v>
      </c>
      <c r="D24" s="4687">
        <v>35.630000000000003</v>
      </c>
      <c r="E24" s="4688">
        <v>35.53</v>
      </c>
      <c r="F24" s="4677" t="s">
        <v>809</v>
      </c>
      <c r="G24" s="4677"/>
      <c r="H24" s="4677" t="s">
        <v>809</v>
      </c>
      <c r="I24" s="4677"/>
      <c r="J24" s="4677" t="s">
        <v>809</v>
      </c>
      <c r="K24" s="4677"/>
      <c r="L24" s="4677" t="s">
        <v>809</v>
      </c>
      <c r="M24" s="4677"/>
      <c r="N24" s="4677" t="s">
        <v>809</v>
      </c>
      <c r="O24" s="4677"/>
      <c r="P24" s="4677" t="s">
        <v>809</v>
      </c>
      <c r="Q24" s="4677"/>
      <c r="R24" s="4677">
        <v>1</v>
      </c>
      <c r="S24" s="4677"/>
      <c r="T24" s="4677" t="s">
        <v>809</v>
      </c>
      <c r="U24" s="4677"/>
      <c r="V24" s="4677" t="s">
        <v>809</v>
      </c>
      <c r="W24" s="4677"/>
    </row>
    <row r="25" spans="1:23" s="858" customFormat="1">
      <c r="B25" s="863"/>
      <c r="C25" s="863"/>
      <c r="D25" s="863"/>
      <c r="E25" s="863"/>
      <c r="F25" s="863"/>
      <c r="G25" s="863"/>
      <c r="H25" s="863"/>
      <c r="I25" s="863"/>
      <c r="J25" s="863"/>
      <c r="K25" s="863"/>
      <c r="L25" s="863"/>
      <c r="M25" s="863"/>
      <c r="N25" s="863"/>
      <c r="O25" s="863"/>
      <c r="P25" s="863"/>
      <c r="Q25" s="863"/>
      <c r="R25" s="863"/>
      <c r="S25" s="863"/>
      <c r="T25" s="863"/>
      <c r="U25" s="863"/>
      <c r="V25" s="863"/>
      <c r="W25" s="864" t="s">
        <v>1396</v>
      </c>
    </row>
    <row r="26" spans="1:23" s="858" customFormat="1">
      <c r="Q26" s="865"/>
      <c r="R26" s="865"/>
      <c r="S26" s="865"/>
      <c r="T26" s="865"/>
      <c r="U26" s="865"/>
      <c r="V26" s="865"/>
      <c r="W26" s="865"/>
    </row>
    <row r="27" spans="1:23" s="866" customFormat="1" ht="30" customHeight="1">
      <c r="A27" s="4684" t="s">
        <v>1446</v>
      </c>
      <c r="B27" s="4684"/>
      <c r="C27" s="4684"/>
      <c r="D27" s="4684"/>
      <c r="E27" s="4684"/>
      <c r="F27" s="4684"/>
      <c r="G27" s="4684"/>
      <c r="H27" s="4684"/>
      <c r="I27" s="4684"/>
      <c r="J27" s="4684"/>
      <c r="K27" s="4684"/>
      <c r="L27" s="4684"/>
      <c r="M27" s="4684"/>
      <c r="N27" s="4684"/>
      <c r="O27" s="4684"/>
      <c r="P27" s="4684"/>
      <c r="Q27" s="4684"/>
      <c r="R27" s="4684"/>
      <c r="S27" s="4684"/>
      <c r="T27" s="4684"/>
      <c r="U27" s="4684"/>
      <c r="V27" s="4684"/>
      <c r="W27" s="4684"/>
    </row>
    <row r="28" spans="1:23" s="867" customFormat="1" ht="13.5" customHeight="1" thickBot="1">
      <c r="B28" s="868"/>
      <c r="C28" s="868"/>
      <c r="D28" s="868"/>
      <c r="E28" s="868"/>
      <c r="F28" s="868"/>
      <c r="G28" s="868"/>
      <c r="H28" s="868"/>
      <c r="I28" s="868"/>
      <c r="J28" s="868"/>
      <c r="K28" s="868"/>
      <c r="L28" s="868"/>
      <c r="M28" s="868"/>
      <c r="N28" s="868"/>
      <c r="O28" s="868"/>
      <c r="P28" s="868"/>
      <c r="Q28" s="868"/>
      <c r="R28" s="868"/>
      <c r="S28" s="868"/>
      <c r="T28" s="868"/>
      <c r="U28" s="868"/>
      <c r="V28" s="868"/>
      <c r="W28" s="869" t="s">
        <v>1447</v>
      </c>
    </row>
    <row r="29" spans="1:23" s="870" customFormat="1" ht="18.75" customHeight="1">
      <c r="A29" s="4699" t="s">
        <v>363</v>
      </c>
      <c r="B29" s="4691" t="s">
        <v>1047</v>
      </c>
      <c r="C29" s="4691"/>
      <c r="D29" s="4691"/>
      <c r="E29" s="4699" t="s">
        <v>815</v>
      </c>
      <c r="F29" s="4691"/>
      <c r="G29" s="4691"/>
      <c r="H29" s="4691"/>
      <c r="I29" s="4691" t="s">
        <v>1448</v>
      </c>
      <c r="J29" s="4691"/>
      <c r="K29" s="4691"/>
      <c r="L29" s="4691" t="s">
        <v>1449</v>
      </c>
      <c r="M29" s="4691"/>
      <c r="N29" s="4691"/>
      <c r="O29" s="4691" t="s">
        <v>1450</v>
      </c>
      <c r="P29" s="4691"/>
      <c r="Q29" s="4691"/>
      <c r="R29" s="4689" t="s">
        <v>1451</v>
      </c>
      <c r="S29" s="4689"/>
      <c r="T29" s="4689"/>
      <c r="U29" s="4691" t="s">
        <v>1452</v>
      </c>
      <c r="V29" s="4691"/>
      <c r="W29" s="4692"/>
    </row>
    <row r="30" spans="1:23" s="870" customFormat="1" ht="18.75" customHeight="1">
      <c r="A30" s="4700"/>
      <c r="B30" s="4693"/>
      <c r="C30" s="4693"/>
      <c r="D30" s="4693"/>
      <c r="E30" s="4700"/>
      <c r="F30" s="4693"/>
      <c r="G30" s="4693"/>
      <c r="H30" s="4693"/>
      <c r="I30" s="4693"/>
      <c r="J30" s="4693"/>
      <c r="K30" s="4693"/>
      <c r="L30" s="4693"/>
      <c r="M30" s="4693"/>
      <c r="N30" s="4693"/>
      <c r="O30" s="4693"/>
      <c r="P30" s="4693"/>
      <c r="Q30" s="4693"/>
      <c r="R30" s="4690"/>
      <c r="S30" s="4690"/>
      <c r="T30" s="4690"/>
      <c r="U30" s="4693"/>
      <c r="V30" s="4693"/>
      <c r="W30" s="4694"/>
    </row>
    <row r="31" spans="1:23" s="870" customFormat="1" ht="19.5" customHeight="1">
      <c r="A31" s="871" t="s">
        <v>342</v>
      </c>
      <c r="B31" s="872"/>
      <c r="C31" s="873" t="s">
        <v>1453</v>
      </c>
      <c r="D31" s="874"/>
      <c r="E31" s="4695">
        <v>83</v>
      </c>
      <c r="F31" s="4696"/>
      <c r="G31" s="4696"/>
      <c r="H31" s="4696"/>
      <c r="I31" s="4697">
        <v>63</v>
      </c>
      <c r="J31" s="4697"/>
      <c r="K31" s="4697"/>
      <c r="L31" s="4698">
        <v>0</v>
      </c>
      <c r="M31" s="4698"/>
      <c r="N31" s="4698"/>
      <c r="O31" s="4698">
        <v>0</v>
      </c>
      <c r="P31" s="4698"/>
      <c r="Q31" s="4698"/>
      <c r="R31" s="4697">
        <v>20</v>
      </c>
      <c r="S31" s="4697"/>
      <c r="T31" s="4697"/>
      <c r="U31" s="4697">
        <v>0</v>
      </c>
      <c r="V31" s="4697"/>
      <c r="W31" s="4697"/>
    </row>
    <row r="32" spans="1:23" s="870" customFormat="1" ht="19.5" customHeight="1">
      <c r="A32" s="875"/>
      <c r="B32" s="872"/>
      <c r="C32" s="873" t="s">
        <v>261</v>
      </c>
      <c r="D32" s="874"/>
      <c r="E32" s="4695">
        <v>412</v>
      </c>
      <c r="F32" s="4696"/>
      <c r="G32" s="4696"/>
      <c r="H32" s="4696"/>
      <c r="I32" s="4697">
        <v>290</v>
      </c>
      <c r="J32" s="4697"/>
      <c r="K32" s="4697"/>
      <c r="L32" s="4698">
        <v>0</v>
      </c>
      <c r="M32" s="4698"/>
      <c r="N32" s="4698"/>
      <c r="O32" s="4698">
        <v>0</v>
      </c>
      <c r="P32" s="4698"/>
      <c r="Q32" s="4698"/>
      <c r="R32" s="4697">
        <v>122</v>
      </c>
      <c r="S32" s="4697"/>
      <c r="T32" s="4697"/>
      <c r="U32" s="4697">
        <v>0</v>
      </c>
      <c r="V32" s="4697"/>
      <c r="W32" s="4697"/>
    </row>
    <row r="33" spans="1:23" s="870" customFormat="1" ht="19.5" customHeight="1">
      <c r="A33" s="871" t="s">
        <v>438</v>
      </c>
      <c r="B33" s="872"/>
      <c r="C33" s="873" t="s">
        <v>1453</v>
      </c>
      <c r="D33" s="874"/>
      <c r="E33" s="4695">
        <v>124</v>
      </c>
      <c r="F33" s="4696"/>
      <c r="G33" s="4696"/>
      <c r="H33" s="4696"/>
      <c r="I33" s="4697">
        <v>43</v>
      </c>
      <c r="J33" s="4697"/>
      <c r="K33" s="4697"/>
      <c r="L33" s="4698">
        <v>1</v>
      </c>
      <c r="M33" s="4698"/>
      <c r="N33" s="4698"/>
      <c r="O33" s="4698">
        <v>20</v>
      </c>
      <c r="P33" s="4698"/>
      <c r="Q33" s="4698"/>
      <c r="R33" s="4697">
        <v>60</v>
      </c>
      <c r="S33" s="4697"/>
      <c r="T33" s="4697"/>
      <c r="U33" s="4697">
        <v>0</v>
      </c>
      <c r="V33" s="4697"/>
      <c r="W33" s="4697"/>
    </row>
    <row r="34" spans="1:23" s="870" customFormat="1" ht="19.5" customHeight="1">
      <c r="A34" s="875"/>
      <c r="B34" s="872"/>
      <c r="C34" s="873" t="s">
        <v>261</v>
      </c>
      <c r="D34" s="874"/>
      <c r="E34" s="4695">
        <v>3150</v>
      </c>
      <c r="F34" s="4696"/>
      <c r="G34" s="4696"/>
      <c r="H34" s="4696"/>
      <c r="I34" s="4697">
        <v>182</v>
      </c>
      <c r="J34" s="4697"/>
      <c r="K34" s="4697"/>
      <c r="L34" s="4698">
        <v>14</v>
      </c>
      <c r="M34" s="4698"/>
      <c r="N34" s="4698"/>
      <c r="O34" s="4698">
        <v>2146</v>
      </c>
      <c r="P34" s="4698"/>
      <c r="Q34" s="4698"/>
      <c r="R34" s="4697">
        <v>808</v>
      </c>
      <c r="S34" s="4697"/>
      <c r="T34" s="4697"/>
      <c r="U34" s="4697">
        <v>0</v>
      </c>
      <c r="V34" s="4697"/>
      <c r="W34" s="4697"/>
    </row>
    <row r="35" spans="1:23" s="870" customFormat="1" ht="19.5" customHeight="1">
      <c r="A35" s="871" t="s">
        <v>344</v>
      </c>
      <c r="B35" s="872"/>
      <c r="C35" s="873" t="s">
        <v>1453</v>
      </c>
      <c r="D35" s="874"/>
      <c r="E35" s="4695">
        <v>124</v>
      </c>
      <c r="F35" s="4696"/>
      <c r="G35" s="4696"/>
      <c r="H35" s="4696"/>
      <c r="I35" s="4697">
        <v>46</v>
      </c>
      <c r="J35" s="4697"/>
      <c r="K35" s="4697"/>
      <c r="L35" s="4698">
        <v>1</v>
      </c>
      <c r="M35" s="4698"/>
      <c r="N35" s="4698"/>
      <c r="O35" s="4698">
        <v>2</v>
      </c>
      <c r="P35" s="4698"/>
      <c r="Q35" s="4698"/>
      <c r="R35" s="4697">
        <v>75</v>
      </c>
      <c r="S35" s="4697"/>
      <c r="T35" s="4697"/>
      <c r="U35" s="4697">
        <v>0</v>
      </c>
      <c r="V35" s="4697"/>
      <c r="W35" s="4697"/>
    </row>
    <row r="36" spans="1:23" s="870" customFormat="1" ht="19.5" customHeight="1">
      <c r="A36" s="875"/>
      <c r="B36" s="872"/>
      <c r="C36" s="873" t="s">
        <v>261</v>
      </c>
      <c r="D36" s="874"/>
      <c r="E36" s="4695">
        <v>2982</v>
      </c>
      <c r="F36" s="4696"/>
      <c r="G36" s="4696"/>
      <c r="H36" s="4696"/>
      <c r="I36" s="4697">
        <v>188</v>
      </c>
      <c r="J36" s="4697"/>
      <c r="K36" s="4697"/>
      <c r="L36" s="4698">
        <v>7</v>
      </c>
      <c r="M36" s="4698"/>
      <c r="N36" s="4698"/>
      <c r="O36" s="4698">
        <v>10</v>
      </c>
      <c r="P36" s="4698"/>
      <c r="Q36" s="4698"/>
      <c r="R36" s="4697">
        <v>2777</v>
      </c>
      <c r="S36" s="4697"/>
      <c r="T36" s="4697"/>
      <c r="U36" s="4697">
        <v>0</v>
      </c>
      <c r="V36" s="4697"/>
      <c r="W36" s="4697"/>
    </row>
    <row r="37" spans="1:23" s="870" customFormat="1" ht="19.5" customHeight="1">
      <c r="A37" s="871" t="s">
        <v>345</v>
      </c>
      <c r="B37" s="872"/>
      <c r="C37" s="873" t="s">
        <v>1453</v>
      </c>
      <c r="D37" s="874"/>
      <c r="E37" s="4695">
        <v>101</v>
      </c>
      <c r="F37" s="4696"/>
      <c r="G37" s="4696"/>
      <c r="H37" s="4696"/>
      <c r="I37" s="4697">
        <v>69</v>
      </c>
      <c r="J37" s="4697"/>
      <c r="K37" s="4697"/>
      <c r="L37" s="4698">
        <v>14</v>
      </c>
      <c r="M37" s="4698"/>
      <c r="N37" s="4698"/>
      <c r="O37" s="4698">
        <v>8</v>
      </c>
      <c r="P37" s="4698"/>
      <c r="Q37" s="4698"/>
      <c r="R37" s="4697">
        <v>8</v>
      </c>
      <c r="S37" s="4697"/>
      <c r="T37" s="4697"/>
      <c r="U37" s="4697">
        <v>2</v>
      </c>
      <c r="V37" s="4697"/>
      <c r="W37" s="4697"/>
    </row>
    <row r="38" spans="1:23" s="870" customFormat="1" ht="19.5" customHeight="1">
      <c r="A38" s="875"/>
      <c r="B38" s="872"/>
      <c r="C38" s="873" t="s">
        <v>261</v>
      </c>
      <c r="D38" s="874"/>
      <c r="E38" s="4695">
        <v>994</v>
      </c>
      <c r="F38" s="4696"/>
      <c r="G38" s="4696"/>
      <c r="H38" s="4696"/>
      <c r="I38" s="4697">
        <v>228</v>
      </c>
      <c r="J38" s="4697"/>
      <c r="K38" s="4697"/>
      <c r="L38" s="4698">
        <v>381</v>
      </c>
      <c r="M38" s="4698"/>
      <c r="N38" s="4698"/>
      <c r="O38" s="4698">
        <v>101</v>
      </c>
      <c r="P38" s="4698"/>
      <c r="Q38" s="4698"/>
      <c r="R38" s="4697">
        <v>274</v>
      </c>
      <c r="S38" s="4697"/>
      <c r="T38" s="4697"/>
      <c r="U38" s="4697">
        <v>10</v>
      </c>
      <c r="V38" s="4697"/>
      <c r="W38" s="4697"/>
    </row>
    <row r="39" spans="1:23" s="870" customFormat="1" ht="19.5" customHeight="1">
      <c r="A39" s="871" t="s">
        <v>346</v>
      </c>
      <c r="B39" s="872"/>
      <c r="C39" s="873" t="s">
        <v>1453</v>
      </c>
      <c r="D39" s="874"/>
      <c r="E39" s="4695">
        <f>SUM(I39:W39)</f>
        <v>104</v>
      </c>
      <c r="F39" s="4701"/>
      <c r="G39" s="4701"/>
      <c r="H39" s="4701"/>
      <c r="I39" s="4697">
        <v>63</v>
      </c>
      <c r="J39" s="4697"/>
      <c r="K39" s="4697"/>
      <c r="L39" s="4698">
        <v>17</v>
      </c>
      <c r="M39" s="4698"/>
      <c r="N39" s="4698"/>
      <c r="O39" s="4698">
        <v>6</v>
      </c>
      <c r="P39" s="4698"/>
      <c r="Q39" s="4698"/>
      <c r="R39" s="4697">
        <v>8</v>
      </c>
      <c r="S39" s="4697"/>
      <c r="T39" s="4697"/>
      <c r="U39" s="4697">
        <v>10</v>
      </c>
      <c r="V39" s="4697"/>
      <c r="W39" s="4697"/>
    </row>
    <row r="40" spans="1:23" s="870" customFormat="1" ht="19.5" customHeight="1" thickBot="1">
      <c r="A40" s="876"/>
      <c r="B40" s="877"/>
      <c r="C40" s="878" t="s">
        <v>261</v>
      </c>
      <c r="D40" s="879"/>
      <c r="E40" s="4695">
        <f>SUM(I40:W40)</f>
        <v>959</v>
      </c>
      <c r="F40" s="4701"/>
      <c r="G40" s="4701"/>
      <c r="H40" s="4701"/>
      <c r="I40" s="4704">
        <v>201</v>
      </c>
      <c r="J40" s="4704"/>
      <c r="K40" s="4704"/>
      <c r="L40" s="4705">
        <v>227</v>
      </c>
      <c r="M40" s="4705"/>
      <c r="N40" s="4705"/>
      <c r="O40" s="4705">
        <v>379</v>
      </c>
      <c r="P40" s="4705"/>
      <c r="Q40" s="4705"/>
      <c r="R40" s="4704">
        <v>15</v>
      </c>
      <c r="S40" s="4704"/>
      <c r="T40" s="4704"/>
      <c r="U40" s="4704">
        <v>137</v>
      </c>
      <c r="V40" s="4704"/>
      <c r="W40" s="4704"/>
    </row>
    <row r="41" spans="1:23" s="870" customFormat="1">
      <c r="A41" s="880"/>
      <c r="B41" s="881"/>
      <c r="C41" s="881"/>
      <c r="D41" s="881"/>
      <c r="E41" s="881"/>
      <c r="F41" s="881"/>
      <c r="G41" s="881"/>
      <c r="H41" s="881"/>
      <c r="I41" s="881"/>
      <c r="J41" s="881"/>
      <c r="K41" s="881"/>
      <c r="L41" s="881"/>
      <c r="M41" s="881"/>
      <c r="N41" s="881"/>
      <c r="O41" s="881"/>
      <c r="P41" s="881"/>
      <c r="Q41" s="881"/>
      <c r="R41" s="881"/>
      <c r="S41" s="881"/>
      <c r="T41" s="881"/>
      <c r="U41" s="881"/>
      <c r="V41" s="881"/>
      <c r="W41" s="882" t="s">
        <v>1454</v>
      </c>
    </row>
    <row r="42" spans="1:23" s="870" customFormat="1" ht="19.5" customHeight="1">
      <c r="A42" s="883"/>
      <c r="B42" s="884"/>
      <c r="C42" s="885"/>
      <c r="D42" s="886"/>
      <c r="E42" s="4696"/>
      <c r="F42" s="4702"/>
      <c r="G42" s="4702"/>
      <c r="H42" s="4702"/>
      <c r="I42" s="4697"/>
      <c r="J42" s="4703"/>
      <c r="K42" s="4703"/>
      <c r="L42" s="4698"/>
      <c r="M42" s="4703"/>
      <c r="N42" s="4703"/>
      <c r="O42" s="4698"/>
      <c r="P42" s="4703"/>
      <c r="Q42" s="4703"/>
      <c r="R42" s="4697"/>
      <c r="S42" s="4703"/>
      <c r="T42" s="4703"/>
      <c r="U42" s="4697"/>
      <c r="V42" s="4703"/>
      <c r="W42" s="4703"/>
    </row>
    <row r="43" spans="1:23" s="880" customFormat="1" ht="13.5" customHeight="1">
      <c r="A43" s="887"/>
      <c r="B43" s="888"/>
      <c r="C43" s="888"/>
      <c r="D43" s="888"/>
      <c r="E43" s="888"/>
      <c r="F43" s="888"/>
      <c r="G43" s="888"/>
      <c r="H43" s="888"/>
      <c r="I43" s="888"/>
      <c r="J43" s="888"/>
      <c r="K43" s="888"/>
      <c r="L43" s="888"/>
      <c r="M43" s="888"/>
      <c r="N43" s="888"/>
      <c r="O43" s="888"/>
      <c r="P43" s="888"/>
      <c r="Q43" s="888"/>
      <c r="R43" s="888"/>
      <c r="S43" s="888"/>
      <c r="T43" s="888"/>
      <c r="U43" s="888"/>
      <c r="V43" s="888"/>
      <c r="W43" s="889"/>
    </row>
  </sheetData>
  <mergeCells count="318">
    <mergeCell ref="E42:H42"/>
    <mergeCell ref="I42:K42"/>
    <mergeCell ref="L42:N42"/>
    <mergeCell ref="O42:Q42"/>
    <mergeCell ref="R42:T42"/>
    <mergeCell ref="U42:W42"/>
    <mergeCell ref="E40:H40"/>
    <mergeCell ref="I40:K40"/>
    <mergeCell ref="L40:N40"/>
    <mergeCell ref="O40:Q40"/>
    <mergeCell ref="R40:T40"/>
    <mergeCell ref="U40:W40"/>
    <mergeCell ref="E39:H39"/>
    <mergeCell ref="I39:K39"/>
    <mergeCell ref="L39:N39"/>
    <mergeCell ref="O39:Q39"/>
    <mergeCell ref="R39:T39"/>
    <mergeCell ref="U39:W39"/>
    <mergeCell ref="E38:H38"/>
    <mergeCell ref="I38:K38"/>
    <mergeCell ref="L38:N38"/>
    <mergeCell ref="O38:Q38"/>
    <mergeCell ref="R38:T38"/>
    <mergeCell ref="U38:W38"/>
    <mergeCell ref="E37:H37"/>
    <mergeCell ref="I37:K37"/>
    <mergeCell ref="L37:N37"/>
    <mergeCell ref="O37:Q37"/>
    <mergeCell ref="R37:T37"/>
    <mergeCell ref="U37:W37"/>
    <mergeCell ref="E36:H36"/>
    <mergeCell ref="I36:K36"/>
    <mergeCell ref="L36:N36"/>
    <mergeCell ref="O36:Q36"/>
    <mergeCell ref="R36:T36"/>
    <mergeCell ref="U36:W36"/>
    <mergeCell ref="E35:H35"/>
    <mergeCell ref="I35:K35"/>
    <mergeCell ref="L35:N35"/>
    <mergeCell ref="O35:Q35"/>
    <mergeCell ref="R35:T35"/>
    <mergeCell ref="U35:W35"/>
    <mergeCell ref="E34:H34"/>
    <mergeCell ref="I34:K34"/>
    <mergeCell ref="L34:N34"/>
    <mergeCell ref="O34:Q34"/>
    <mergeCell ref="R34:T34"/>
    <mergeCell ref="U34:W34"/>
    <mergeCell ref="E33:H33"/>
    <mergeCell ref="I33:K33"/>
    <mergeCell ref="L33:N33"/>
    <mergeCell ref="O33:Q33"/>
    <mergeCell ref="R33:T33"/>
    <mergeCell ref="U33:W33"/>
    <mergeCell ref="E32:H32"/>
    <mergeCell ref="I32:K32"/>
    <mergeCell ref="L32:N32"/>
    <mergeCell ref="O32:Q32"/>
    <mergeCell ref="R32:T32"/>
    <mergeCell ref="U32:W32"/>
    <mergeCell ref="R29:T30"/>
    <mergeCell ref="U29:W30"/>
    <mergeCell ref="E31:H31"/>
    <mergeCell ref="I31:K31"/>
    <mergeCell ref="L31:N31"/>
    <mergeCell ref="O31:Q31"/>
    <mergeCell ref="R31:T31"/>
    <mergeCell ref="U31:W31"/>
    <mergeCell ref="A29:A30"/>
    <mergeCell ref="B29:D30"/>
    <mergeCell ref="E29:H30"/>
    <mergeCell ref="I29:K30"/>
    <mergeCell ref="L29:N30"/>
    <mergeCell ref="O29:Q30"/>
    <mergeCell ref="N24:O24"/>
    <mergeCell ref="P24:Q24"/>
    <mergeCell ref="R24:S24"/>
    <mergeCell ref="T24:U24"/>
    <mergeCell ref="V24:W24"/>
    <mergeCell ref="A27:W27"/>
    <mergeCell ref="B24:C24"/>
    <mergeCell ref="D24:E24"/>
    <mergeCell ref="F24:G24"/>
    <mergeCell ref="H24:I24"/>
    <mergeCell ref="J24:K24"/>
    <mergeCell ref="L24:M24"/>
    <mergeCell ref="L23:M23"/>
    <mergeCell ref="N23:O23"/>
    <mergeCell ref="P23:Q23"/>
    <mergeCell ref="R23:S23"/>
    <mergeCell ref="T23:U23"/>
    <mergeCell ref="V23:W23"/>
    <mergeCell ref="N22:O22"/>
    <mergeCell ref="P22:Q22"/>
    <mergeCell ref="R22:S22"/>
    <mergeCell ref="T22:U22"/>
    <mergeCell ref="V22:W22"/>
    <mergeCell ref="L22:M22"/>
    <mergeCell ref="B23:C23"/>
    <mergeCell ref="D23:E23"/>
    <mergeCell ref="F23:G23"/>
    <mergeCell ref="H23:I23"/>
    <mergeCell ref="J23:K23"/>
    <mergeCell ref="B22:C22"/>
    <mergeCell ref="D22:E22"/>
    <mergeCell ref="F22:G22"/>
    <mergeCell ref="H22:I22"/>
    <mergeCell ref="J22:K22"/>
    <mergeCell ref="L21:M21"/>
    <mergeCell ref="N21:O21"/>
    <mergeCell ref="P21:Q21"/>
    <mergeCell ref="R21:S21"/>
    <mergeCell ref="T21:U21"/>
    <mergeCell ref="V21:W21"/>
    <mergeCell ref="N20:O20"/>
    <mergeCell ref="P20:Q20"/>
    <mergeCell ref="R20:S20"/>
    <mergeCell ref="T20:U20"/>
    <mergeCell ref="V20:W20"/>
    <mergeCell ref="L20:M20"/>
    <mergeCell ref="B21:C21"/>
    <mergeCell ref="D21:E21"/>
    <mergeCell ref="F21:G21"/>
    <mergeCell ref="H21:I21"/>
    <mergeCell ref="J21:K21"/>
    <mergeCell ref="B20:C20"/>
    <mergeCell ref="D20:E20"/>
    <mergeCell ref="F20:G20"/>
    <mergeCell ref="H20:I20"/>
    <mergeCell ref="J20:K20"/>
    <mergeCell ref="L19:M19"/>
    <mergeCell ref="N19:O19"/>
    <mergeCell ref="P19:Q19"/>
    <mergeCell ref="R19:S19"/>
    <mergeCell ref="T19:U19"/>
    <mergeCell ref="V19:W19"/>
    <mergeCell ref="N18:O18"/>
    <mergeCell ref="P18:Q18"/>
    <mergeCell ref="R18:S18"/>
    <mergeCell ref="T18:U18"/>
    <mergeCell ref="V18:W18"/>
    <mergeCell ref="L18:M18"/>
    <mergeCell ref="B19:C19"/>
    <mergeCell ref="D19:E19"/>
    <mergeCell ref="F19:G19"/>
    <mergeCell ref="H19:I19"/>
    <mergeCell ref="J19:K19"/>
    <mergeCell ref="B18:C18"/>
    <mergeCell ref="D18:E18"/>
    <mergeCell ref="F18:G18"/>
    <mergeCell ref="H18:I18"/>
    <mergeCell ref="J18:K18"/>
    <mergeCell ref="L17:M17"/>
    <mergeCell ref="N17:O17"/>
    <mergeCell ref="P17:Q17"/>
    <mergeCell ref="R17:S17"/>
    <mergeCell ref="T17:U17"/>
    <mergeCell ref="V17:W17"/>
    <mergeCell ref="N16:O16"/>
    <mergeCell ref="P16:Q16"/>
    <mergeCell ref="R16:S16"/>
    <mergeCell ref="T16:U16"/>
    <mergeCell ref="V16:W16"/>
    <mergeCell ref="L16:M16"/>
    <mergeCell ref="B17:C17"/>
    <mergeCell ref="D17:E17"/>
    <mergeCell ref="F17:G17"/>
    <mergeCell ref="H17:I17"/>
    <mergeCell ref="J17:K17"/>
    <mergeCell ref="B16:C16"/>
    <mergeCell ref="D16:E16"/>
    <mergeCell ref="F16:G16"/>
    <mergeCell ref="H16:I16"/>
    <mergeCell ref="J16:K16"/>
    <mergeCell ref="L15:M15"/>
    <mergeCell ref="N15:O15"/>
    <mergeCell ref="P15:Q15"/>
    <mergeCell ref="R15:S15"/>
    <mergeCell ref="T15:U15"/>
    <mergeCell ref="V15:W15"/>
    <mergeCell ref="N14:O14"/>
    <mergeCell ref="P14:Q14"/>
    <mergeCell ref="R14:S14"/>
    <mergeCell ref="T14:U14"/>
    <mergeCell ref="V14:W14"/>
    <mergeCell ref="L14:M14"/>
    <mergeCell ref="B15:C15"/>
    <mergeCell ref="D15:E15"/>
    <mergeCell ref="F15:G15"/>
    <mergeCell ref="H15:I15"/>
    <mergeCell ref="J15:K15"/>
    <mergeCell ref="B14:C14"/>
    <mergeCell ref="D14:E14"/>
    <mergeCell ref="F14:G14"/>
    <mergeCell ref="H14:I14"/>
    <mergeCell ref="J14:K14"/>
    <mergeCell ref="L13:M13"/>
    <mergeCell ref="N13:O13"/>
    <mergeCell ref="P13:Q13"/>
    <mergeCell ref="R13:S13"/>
    <mergeCell ref="T13:U13"/>
    <mergeCell ref="V13:W13"/>
    <mergeCell ref="N12:O12"/>
    <mergeCell ref="P12:Q12"/>
    <mergeCell ref="R12:S12"/>
    <mergeCell ref="T12:U12"/>
    <mergeCell ref="V12:W12"/>
    <mergeCell ref="L12:M12"/>
    <mergeCell ref="B13:C13"/>
    <mergeCell ref="D13:E13"/>
    <mergeCell ref="F13:G13"/>
    <mergeCell ref="H13:I13"/>
    <mergeCell ref="J13:K13"/>
    <mergeCell ref="B12:C12"/>
    <mergeCell ref="D12:E12"/>
    <mergeCell ref="F12:G12"/>
    <mergeCell ref="H12:I12"/>
    <mergeCell ref="J12:K12"/>
    <mergeCell ref="L11:M11"/>
    <mergeCell ref="N11:O11"/>
    <mergeCell ref="P11:Q11"/>
    <mergeCell ref="R11:S11"/>
    <mergeCell ref="T11:U11"/>
    <mergeCell ref="V11:W11"/>
    <mergeCell ref="N10:O10"/>
    <mergeCell ref="P10:Q10"/>
    <mergeCell ref="R10:S10"/>
    <mergeCell ref="T10:U10"/>
    <mergeCell ref="V10:W10"/>
    <mergeCell ref="L10:M10"/>
    <mergeCell ref="B11:C11"/>
    <mergeCell ref="D11:E11"/>
    <mergeCell ref="F11:G11"/>
    <mergeCell ref="H11:I11"/>
    <mergeCell ref="J11:K11"/>
    <mergeCell ref="B10:C10"/>
    <mergeCell ref="D10:E10"/>
    <mergeCell ref="F10:G10"/>
    <mergeCell ref="H10:I10"/>
    <mergeCell ref="J10:K10"/>
    <mergeCell ref="T6:U6"/>
    <mergeCell ref="V6:W6"/>
    <mergeCell ref="B9:C9"/>
    <mergeCell ref="D9:E9"/>
    <mergeCell ref="F9:G9"/>
    <mergeCell ref="H9:I9"/>
    <mergeCell ref="J9:K9"/>
    <mergeCell ref="B8:C8"/>
    <mergeCell ref="D8:E8"/>
    <mergeCell ref="F8:G8"/>
    <mergeCell ref="H8:I8"/>
    <mergeCell ref="J8:K8"/>
    <mergeCell ref="L9:M9"/>
    <mergeCell ref="N9:O9"/>
    <mergeCell ref="P9:Q9"/>
    <mergeCell ref="R9:S9"/>
    <mergeCell ref="T9:U9"/>
    <mergeCell ref="V9:W9"/>
    <mergeCell ref="N8:O8"/>
    <mergeCell ref="P8:Q8"/>
    <mergeCell ref="R8:S8"/>
    <mergeCell ref="T8:U8"/>
    <mergeCell ref="V8:W8"/>
    <mergeCell ref="L8:M8"/>
    <mergeCell ref="B7:C7"/>
    <mergeCell ref="D7:E7"/>
    <mergeCell ref="F7:G7"/>
    <mergeCell ref="H7:I7"/>
    <mergeCell ref="J7:K7"/>
    <mergeCell ref="P5:Q5"/>
    <mergeCell ref="R5:S5"/>
    <mergeCell ref="T5:U5"/>
    <mergeCell ref="V5:W5"/>
    <mergeCell ref="B6:C6"/>
    <mergeCell ref="D6:E6"/>
    <mergeCell ref="F6:G6"/>
    <mergeCell ref="H6:I6"/>
    <mergeCell ref="J6:K6"/>
    <mergeCell ref="L6:M6"/>
    <mergeCell ref="L7:M7"/>
    <mergeCell ref="N7:O7"/>
    <mergeCell ref="P7:Q7"/>
    <mergeCell ref="R7:S7"/>
    <mergeCell ref="T7:U7"/>
    <mergeCell ref="V7:W7"/>
    <mergeCell ref="N6:O6"/>
    <mergeCell ref="P6:Q6"/>
    <mergeCell ref="R6:S6"/>
    <mergeCell ref="T4:U4"/>
    <mergeCell ref="V4:W4"/>
    <mergeCell ref="B5:C5"/>
    <mergeCell ref="D5:E5"/>
    <mergeCell ref="F5:G5"/>
    <mergeCell ref="H5:I5"/>
    <mergeCell ref="J5:K5"/>
    <mergeCell ref="L5:M5"/>
    <mergeCell ref="N5:O5"/>
    <mergeCell ref="B4:C4"/>
    <mergeCell ref="D4:E4"/>
    <mergeCell ref="F4:G4"/>
    <mergeCell ref="H4:I4"/>
    <mergeCell ref="J4:K4"/>
    <mergeCell ref="L4:M4"/>
    <mergeCell ref="N4:O4"/>
    <mergeCell ref="P4:Q4"/>
    <mergeCell ref="R4:S4"/>
    <mergeCell ref="A1:W1"/>
    <mergeCell ref="B3:C3"/>
    <mergeCell ref="D3:E3"/>
    <mergeCell ref="F3:G3"/>
    <mergeCell ref="H3:I3"/>
    <mergeCell ref="J3:K3"/>
    <mergeCell ref="L3:M3"/>
    <mergeCell ref="N3:O3"/>
    <mergeCell ref="P3:Q3"/>
    <mergeCell ref="R3:S3"/>
    <mergeCell ref="T3:U3"/>
    <mergeCell ref="V3:W3"/>
  </mergeCells>
  <phoneticPr fontId="2"/>
  <printOptions horizontalCentered="1"/>
  <pageMargins left="0.39370078740157483" right="0.39370078740157483" top="0.59055118110236227" bottom="0.59055118110236227" header="0.11811023622047245" footer="0.11811023622047245"/>
  <pageSetup paperSize="9" scale="95" firstPageNumber="38" orientation="portrait" useFirstPageNumber="1" r:id="rId1"/>
  <headerFooter alignWithMargins="0">
    <oddFooter>&amp;C&amp;"ＭＳ 明朝,標準"&amp;10&amp;P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D17C-C0E0-43FA-8255-9CDC6DEB7E0E}">
  <dimension ref="A1:L42"/>
  <sheetViews>
    <sheetView view="pageBreakPreview" zoomScaleNormal="100" zoomScaleSheetLayoutView="100" workbookViewId="0">
      <selection sqref="A1:O1"/>
    </sheetView>
  </sheetViews>
  <sheetFormatPr defaultColWidth="9" defaultRowHeight="13"/>
  <cols>
    <col min="1" max="1" width="8.6328125" style="870" customWidth="1"/>
    <col min="2" max="2" width="10" style="918" customWidth="1"/>
    <col min="3" max="3" width="10" style="870" customWidth="1"/>
    <col min="4" max="5" width="8.6328125" style="870" customWidth="1"/>
    <col min="6" max="6" width="10.1796875" style="870" bestFit="1" customWidth="1"/>
    <col min="7" max="7" width="8.6328125" style="870" customWidth="1"/>
    <col min="8" max="8" width="11.6328125" style="870" bestFit="1" customWidth="1"/>
    <col min="9" max="10" width="8.6328125" style="870" customWidth="1"/>
    <col min="11" max="11" width="6.90625" style="870" customWidth="1"/>
    <col min="12" max="12" width="8.08984375" style="870" customWidth="1"/>
    <col min="13" max="16384" width="9" style="870"/>
  </cols>
  <sheetData>
    <row r="1" spans="1:10" ht="30" customHeight="1">
      <c r="A1" s="4684" t="s">
        <v>1455</v>
      </c>
      <c r="B1" s="4684"/>
      <c r="C1" s="4684"/>
      <c r="D1" s="4684"/>
      <c r="E1" s="4684"/>
      <c r="F1" s="4684"/>
      <c r="G1" s="4684"/>
      <c r="H1" s="4684"/>
      <c r="I1" s="4684"/>
      <c r="J1" s="4684"/>
    </row>
    <row r="2" spans="1:10" s="867" customFormat="1" ht="15" customHeight="1" thickBot="1">
      <c r="B2" s="868"/>
      <c r="C2" s="868"/>
      <c r="D2" s="868"/>
      <c r="E2" s="868"/>
      <c r="F2" s="868"/>
      <c r="G2" s="868"/>
      <c r="H2" s="868"/>
      <c r="I2" s="868"/>
      <c r="J2" s="869" t="s">
        <v>1456</v>
      </c>
    </row>
    <row r="3" spans="1:10" ht="16.5" customHeight="1">
      <c r="A3" s="4706" t="s">
        <v>363</v>
      </c>
      <c r="B3" s="4708" t="s">
        <v>1457</v>
      </c>
      <c r="C3" s="4710" t="s">
        <v>1458</v>
      </c>
      <c r="D3" s="4712" t="s">
        <v>1459</v>
      </c>
      <c r="E3" s="4713"/>
      <c r="F3" s="4713"/>
      <c r="G3" s="4713"/>
      <c r="H3" s="4714"/>
      <c r="I3" s="4715" t="s">
        <v>1460</v>
      </c>
      <c r="J3" s="4716"/>
    </row>
    <row r="4" spans="1:10" ht="16.5" customHeight="1">
      <c r="A4" s="4707"/>
      <c r="B4" s="4709"/>
      <c r="C4" s="4711"/>
      <c r="D4" s="890" t="s">
        <v>1461</v>
      </c>
      <c r="E4" s="890" t="s">
        <v>1462</v>
      </c>
      <c r="F4" s="890" t="s">
        <v>1463</v>
      </c>
      <c r="G4" s="890" t="s">
        <v>1464</v>
      </c>
      <c r="H4" s="890" t="s">
        <v>466</v>
      </c>
      <c r="I4" s="890" t="s">
        <v>1461</v>
      </c>
      <c r="J4" s="890" t="s">
        <v>1434</v>
      </c>
    </row>
    <row r="5" spans="1:10" s="886" customFormat="1" ht="23.15" customHeight="1">
      <c r="A5" s="891" t="s">
        <v>342</v>
      </c>
      <c r="B5" s="892">
        <v>214811</v>
      </c>
      <c r="C5" s="893">
        <v>210104</v>
      </c>
      <c r="D5" s="894">
        <v>34704</v>
      </c>
      <c r="E5" s="895">
        <v>13229</v>
      </c>
      <c r="F5" s="895">
        <v>2628</v>
      </c>
      <c r="G5" s="895">
        <v>4159</v>
      </c>
      <c r="H5" s="895">
        <v>14688</v>
      </c>
      <c r="I5" s="894">
        <v>1900</v>
      </c>
      <c r="J5" s="895">
        <v>1900</v>
      </c>
    </row>
    <row r="6" spans="1:10" ht="23.15" customHeight="1">
      <c r="A6" s="896">
        <v>28</v>
      </c>
      <c r="B6" s="892">
        <v>209110</v>
      </c>
      <c r="C6" s="893">
        <v>207288</v>
      </c>
      <c r="D6" s="894">
        <v>34085</v>
      </c>
      <c r="E6" s="895">
        <v>13670</v>
      </c>
      <c r="F6" s="895">
        <v>2737</v>
      </c>
      <c r="G6" s="895">
        <v>3373</v>
      </c>
      <c r="H6" s="895">
        <v>14305</v>
      </c>
      <c r="I6" s="894">
        <v>1817</v>
      </c>
      <c r="J6" s="895">
        <v>1817</v>
      </c>
    </row>
    <row r="7" spans="1:10" ht="23.15" customHeight="1">
      <c r="A7" s="896">
        <v>29</v>
      </c>
      <c r="B7" s="892">
        <v>213110</v>
      </c>
      <c r="C7" s="893">
        <v>210443</v>
      </c>
      <c r="D7" s="894">
        <v>35446</v>
      </c>
      <c r="E7" s="895">
        <v>15245</v>
      </c>
      <c r="F7" s="895">
        <v>3222</v>
      </c>
      <c r="G7" s="895">
        <v>2956</v>
      </c>
      <c r="H7" s="895">
        <v>14023</v>
      </c>
      <c r="I7" s="894">
        <v>1807</v>
      </c>
      <c r="J7" s="895">
        <v>1807</v>
      </c>
    </row>
    <row r="8" spans="1:10" ht="23.15" customHeight="1">
      <c r="A8" s="896">
        <v>30</v>
      </c>
      <c r="B8" s="892">
        <v>218150</v>
      </c>
      <c r="C8" s="893">
        <v>215450</v>
      </c>
      <c r="D8" s="894">
        <v>37141</v>
      </c>
      <c r="E8" s="895">
        <v>15011</v>
      </c>
      <c r="F8" s="895">
        <v>2603</v>
      </c>
      <c r="G8" s="895">
        <v>3318</v>
      </c>
      <c r="H8" s="895">
        <v>16209</v>
      </c>
      <c r="I8" s="894">
        <v>1786</v>
      </c>
      <c r="J8" s="895">
        <v>1786</v>
      </c>
    </row>
    <row r="9" spans="1:10" ht="23.15" customHeight="1" thickBot="1">
      <c r="A9" s="897" t="s">
        <v>346</v>
      </c>
      <c r="B9" s="898">
        <v>210470</v>
      </c>
      <c r="C9" s="899">
        <v>207850</v>
      </c>
      <c r="D9" s="900">
        <v>35896</v>
      </c>
      <c r="E9" s="901">
        <v>14237</v>
      </c>
      <c r="F9" s="901">
        <v>3650</v>
      </c>
      <c r="G9" s="901">
        <v>3189</v>
      </c>
      <c r="H9" s="901">
        <v>14820</v>
      </c>
      <c r="I9" s="900">
        <v>1742</v>
      </c>
      <c r="J9" s="901">
        <v>1742</v>
      </c>
    </row>
    <row r="10" spans="1:10" s="867" customFormat="1" ht="7.5" customHeight="1" thickBot="1">
      <c r="A10" s="902"/>
      <c r="B10" s="902"/>
      <c r="C10" s="902"/>
      <c r="D10" s="902"/>
      <c r="E10" s="902"/>
      <c r="F10" s="902"/>
      <c r="G10" s="902"/>
      <c r="H10" s="902"/>
      <c r="I10" s="902"/>
      <c r="J10" s="902"/>
    </row>
    <row r="11" spans="1:10" ht="27" customHeight="1">
      <c r="A11" s="4706" t="s">
        <v>363</v>
      </c>
      <c r="B11" s="903" t="s">
        <v>1465</v>
      </c>
      <c r="C11" s="4722" t="s">
        <v>1466</v>
      </c>
      <c r="D11" s="4723"/>
      <c r="E11" s="4724"/>
      <c r="F11" s="4725" t="s">
        <v>1467</v>
      </c>
      <c r="G11" s="4725" t="s">
        <v>1468</v>
      </c>
      <c r="H11" s="4708" t="s">
        <v>1469</v>
      </c>
      <c r="I11" s="4725" t="s">
        <v>1470</v>
      </c>
      <c r="J11" s="4717" t="s">
        <v>1471</v>
      </c>
    </row>
    <row r="12" spans="1:10" ht="16.5" customHeight="1">
      <c r="A12" s="4707"/>
      <c r="B12" s="890" t="s">
        <v>466</v>
      </c>
      <c r="C12" s="890" t="s">
        <v>1461</v>
      </c>
      <c r="D12" s="890" t="s">
        <v>1472</v>
      </c>
      <c r="E12" s="890" t="s">
        <v>466</v>
      </c>
      <c r="F12" s="4726"/>
      <c r="G12" s="4726"/>
      <c r="H12" s="4727"/>
      <c r="I12" s="4726"/>
      <c r="J12" s="4718"/>
    </row>
    <row r="13" spans="1:10" ht="23.15" customHeight="1">
      <c r="A13" s="891" t="s">
        <v>342</v>
      </c>
      <c r="B13" s="904" t="s">
        <v>809</v>
      </c>
      <c r="C13" s="893">
        <v>10647</v>
      </c>
      <c r="D13" s="895">
        <v>10647</v>
      </c>
      <c r="E13" s="905" t="s">
        <v>809</v>
      </c>
      <c r="F13" s="893">
        <v>2257</v>
      </c>
      <c r="G13" s="894">
        <v>11254</v>
      </c>
      <c r="H13" s="894" t="s">
        <v>809</v>
      </c>
      <c r="I13" s="893">
        <v>894</v>
      </c>
      <c r="J13" s="893">
        <v>37677</v>
      </c>
    </row>
    <row r="14" spans="1:10" ht="23.15" customHeight="1">
      <c r="A14" s="896">
        <v>28</v>
      </c>
      <c r="B14" s="904" t="s">
        <v>809</v>
      </c>
      <c r="C14" s="893">
        <v>11583</v>
      </c>
      <c r="D14" s="895">
        <v>11583</v>
      </c>
      <c r="E14" s="905" t="s">
        <v>809</v>
      </c>
      <c r="F14" s="893">
        <v>2014</v>
      </c>
      <c r="G14" s="894">
        <v>10417</v>
      </c>
      <c r="H14" s="894" t="s">
        <v>809</v>
      </c>
      <c r="I14" s="893">
        <v>753</v>
      </c>
      <c r="J14" s="893">
        <v>38439</v>
      </c>
    </row>
    <row r="15" spans="1:10" ht="23.15" customHeight="1">
      <c r="A15" s="896">
        <v>29</v>
      </c>
      <c r="B15" s="904" t="s">
        <v>809</v>
      </c>
      <c r="C15" s="893">
        <v>13682</v>
      </c>
      <c r="D15" s="895">
        <v>13682</v>
      </c>
      <c r="E15" s="905" t="s">
        <v>809</v>
      </c>
      <c r="F15" s="893">
        <v>1774</v>
      </c>
      <c r="G15" s="894">
        <v>11870</v>
      </c>
      <c r="H15" s="894" t="s">
        <v>809</v>
      </c>
      <c r="I15" s="893">
        <v>805</v>
      </c>
      <c r="J15" s="893">
        <v>30852</v>
      </c>
    </row>
    <row r="16" spans="1:10" ht="23.15" customHeight="1">
      <c r="A16" s="896">
        <v>30</v>
      </c>
      <c r="B16" s="904" t="s">
        <v>809</v>
      </c>
      <c r="C16" s="893">
        <v>14317</v>
      </c>
      <c r="D16" s="895">
        <v>14317</v>
      </c>
      <c r="E16" s="905" t="s">
        <v>809</v>
      </c>
      <c r="F16" s="893">
        <v>1745</v>
      </c>
      <c r="G16" s="894">
        <v>14179</v>
      </c>
      <c r="H16" s="894" t="s">
        <v>809</v>
      </c>
      <c r="I16" s="893">
        <v>746</v>
      </c>
      <c r="J16" s="893">
        <v>23660</v>
      </c>
    </row>
    <row r="17" spans="1:12" ht="23.15" customHeight="1" thickBot="1">
      <c r="A17" s="897" t="s">
        <v>346</v>
      </c>
      <c r="B17" s="906" t="s">
        <v>809</v>
      </c>
      <c r="C17" s="899">
        <v>14785</v>
      </c>
      <c r="D17" s="901">
        <v>14785</v>
      </c>
      <c r="E17" s="907" t="s">
        <v>809</v>
      </c>
      <c r="F17" s="899">
        <v>1775</v>
      </c>
      <c r="G17" s="900">
        <v>13182</v>
      </c>
      <c r="H17" s="900" t="s">
        <v>809</v>
      </c>
      <c r="I17" s="899">
        <v>874</v>
      </c>
      <c r="J17" s="899">
        <v>32137</v>
      </c>
    </row>
    <row r="18" spans="1:12">
      <c r="B18" s="881"/>
      <c r="C18" s="881"/>
      <c r="D18" s="881"/>
      <c r="E18" s="881"/>
      <c r="F18" s="881"/>
      <c r="G18" s="881"/>
      <c r="H18" s="881"/>
      <c r="I18" s="881"/>
      <c r="J18" s="882" t="s">
        <v>1473</v>
      </c>
    </row>
    <row r="19" spans="1:12" s="866" customFormat="1" ht="14.25" customHeight="1">
      <c r="A19" s="4719"/>
      <c r="B19" s="4719"/>
      <c r="C19" s="4719"/>
      <c r="D19" s="4719"/>
      <c r="E19" s="4719"/>
      <c r="F19" s="4719"/>
    </row>
    <row r="20" spans="1:12" s="866" customFormat="1" ht="30" customHeight="1">
      <c r="A20" s="4684" t="s">
        <v>1474</v>
      </c>
      <c r="B20" s="4684"/>
      <c r="C20" s="4684"/>
      <c r="D20" s="4684"/>
      <c r="E20" s="4684"/>
      <c r="F20" s="4684"/>
      <c r="G20" s="4684"/>
      <c r="H20" s="4684"/>
      <c r="I20" s="4684"/>
      <c r="J20" s="4684"/>
    </row>
    <row r="21" spans="1:12" s="867" customFormat="1" ht="15" customHeight="1" thickBot="1">
      <c r="B21" s="868"/>
      <c r="C21" s="868"/>
      <c r="D21" s="868"/>
      <c r="E21" s="868"/>
      <c r="F21" s="868"/>
      <c r="G21" s="868"/>
      <c r="H21" s="868"/>
      <c r="I21" s="869" t="s">
        <v>1475</v>
      </c>
    </row>
    <row r="22" spans="1:12" ht="21.9" customHeight="1">
      <c r="A22" s="4706" t="s">
        <v>1410</v>
      </c>
      <c r="B22" s="4720" t="s">
        <v>1476</v>
      </c>
      <c r="C22" s="4720"/>
      <c r="D22" s="4720" t="s">
        <v>1477</v>
      </c>
      <c r="E22" s="4720"/>
      <c r="F22" s="4720" t="s">
        <v>1478</v>
      </c>
      <c r="G22" s="4720"/>
      <c r="H22" s="4720" t="s">
        <v>1479</v>
      </c>
      <c r="I22" s="4721"/>
    </row>
    <row r="23" spans="1:12" ht="16.5" customHeight="1">
      <c r="A23" s="4707"/>
      <c r="B23" s="908" t="s">
        <v>1480</v>
      </c>
      <c r="C23" s="908" t="s">
        <v>1481</v>
      </c>
      <c r="D23" s="908" t="s">
        <v>1480</v>
      </c>
      <c r="E23" s="908" t="s">
        <v>1481</v>
      </c>
      <c r="F23" s="908" t="s">
        <v>1480</v>
      </c>
      <c r="G23" s="908" t="s">
        <v>1481</v>
      </c>
      <c r="H23" s="908" t="s">
        <v>1480</v>
      </c>
      <c r="I23" s="909" t="s">
        <v>1481</v>
      </c>
    </row>
    <row r="24" spans="1:12" ht="23.15" customHeight="1">
      <c r="A24" s="891" t="s">
        <v>342</v>
      </c>
      <c r="B24" s="910">
        <v>67.2</v>
      </c>
      <c r="C24" s="911" t="s">
        <v>1482</v>
      </c>
      <c r="D24" s="910">
        <v>30.6</v>
      </c>
      <c r="E24" s="912" t="s">
        <v>1483</v>
      </c>
      <c r="F24" s="913">
        <v>0.6</v>
      </c>
      <c r="G24" s="911" t="s">
        <v>1484</v>
      </c>
      <c r="H24" s="910">
        <v>0.3</v>
      </c>
      <c r="I24" s="911" t="s">
        <v>1485</v>
      </c>
    </row>
    <row r="25" spans="1:12" ht="23.15" customHeight="1">
      <c r="A25" s="896">
        <v>28</v>
      </c>
      <c r="B25" s="910">
        <v>70.8</v>
      </c>
      <c r="C25" s="911" t="s">
        <v>1482</v>
      </c>
      <c r="D25" s="910">
        <v>28.1</v>
      </c>
      <c r="E25" s="912" t="s">
        <v>1483</v>
      </c>
      <c r="F25" s="910">
        <v>0.6</v>
      </c>
      <c r="G25" s="914" t="s">
        <v>1486</v>
      </c>
      <c r="H25" s="910">
        <v>0.5</v>
      </c>
      <c r="I25" s="911" t="s">
        <v>1484</v>
      </c>
    </row>
    <row r="26" spans="1:12" ht="23.15" customHeight="1">
      <c r="A26" s="896">
        <v>29</v>
      </c>
      <c r="B26" s="910">
        <v>68.3</v>
      </c>
      <c r="C26" s="911" t="s">
        <v>1482</v>
      </c>
      <c r="D26" s="910">
        <v>28.3</v>
      </c>
      <c r="E26" s="912" t="s">
        <v>1483</v>
      </c>
      <c r="F26" s="910">
        <v>0.7</v>
      </c>
      <c r="G26" s="915" t="s">
        <v>1487</v>
      </c>
      <c r="H26" s="910">
        <v>0.5</v>
      </c>
      <c r="I26" s="911" t="s">
        <v>1488</v>
      </c>
    </row>
    <row r="27" spans="1:12" ht="23.15" customHeight="1">
      <c r="A27" s="896">
        <v>30</v>
      </c>
      <c r="B27" s="910">
        <v>66.2</v>
      </c>
      <c r="C27" s="911" t="s">
        <v>1482</v>
      </c>
      <c r="D27" s="910">
        <v>28.6</v>
      </c>
      <c r="E27" s="912" t="s">
        <v>1483</v>
      </c>
      <c r="F27" s="910">
        <v>22.8</v>
      </c>
      <c r="G27" s="915" t="s">
        <v>1487</v>
      </c>
      <c r="H27" s="910">
        <v>0.5</v>
      </c>
      <c r="I27" s="912" t="s">
        <v>1489</v>
      </c>
    </row>
    <row r="28" spans="1:12" ht="23.15" customHeight="1" thickBot="1">
      <c r="A28" s="897" t="s">
        <v>346</v>
      </c>
      <c r="B28" s="910">
        <v>63.1</v>
      </c>
      <c r="C28" s="911" t="s">
        <v>1482</v>
      </c>
      <c r="D28" s="910">
        <v>29.5</v>
      </c>
      <c r="E28" s="912" t="s">
        <v>1483</v>
      </c>
      <c r="F28" s="910">
        <v>4</v>
      </c>
      <c r="G28" s="915" t="s">
        <v>1487</v>
      </c>
      <c r="H28" s="910">
        <v>0.8</v>
      </c>
      <c r="I28" s="912" t="s">
        <v>1489</v>
      </c>
    </row>
    <row r="29" spans="1:12" ht="15" customHeight="1">
      <c r="B29" s="916"/>
      <c r="C29" s="916"/>
      <c r="D29" s="916"/>
      <c r="E29" s="916"/>
      <c r="F29" s="916"/>
      <c r="G29" s="916"/>
      <c r="H29" s="916"/>
      <c r="I29" s="917" t="s">
        <v>1490</v>
      </c>
    </row>
    <row r="30" spans="1:12" ht="15" customHeight="1"/>
    <row r="31" spans="1:12" ht="30" customHeight="1">
      <c r="A31" s="4728" t="s">
        <v>1491</v>
      </c>
      <c r="B31" s="4728"/>
      <c r="C31" s="4728"/>
      <c r="D31" s="4728"/>
      <c r="E31" s="4728"/>
      <c r="F31" s="4728"/>
      <c r="G31" s="4728"/>
      <c r="H31" s="4728"/>
      <c r="I31" s="4728"/>
      <c r="J31" s="4728"/>
      <c r="K31" s="919"/>
      <c r="L31" s="919"/>
    </row>
    <row r="32" spans="1:12" ht="13.5" thickBot="1">
      <c r="A32" s="920"/>
      <c r="B32" s="921"/>
      <c r="C32" s="921"/>
      <c r="D32" s="921"/>
      <c r="E32" s="921"/>
      <c r="F32" s="921"/>
      <c r="G32" s="921"/>
      <c r="H32" s="921"/>
      <c r="I32" s="921"/>
      <c r="J32" s="922" t="s">
        <v>1492</v>
      </c>
      <c r="K32" s="923"/>
    </row>
    <row r="33" spans="1:11" ht="15" customHeight="1">
      <c r="A33" s="4729" t="s">
        <v>1410</v>
      </c>
      <c r="B33" s="4731" t="s">
        <v>1281</v>
      </c>
      <c r="C33" s="4733" t="s">
        <v>1493</v>
      </c>
      <c r="D33" s="4734"/>
      <c r="E33" s="4731" t="s">
        <v>1494</v>
      </c>
      <c r="F33" s="4733" t="s">
        <v>1495</v>
      </c>
      <c r="G33" s="4735"/>
      <c r="H33" s="4735"/>
      <c r="I33" s="4734"/>
      <c r="J33" s="4736" t="s">
        <v>1496</v>
      </c>
      <c r="K33" s="886"/>
    </row>
    <row r="34" spans="1:11" ht="22.25" customHeight="1">
      <c r="A34" s="4730"/>
      <c r="B34" s="4732"/>
      <c r="C34" s="924" t="s">
        <v>1497</v>
      </c>
      <c r="D34" s="925" t="s">
        <v>1498</v>
      </c>
      <c r="E34" s="4732"/>
      <c r="F34" s="926" t="s">
        <v>1499</v>
      </c>
      <c r="G34" s="926" t="s">
        <v>1500</v>
      </c>
      <c r="H34" s="926" t="s">
        <v>1501</v>
      </c>
      <c r="I34" s="926" t="s">
        <v>466</v>
      </c>
      <c r="J34" s="4737"/>
      <c r="K34" s="886"/>
    </row>
    <row r="35" spans="1:11" ht="23.15" customHeight="1">
      <c r="A35" s="891" t="s">
        <v>1502</v>
      </c>
      <c r="B35" s="927">
        <v>21179</v>
      </c>
      <c r="C35" s="212">
        <v>1266</v>
      </c>
      <c r="D35" s="212">
        <v>18526</v>
      </c>
      <c r="E35" s="212">
        <v>1387</v>
      </c>
      <c r="F35" s="212">
        <v>6807</v>
      </c>
      <c r="G35" s="212">
        <v>12607</v>
      </c>
      <c r="H35" s="212">
        <v>67</v>
      </c>
      <c r="I35" s="928">
        <v>311</v>
      </c>
      <c r="J35" s="929" t="s">
        <v>809</v>
      </c>
      <c r="K35" s="886"/>
    </row>
    <row r="36" spans="1:11" ht="23.15" customHeight="1">
      <c r="A36" s="896">
        <v>27</v>
      </c>
      <c r="B36" s="927">
        <v>21179</v>
      </c>
      <c r="C36" s="212">
        <v>1266</v>
      </c>
      <c r="D36" s="212">
        <v>18526</v>
      </c>
      <c r="E36" s="212">
        <v>1387</v>
      </c>
      <c r="F36" s="212">
        <v>6805</v>
      </c>
      <c r="G36" s="212">
        <v>12608</v>
      </c>
      <c r="H36" s="212">
        <v>67</v>
      </c>
      <c r="I36" s="928">
        <v>312</v>
      </c>
      <c r="J36" s="929" t="s">
        <v>809</v>
      </c>
      <c r="K36" s="886"/>
    </row>
    <row r="37" spans="1:11" ht="23.15" customHeight="1">
      <c r="A37" s="896">
        <v>28</v>
      </c>
      <c r="B37" s="927">
        <v>21179</v>
      </c>
      <c r="C37" s="212">
        <v>1266</v>
      </c>
      <c r="D37" s="212">
        <v>18526</v>
      </c>
      <c r="E37" s="212">
        <v>1387</v>
      </c>
      <c r="F37" s="212">
        <v>6805</v>
      </c>
      <c r="G37" s="212">
        <v>12608</v>
      </c>
      <c r="H37" s="212">
        <v>67</v>
      </c>
      <c r="I37" s="928">
        <v>312</v>
      </c>
      <c r="J37" s="929" t="s">
        <v>809</v>
      </c>
      <c r="K37" s="886"/>
    </row>
    <row r="38" spans="1:11" ht="23.15" customHeight="1">
      <c r="A38" s="896">
        <v>29</v>
      </c>
      <c r="B38" s="927">
        <v>21179</v>
      </c>
      <c r="C38" s="212">
        <v>1266</v>
      </c>
      <c r="D38" s="212">
        <v>18526</v>
      </c>
      <c r="E38" s="212">
        <v>1387</v>
      </c>
      <c r="F38" s="212">
        <v>6807</v>
      </c>
      <c r="G38" s="212">
        <v>12605</v>
      </c>
      <c r="H38" s="212">
        <v>67</v>
      </c>
      <c r="I38" s="928">
        <v>312</v>
      </c>
      <c r="J38" s="929" t="s">
        <v>809</v>
      </c>
      <c r="K38" s="886"/>
    </row>
    <row r="39" spans="1:11" ht="23.15" customHeight="1" thickBot="1">
      <c r="A39" s="897">
        <v>30</v>
      </c>
      <c r="B39" s="930">
        <v>21178</v>
      </c>
      <c r="C39" s="931">
        <v>1266</v>
      </c>
      <c r="D39" s="931">
        <v>18525</v>
      </c>
      <c r="E39" s="931">
        <v>1387</v>
      </c>
      <c r="F39" s="931">
        <v>6807</v>
      </c>
      <c r="G39" s="931">
        <v>12605</v>
      </c>
      <c r="H39" s="931">
        <v>67</v>
      </c>
      <c r="I39" s="931">
        <v>312</v>
      </c>
      <c r="J39" s="932" t="s">
        <v>809</v>
      </c>
      <c r="K39" s="886"/>
    </row>
    <row r="40" spans="1:11">
      <c r="A40" s="920"/>
      <c r="B40" s="933"/>
      <c r="C40" s="933"/>
      <c r="D40" s="933"/>
      <c r="E40" s="933"/>
      <c r="F40" s="933"/>
      <c r="G40" s="933"/>
      <c r="H40" s="933"/>
      <c r="I40" s="933"/>
      <c r="J40" s="934" t="s">
        <v>1503</v>
      </c>
      <c r="K40" s="886"/>
    </row>
    <row r="42" spans="1:11">
      <c r="C42" s="935"/>
    </row>
  </sheetData>
  <mergeCells count="27">
    <mergeCell ref="A31:J31"/>
    <mergeCell ref="A33:A34"/>
    <mergeCell ref="B33:B34"/>
    <mergeCell ref="C33:D33"/>
    <mergeCell ref="E33:E34"/>
    <mergeCell ref="F33:I33"/>
    <mergeCell ref="J33:J34"/>
    <mergeCell ref="J11:J12"/>
    <mergeCell ref="A19:F19"/>
    <mergeCell ref="A20:J20"/>
    <mergeCell ref="A22:A23"/>
    <mergeCell ref="B22:C22"/>
    <mergeCell ref="D22:E22"/>
    <mergeCell ref="F22:G22"/>
    <mergeCell ref="H22:I22"/>
    <mergeCell ref="A11:A12"/>
    <mergeCell ref="C11:E11"/>
    <mergeCell ref="F11:F12"/>
    <mergeCell ref="G11:G12"/>
    <mergeCell ref="H11:H12"/>
    <mergeCell ref="I11:I12"/>
    <mergeCell ref="A1:J1"/>
    <mergeCell ref="A3:A4"/>
    <mergeCell ref="B3:B4"/>
    <mergeCell ref="C3:C4"/>
    <mergeCell ref="D3:H3"/>
    <mergeCell ref="I3:J3"/>
  </mergeCells>
  <phoneticPr fontId="2"/>
  <pageMargins left="0.70866141732283472" right="0.70866141732283472" top="0.59055118110236227" bottom="0.59055118110236227" header="0.11811023622047245" footer="0.11811023622047245"/>
  <pageSetup paperSize="9" scale="94" firstPageNumber="39" orientation="portrait" useFirstPageNumber="1" r:id="rId1"/>
  <headerFooter alignWithMargins="0">
    <oddFooter>&amp;C&amp;"ＭＳ 明朝,標準"&amp;10&amp;P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BABA-9607-411B-8143-1DA6F3F49F89}">
  <dimension ref="A1:Q55"/>
  <sheetViews>
    <sheetView view="pageBreakPreview" zoomScaleNormal="90" zoomScaleSheetLayoutView="100" workbookViewId="0">
      <selection sqref="A1:O1"/>
    </sheetView>
  </sheetViews>
  <sheetFormatPr defaultColWidth="9" defaultRowHeight="13"/>
  <cols>
    <col min="1" max="1" width="6.1796875" style="941" customWidth="1"/>
    <col min="2" max="2" width="18.81640625" style="941" customWidth="1"/>
    <col min="3" max="3" width="14.36328125" style="941" customWidth="1"/>
    <col min="4" max="15" width="4.81640625" style="941" customWidth="1"/>
    <col min="16" max="16" width="7.453125" style="941" customWidth="1"/>
    <col min="17" max="16384" width="9" style="941"/>
  </cols>
  <sheetData>
    <row r="1" spans="1:17" s="936" customFormat="1" ht="30" customHeight="1">
      <c r="A1" s="4738" t="s">
        <v>1504</v>
      </c>
      <c r="B1" s="4738"/>
      <c r="C1" s="4738"/>
      <c r="D1" s="4738"/>
      <c r="E1" s="4738"/>
      <c r="F1" s="4738"/>
      <c r="G1" s="4738"/>
      <c r="H1" s="4738"/>
      <c r="I1" s="4738"/>
      <c r="J1" s="4738"/>
      <c r="K1" s="4738"/>
      <c r="L1" s="4738"/>
      <c r="M1" s="4738"/>
      <c r="N1" s="4738"/>
      <c r="O1" s="4738"/>
    </row>
    <row r="2" spans="1:17" s="937" customFormat="1" ht="12.75" customHeight="1" thickBot="1">
      <c r="B2" s="938"/>
      <c r="C2" s="938"/>
      <c r="D2" s="938"/>
      <c r="E2" s="938"/>
      <c r="F2" s="938"/>
      <c r="G2" s="938"/>
      <c r="H2" s="938"/>
      <c r="I2" s="938"/>
      <c r="J2" s="938"/>
      <c r="K2" s="938"/>
      <c r="L2" s="938"/>
      <c r="M2" s="938"/>
      <c r="N2" s="938"/>
      <c r="O2" s="939" t="s">
        <v>1505</v>
      </c>
      <c r="P2" s="936"/>
    </row>
    <row r="3" spans="1:17" ht="14.25" customHeight="1">
      <c r="A3" s="4739" t="s">
        <v>1506</v>
      </c>
      <c r="B3" s="4740"/>
      <c r="C3" s="940" t="s">
        <v>1502</v>
      </c>
      <c r="D3" s="4741">
        <v>27</v>
      </c>
      <c r="E3" s="4742"/>
      <c r="F3" s="4739"/>
      <c r="G3" s="4741">
        <v>28</v>
      </c>
      <c r="H3" s="4742"/>
      <c r="I3" s="4739"/>
      <c r="J3" s="4741">
        <v>29</v>
      </c>
      <c r="K3" s="4742"/>
      <c r="L3" s="4739"/>
      <c r="M3" s="4741">
        <v>30</v>
      </c>
      <c r="N3" s="4742"/>
      <c r="O3" s="4742"/>
      <c r="P3" s="936"/>
    </row>
    <row r="4" spans="1:17" ht="12.75" customHeight="1">
      <c r="A4" s="4743" t="s">
        <v>978</v>
      </c>
      <c r="B4" s="4744"/>
      <c r="C4" s="942">
        <v>1521</v>
      </c>
      <c r="D4" s="4745">
        <v>1494</v>
      </c>
      <c r="E4" s="4745"/>
      <c r="F4" s="4745"/>
      <c r="G4" s="4745">
        <v>1390</v>
      </c>
      <c r="H4" s="4745"/>
      <c r="I4" s="4745"/>
      <c r="J4" s="4745">
        <v>1017</v>
      </c>
      <c r="K4" s="4745"/>
      <c r="L4" s="4745"/>
      <c r="M4" s="4745">
        <v>1100</v>
      </c>
      <c r="N4" s="4745"/>
      <c r="O4" s="4745"/>
      <c r="P4" s="936"/>
      <c r="Q4" s="943"/>
    </row>
    <row r="5" spans="1:17" ht="12.75" customHeight="1">
      <c r="A5" s="4743" t="s">
        <v>1507</v>
      </c>
      <c r="B5" s="4744"/>
      <c r="C5" s="944">
        <v>1309</v>
      </c>
      <c r="D5" s="4746">
        <v>1231</v>
      </c>
      <c r="E5" s="4746"/>
      <c r="F5" s="4746"/>
      <c r="G5" s="4746">
        <v>1159</v>
      </c>
      <c r="H5" s="4746"/>
      <c r="I5" s="4746"/>
      <c r="J5" s="4746">
        <v>773</v>
      </c>
      <c r="K5" s="4746"/>
      <c r="L5" s="4746"/>
      <c r="M5" s="4746">
        <v>890</v>
      </c>
      <c r="N5" s="4746"/>
      <c r="O5" s="4746"/>
      <c r="P5" s="936"/>
      <c r="Q5" s="943"/>
    </row>
    <row r="6" spans="1:17" ht="12.75" customHeight="1">
      <c r="A6" s="945"/>
      <c r="B6" s="946" t="s">
        <v>1508</v>
      </c>
      <c r="C6" s="944">
        <v>130</v>
      </c>
      <c r="D6" s="4746">
        <v>142</v>
      </c>
      <c r="E6" s="4746"/>
      <c r="F6" s="4746"/>
      <c r="G6" s="4746">
        <v>122</v>
      </c>
      <c r="H6" s="4746"/>
      <c r="I6" s="4746"/>
      <c r="J6" s="4746">
        <v>66</v>
      </c>
      <c r="K6" s="4746"/>
      <c r="L6" s="4746"/>
      <c r="M6" s="4746">
        <v>59</v>
      </c>
      <c r="N6" s="4746"/>
      <c r="O6" s="4746"/>
      <c r="P6" s="936"/>
      <c r="Q6" s="943"/>
    </row>
    <row r="7" spans="1:17" ht="12.75" customHeight="1">
      <c r="A7" s="945"/>
      <c r="B7" s="946" t="s">
        <v>1509</v>
      </c>
      <c r="C7" s="944">
        <v>1</v>
      </c>
      <c r="D7" s="4746">
        <v>1</v>
      </c>
      <c r="E7" s="4746"/>
      <c r="F7" s="4746"/>
      <c r="G7" s="4746">
        <v>20</v>
      </c>
      <c r="H7" s="4746"/>
      <c r="I7" s="4746"/>
      <c r="J7" s="4746">
        <v>1</v>
      </c>
      <c r="K7" s="4746"/>
      <c r="L7" s="4746"/>
      <c r="M7" s="4746">
        <v>5</v>
      </c>
      <c r="N7" s="4746"/>
      <c r="O7" s="4746"/>
      <c r="P7" s="936"/>
      <c r="Q7" s="943"/>
    </row>
    <row r="8" spans="1:17" ht="12.75" customHeight="1">
      <c r="A8" s="945"/>
      <c r="B8" s="946" t="s">
        <v>1510</v>
      </c>
      <c r="C8" s="944">
        <v>333</v>
      </c>
      <c r="D8" s="4746">
        <v>102</v>
      </c>
      <c r="E8" s="4746"/>
      <c r="F8" s="4746"/>
      <c r="G8" s="4746">
        <v>120</v>
      </c>
      <c r="H8" s="4746"/>
      <c r="I8" s="4746"/>
      <c r="J8" s="4746">
        <v>60</v>
      </c>
      <c r="K8" s="4746"/>
      <c r="L8" s="4746"/>
      <c r="M8" s="4746">
        <v>56</v>
      </c>
      <c r="N8" s="4746"/>
      <c r="O8" s="4746"/>
      <c r="P8" s="936"/>
      <c r="Q8" s="943"/>
    </row>
    <row r="9" spans="1:17" ht="12.75" customHeight="1">
      <c r="A9" s="945"/>
      <c r="B9" s="946" t="s">
        <v>1511</v>
      </c>
      <c r="C9" s="944">
        <v>320</v>
      </c>
      <c r="D9" s="4746">
        <v>359</v>
      </c>
      <c r="E9" s="4746"/>
      <c r="F9" s="4746"/>
      <c r="G9" s="4746">
        <v>304</v>
      </c>
      <c r="H9" s="4746"/>
      <c r="I9" s="4746"/>
      <c r="J9" s="4746">
        <v>34</v>
      </c>
      <c r="K9" s="4746"/>
      <c r="L9" s="4746"/>
      <c r="M9" s="4746">
        <v>348</v>
      </c>
      <c r="N9" s="4746"/>
      <c r="O9" s="4746"/>
      <c r="P9" s="936"/>
      <c r="Q9" s="943"/>
    </row>
    <row r="10" spans="1:17" ht="12.75" customHeight="1">
      <c r="A10" s="945"/>
      <c r="B10" s="946" t="s">
        <v>1512</v>
      </c>
      <c r="C10" s="944">
        <v>12</v>
      </c>
      <c r="D10" s="4746">
        <v>18</v>
      </c>
      <c r="E10" s="4746"/>
      <c r="F10" s="4746"/>
      <c r="G10" s="4746">
        <v>25</v>
      </c>
      <c r="H10" s="4746"/>
      <c r="I10" s="4746"/>
      <c r="J10" s="4746">
        <v>18</v>
      </c>
      <c r="K10" s="4746"/>
      <c r="L10" s="4746"/>
      <c r="M10" s="4746">
        <v>25</v>
      </c>
      <c r="N10" s="4746"/>
      <c r="O10" s="4746"/>
      <c r="P10" s="936"/>
      <c r="Q10" s="943"/>
    </row>
    <row r="11" spans="1:17" ht="12.75" customHeight="1">
      <c r="A11" s="945"/>
      <c r="B11" s="946" t="s">
        <v>1513</v>
      </c>
      <c r="C11" s="944">
        <v>29</v>
      </c>
      <c r="D11" s="4746">
        <v>67</v>
      </c>
      <c r="E11" s="4746"/>
      <c r="F11" s="4746"/>
      <c r="G11" s="4746">
        <v>23</v>
      </c>
      <c r="H11" s="4746"/>
      <c r="I11" s="4746"/>
      <c r="J11" s="4746">
        <v>17</v>
      </c>
      <c r="K11" s="4746"/>
      <c r="L11" s="4746"/>
      <c r="M11" s="4746">
        <v>25</v>
      </c>
      <c r="N11" s="4746"/>
      <c r="O11" s="4746"/>
      <c r="P11" s="936"/>
      <c r="Q11" s="943"/>
    </row>
    <row r="12" spans="1:17" ht="12.75" customHeight="1">
      <c r="A12" s="945"/>
      <c r="B12" s="946" t="s">
        <v>1514</v>
      </c>
      <c r="C12" s="944">
        <v>25</v>
      </c>
      <c r="D12" s="4746">
        <v>19</v>
      </c>
      <c r="E12" s="4746"/>
      <c r="F12" s="4746"/>
      <c r="G12" s="4746">
        <v>26</v>
      </c>
      <c r="H12" s="4746"/>
      <c r="I12" s="4746"/>
      <c r="J12" s="4746">
        <v>24</v>
      </c>
      <c r="K12" s="4746"/>
      <c r="L12" s="4746"/>
      <c r="M12" s="4746">
        <v>31</v>
      </c>
      <c r="N12" s="4746"/>
      <c r="O12" s="4746"/>
      <c r="P12" s="936"/>
      <c r="Q12" s="943"/>
    </row>
    <row r="13" spans="1:17" ht="12.75" customHeight="1">
      <c r="A13" s="945"/>
      <c r="B13" s="946" t="s">
        <v>1515</v>
      </c>
      <c r="C13" s="944">
        <v>58</v>
      </c>
      <c r="D13" s="4746">
        <v>38</v>
      </c>
      <c r="E13" s="4746"/>
      <c r="F13" s="4746"/>
      <c r="G13" s="4746">
        <v>41</v>
      </c>
      <c r="H13" s="4746"/>
      <c r="I13" s="4746"/>
      <c r="J13" s="4746">
        <v>56</v>
      </c>
      <c r="K13" s="4746"/>
      <c r="L13" s="4746"/>
      <c r="M13" s="4746">
        <v>42</v>
      </c>
      <c r="N13" s="4746"/>
      <c r="O13" s="4746"/>
      <c r="P13" s="936"/>
      <c r="Q13" s="943"/>
    </row>
    <row r="14" spans="1:17" ht="12.75" customHeight="1">
      <c r="A14" s="945"/>
      <c r="B14" s="946" t="s">
        <v>1516</v>
      </c>
      <c r="C14" s="944">
        <v>172</v>
      </c>
      <c r="D14" s="4746">
        <v>239</v>
      </c>
      <c r="E14" s="4746"/>
      <c r="F14" s="4746"/>
      <c r="G14" s="4746">
        <v>210</v>
      </c>
      <c r="H14" s="4746"/>
      <c r="I14" s="4746"/>
      <c r="J14" s="4746">
        <v>28</v>
      </c>
      <c r="K14" s="4746"/>
      <c r="L14" s="4746"/>
      <c r="M14" s="4746">
        <v>96</v>
      </c>
      <c r="N14" s="4746"/>
      <c r="O14" s="4746"/>
      <c r="P14" s="936"/>
      <c r="Q14" s="943"/>
    </row>
    <row r="15" spans="1:17" ht="12.75" customHeight="1">
      <c r="A15" s="945"/>
      <c r="B15" s="946" t="s">
        <v>1517</v>
      </c>
      <c r="C15" s="944">
        <v>21</v>
      </c>
      <c r="D15" s="4746">
        <v>13</v>
      </c>
      <c r="E15" s="4746"/>
      <c r="F15" s="4746"/>
      <c r="G15" s="4746">
        <v>29</v>
      </c>
      <c r="H15" s="4746"/>
      <c r="I15" s="4746"/>
      <c r="J15" s="4746">
        <v>20</v>
      </c>
      <c r="K15" s="4746"/>
      <c r="L15" s="4746"/>
      <c r="M15" s="4746">
        <v>12</v>
      </c>
      <c r="N15" s="4746"/>
      <c r="O15" s="4746"/>
      <c r="P15" s="936"/>
      <c r="Q15" s="943"/>
    </row>
    <row r="16" spans="1:17" ht="12.75" customHeight="1">
      <c r="A16" s="945"/>
      <c r="B16" s="946" t="s">
        <v>1518</v>
      </c>
      <c r="C16" s="944">
        <v>7</v>
      </c>
      <c r="D16" s="4746">
        <v>9</v>
      </c>
      <c r="E16" s="4746"/>
      <c r="F16" s="4746"/>
      <c r="G16" s="4746">
        <v>7</v>
      </c>
      <c r="H16" s="4746"/>
      <c r="I16" s="4746"/>
      <c r="J16" s="4746">
        <v>8</v>
      </c>
      <c r="K16" s="4746"/>
      <c r="L16" s="4746"/>
      <c r="M16" s="4746">
        <v>9</v>
      </c>
      <c r="N16" s="4746"/>
      <c r="O16" s="4746"/>
      <c r="P16" s="936"/>
      <c r="Q16" s="943"/>
    </row>
    <row r="17" spans="1:17" ht="12.75" customHeight="1">
      <c r="A17" s="945"/>
      <c r="B17" s="946" t="s">
        <v>1519</v>
      </c>
      <c r="C17" s="944">
        <v>7</v>
      </c>
      <c r="D17" s="4746">
        <v>7</v>
      </c>
      <c r="E17" s="4746"/>
      <c r="F17" s="4746"/>
      <c r="G17" s="4746">
        <v>7</v>
      </c>
      <c r="H17" s="4746"/>
      <c r="I17" s="4746"/>
      <c r="J17" s="4746">
        <v>6</v>
      </c>
      <c r="K17" s="4746"/>
      <c r="L17" s="4746"/>
      <c r="M17" s="4746">
        <v>15</v>
      </c>
      <c r="N17" s="4746"/>
      <c r="O17" s="4746"/>
      <c r="P17" s="936"/>
      <c r="Q17" s="943"/>
    </row>
    <row r="18" spans="1:17" ht="12.75" customHeight="1">
      <c r="A18" s="945"/>
      <c r="B18" s="947" t="s">
        <v>1520</v>
      </c>
      <c r="C18" s="944">
        <v>192</v>
      </c>
      <c r="D18" s="4746">
        <v>217</v>
      </c>
      <c r="E18" s="4746"/>
      <c r="F18" s="4746"/>
      <c r="G18" s="4746">
        <v>223</v>
      </c>
      <c r="H18" s="4746"/>
      <c r="I18" s="4746"/>
      <c r="J18" s="4746">
        <v>435</v>
      </c>
      <c r="K18" s="4746"/>
      <c r="L18" s="4746"/>
      <c r="M18" s="4746">
        <v>158</v>
      </c>
      <c r="N18" s="4746"/>
      <c r="O18" s="4746"/>
      <c r="P18" s="936"/>
      <c r="Q18" s="943"/>
    </row>
    <row r="19" spans="1:17" ht="12.75" customHeight="1">
      <c r="A19" s="4747" t="s">
        <v>1521</v>
      </c>
      <c r="B19" s="4748"/>
      <c r="C19" s="944">
        <v>63</v>
      </c>
      <c r="D19" s="4746">
        <v>111</v>
      </c>
      <c r="E19" s="4746"/>
      <c r="F19" s="4746"/>
      <c r="G19" s="4746">
        <v>98</v>
      </c>
      <c r="H19" s="4746"/>
      <c r="I19" s="4746"/>
      <c r="J19" s="4746">
        <v>102</v>
      </c>
      <c r="K19" s="4746"/>
      <c r="L19" s="4746"/>
      <c r="M19" s="4746">
        <v>108</v>
      </c>
      <c r="N19" s="4746"/>
      <c r="O19" s="4746"/>
      <c r="P19" s="936"/>
      <c r="Q19" s="943"/>
    </row>
    <row r="20" spans="1:17" ht="12.75" customHeight="1">
      <c r="A20" s="4747" t="s">
        <v>1522</v>
      </c>
      <c r="B20" s="4748"/>
      <c r="C20" s="944">
        <v>84</v>
      </c>
      <c r="D20" s="4746">
        <v>76</v>
      </c>
      <c r="E20" s="4746"/>
      <c r="F20" s="4746"/>
      <c r="G20" s="4746">
        <v>67</v>
      </c>
      <c r="H20" s="4746"/>
      <c r="I20" s="4746"/>
      <c r="J20" s="4746">
        <v>60</v>
      </c>
      <c r="K20" s="4746"/>
      <c r="L20" s="4746"/>
      <c r="M20" s="4746">
        <v>45</v>
      </c>
      <c r="N20" s="4746"/>
      <c r="O20" s="4746"/>
      <c r="P20" s="936"/>
      <c r="Q20" s="943"/>
    </row>
    <row r="21" spans="1:17" ht="12.75" customHeight="1">
      <c r="A21" s="4743" t="s">
        <v>1523</v>
      </c>
      <c r="B21" s="4744"/>
      <c r="C21" s="944">
        <v>10</v>
      </c>
      <c r="D21" s="4746">
        <v>12</v>
      </c>
      <c r="E21" s="4746"/>
      <c r="F21" s="4746"/>
      <c r="G21" s="4746">
        <v>10</v>
      </c>
      <c r="H21" s="4746"/>
      <c r="I21" s="4746"/>
      <c r="J21" s="4746">
        <v>20</v>
      </c>
      <c r="K21" s="4746"/>
      <c r="L21" s="4746"/>
      <c r="M21" s="4746">
        <v>18</v>
      </c>
      <c r="N21" s="4746"/>
      <c r="O21" s="4746"/>
      <c r="P21" s="936"/>
      <c r="Q21" s="943"/>
    </row>
    <row r="22" spans="1:17" ht="12.75" customHeight="1">
      <c r="A22" s="4747" t="s">
        <v>1524</v>
      </c>
      <c r="B22" s="4748"/>
      <c r="C22" s="944">
        <v>19</v>
      </c>
      <c r="D22" s="4746">
        <v>35</v>
      </c>
      <c r="E22" s="4746"/>
      <c r="F22" s="4746"/>
      <c r="G22" s="4746">
        <v>33</v>
      </c>
      <c r="H22" s="4746"/>
      <c r="I22" s="4746"/>
      <c r="J22" s="4746">
        <v>39</v>
      </c>
      <c r="K22" s="4746"/>
      <c r="L22" s="4746"/>
      <c r="M22" s="4746">
        <v>18</v>
      </c>
      <c r="N22" s="4746"/>
      <c r="O22" s="4746"/>
      <c r="P22" s="936"/>
      <c r="Q22" s="943"/>
    </row>
    <row r="23" spans="1:17" ht="12.75" customHeight="1">
      <c r="A23" s="4747" t="s">
        <v>1525</v>
      </c>
      <c r="B23" s="4748"/>
      <c r="C23" s="944">
        <v>20</v>
      </c>
      <c r="D23" s="4746">
        <v>19</v>
      </c>
      <c r="E23" s="4746"/>
      <c r="F23" s="4746"/>
      <c r="G23" s="4746">
        <v>16</v>
      </c>
      <c r="H23" s="4746"/>
      <c r="I23" s="4746"/>
      <c r="J23" s="4746">
        <v>16</v>
      </c>
      <c r="K23" s="4746"/>
      <c r="L23" s="4746"/>
      <c r="M23" s="4746">
        <v>13</v>
      </c>
      <c r="N23" s="4746"/>
      <c r="O23" s="4746"/>
      <c r="P23" s="936"/>
      <c r="Q23" s="943"/>
    </row>
    <row r="24" spans="1:17" ht="12.75" customHeight="1">
      <c r="A24" s="4743" t="s">
        <v>1526</v>
      </c>
      <c r="B24" s="4744"/>
      <c r="C24" s="944">
        <v>0</v>
      </c>
      <c r="D24" s="4746">
        <v>0</v>
      </c>
      <c r="E24" s="4746"/>
      <c r="F24" s="4746"/>
      <c r="G24" s="4746">
        <v>0</v>
      </c>
      <c r="H24" s="4746"/>
      <c r="I24" s="4746"/>
      <c r="J24" s="4746">
        <v>0</v>
      </c>
      <c r="K24" s="4746"/>
      <c r="L24" s="4746"/>
      <c r="M24" s="4746">
        <v>0</v>
      </c>
      <c r="N24" s="4746"/>
      <c r="O24" s="4746"/>
      <c r="P24" s="936"/>
      <c r="Q24" s="943"/>
    </row>
    <row r="25" spans="1:17" ht="12.75" customHeight="1" thickBot="1">
      <c r="A25" s="4754" t="s">
        <v>1527</v>
      </c>
      <c r="B25" s="4755"/>
      <c r="C25" s="948">
        <v>17</v>
      </c>
      <c r="D25" s="4756">
        <v>8</v>
      </c>
      <c r="E25" s="4756"/>
      <c r="F25" s="4756"/>
      <c r="G25" s="4756">
        <v>7</v>
      </c>
      <c r="H25" s="4756"/>
      <c r="I25" s="4756"/>
      <c r="J25" s="4756">
        <v>6</v>
      </c>
      <c r="K25" s="4756"/>
      <c r="L25" s="4756"/>
      <c r="M25" s="4756">
        <v>7</v>
      </c>
      <c r="N25" s="4756"/>
      <c r="O25" s="4756"/>
      <c r="P25" s="936"/>
      <c r="Q25" s="943"/>
    </row>
    <row r="26" spans="1:17" s="937" customFormat="1" ht="12.75" customHeight="1">
      <c r="B26" s="949"/>
      <c r="C26" s="949"/>
      <c r="D26" s="949"/>
      <c r="E26" s="949"/>
      <c r="F26" s="949"/>
      <c r="G26" s="949"/>
      <c r="H26" s="949"/>
      <c r="I26" s="949"/>
      <c r="J26" s="949"/>
      <c r="K26" s="949"/>
      <c r="L26" s="949"/>
      <c r="M26" s="949"/>
      <c r="N26" s="949"/>
      <c r="O26" s="950" t="s">
        <v>1528</v>
      </c>
      <c r="P26" s="936"/>
    </row>
    <row r="27" spans="1:17" ht="22.25" customHeight="1">
      <c r="A27" s="951"/>
      <c r="B27" s="951"/>
      <c r="C27" s="951"/>
      <c r="D27" s="951"/>
      <c r="E27" s="951"/>
      <c r="F27" s="951"/>
      <c r="G27" s="951"/>
      <c r="H27" s="951"/>
      <c r="I27" s="951"/>
      <c r="J27" s="951"/>
      <c r="K27" s="951"/>
      <c r="L27" s="951"/>
      <c r="M27" s="952"/>
      <c r="N27" s="952"/>
      <c r="O27" s="952"/>
      <c r="P27" s="936"/>
    </row>
    <row r="28" spans="1:17" s="936" customFormat="1" ht="30" customHeight="1">
      <c r="A28" s="4738" t="s">
        <v>1529</v>
      </c>
      <c r="B28" s="4738"/>
      <c r="C28" s="4738"/>
      <c r="D28" s="4738"/>
      <c r="E28" s="4738"/>
      <c r="F28" s="4738"/>
      <c r="G28" s="4738"/>
      <c r="H28" s="4738"/>
      <c r="I28" s="4738"/>
      <c r="J28" s="4738"/>
      <c r="K28" s="4738"/>
      <c r="L28" s="4738"/>
      <c r="M28" s="4738"/>
      <c r="N28" s="4738"/>
      <c r="O28" s="4738"/>
    </row>
    <row r="29" spans="1:17" s="937" customFormat="1" ht="15" customHeight="1" thickBot="1">
      <c r="B29" s="953"/>
      <c r="C29" s="953"/>
      <c r="D29" s="953"/>
      <c r="E29" s="953"/>
      <c r="F29" s="953"/>
      <c r="G29" s="953"/>
      <c r="H29" s="953"/>
      <c r="I29" s="953"/>
      <c r="J29" s="953"/>
      <c r="K29" s="953"/>
      <c r="L29" s="953"/>
      <c r="M29" s="953"/>
      <c r="N29" s="953"/>
      <c r="O29" s="954" t="s">
        <v>1530</v>
      </c>
    </row>
    <row r="30" spans="1:17" ht="12.75" customHeight="1">
      <c r="A30" s="4749" t="s">
        <v>1047</v>
      </c>
      <c r="B30" s="4750"/>
      <c r="C30" s="4750"/>
      <c r="D30" s="4751" t="s">
        <v>1531</v>
      </c>
      <c r="E30" s="4752"/>
      <c r="F30" s="4753"/>
      <c r="G30" s="4741" t="s">
        <v>1532</v>
      </c>
      <c r="H30" s="4742"/>
      <c r="I30" s="4739"/>
      <c r="J30" s="4741">
        <v>25</v>
      </c>
      <c r="K30" s="4742"/>
      <c r="L30" s="4739"/>
      <c r="M30" s="4741">
        <v>30</v>
      </c>
      <c r="N30" s="4742"/>
      <c r="O30" s="4742"/>
    </row>
    <row r="31" spans="1:17" ht="13.5" customHeight="1">
      <c r="A31" s="4757" t="s">
        <v>1533</v>
      </c>
      <c r="B31" s="4758"/>
      <c r="C31" s="4758"/>
      <c r="D31" s="4759" t="s">
        <v>1534</v>
      </c>
      <c r="E31" s="4760"/>
      <c r="F31" s="4761"/>
      <c r="G31" s="955"/>
      <c r="H31" s="956"/>
      <c r="I31" s="956">
        <v>90</v>
      </c>
      <c r="J31" s="956"/>
      <c r="K31" s="957"/>
      <c r="L31" s="958">
        <v>73</v>
      </c>
      <c r="M31" s="945"/>
      <c r="N31" s="959"/>
      <c r="O31" s="959">
        <v>45</v>
      </c>
    </row>
    <row r="32" spans="1:17" ht="13.5" customHeight="1">
      <c r="A32" s="4762" t="s">
        <v>1535</v>
      </c>
      <c r="B32" s="4763" t="s">
        <v>1536</v>
      </c>
      <c r="C32" s="4763"/>
      <c r="D32" s="4759" t="s">
        <v>1537</v>
      </c>
      <c r="E32" s="4760"/>
      <c r="F32" s="4761"/>
      <c r="G32" s="960"/>
      <c r="H32" s="961"/>
      <c r="I32" s="962" t="s">
        <v>809</v>
      </c>
      <c r="J32" s="961"/>
      <c r="K32" s="944"/>
      <c r="L32" s="963" t="s">
        <v>693</v>
      </c>
      <c r="M32" s="945"/>
      <c r="N32" s="959"/>
      <c r="O32" s="964" t="s">
        <v>1232</v>
      </c>
    </row>
    <row r="33" spans="1:15" ht="13.5" customHeight="1">
      <c r="A33" s="4762"/>
      <c r="B33" s="4763" t="s">
        <v>1538</v>
      </c>
      <c r="C33" s="4763"/>
      <c r="D33" s="4759" t="s">
        <v>1537</v>
      </c>
      <c r="E33" s="4760"/>
      <c r="F33" s="4761"/>
      <c r="G33" s="965"/>
      <c r="H33" s="966"/>
      <c r="I33" s="966">
        <v>37</v>
      </c>
      <c r="J33" s="966"/>
      <c r="K33" s="967"/>
      <c r="L33" s="968">
        <v>20</v>
      </c>
      <c r="M33" s="945"/>
      <c r="N33" s="959"/>
      <c r="O33" s="959">
        <v>24</v>
      </c>
    </row>
    <row r="34" spans="1:15" ht="13.5" customHeight="1">
      <c r="A34" s="4762"/>
      <c r="B34" s="4763" t="s">
        <v>1539</v>
      </c>
      <c r="C34" s="969" t="s">
        <v>1540</v>
      </c>
      <c r="D34" s="4759" t="s">
        <v>1537</v>
      </c>
      <c r="E34" s="4760"/>
      <c r="F34" s="4761"/>
      <c r="G34" s="965"/>
      <c r="H34" s="966"/>
      <c r="I34" s="966">
        <v>80</v>
      </c>
      <c r="J34" s="966"/>
      <c r="K34" s="967"/>
      <c r="L34" s="968">
        <v>63</v>
      </c>
      <c r="M34" s="945"/>
      <c r="N34" s="959"/>
      <c r="O34" s="959">
        <v>44</v>
      </c>
    </row>
    <row r="35" spans="1:15" ht="13.5" customHeight="1">
      <c r="A35" s="4762"/>
      <c r="B35" s="4763"/>
      <c r="C35" s="969" t="s">
        <v>1541</v>
      </c>
      <c r="D35" s="4759" t="s">
        <v>1542</v>
      </c>
      <c r="E35" s="4760"/>
      <c r="F35" s="4761"/>
      <c r="G35" s="965"/>
      <c r="H35" s="966"/>
      <c r="I35" s="966">
        <v>429.7</v>
      </c>
      <c r="J35" s="966"/>
      <c r="K35" s="967"/>
      <c r="L35" s="968">
        <v>358.1</v>
      </c>
      <c r="M35" s="945"/>
      <c r="N35" s="4770">
        <v>271.7</v>
      </c>
      <c r="O35" s="4770"/>
    </row>
    <row r="36" spans="1:15" ht="13.5" customHeight="1">
      <c r="A36" s="4771" t="s">
        <v>1543</v>
      </c>
      <c r="B36" s="4772"/>
      <c r="C36" s="970" t="s">
        <v>1461</v>
      </c>
      <c r="D36" s="4759" t="s">
        <v>1544</v>
      </c>
      <c r="E36" s="4775"/>
      <c r="F36" s="4776"/>
      <c r="G36" s="959"/>
      <c r="H36" s="959"/>
      <c r="I36" s="959">
        <v>115</v>
      </c>
      <c r="J36" s="959"/>
      <c r="K36" s="959"/>
      <c r="L36" s="964">
        <v>105</v>
      </c>
      <c r="M36" s="945"/>
      <c r="N36" s="959"/>
      <c r="O36" s="959">
        <v>82</v>
      </c>
    </row>
    <row r="37" spans="1:15" ht="13.5" customHeight="1">
      <c r="A37" s="4771"/>
      <c r="B37" s="4772"/>
      <c r="C37" s="970" t="s">
        <v>1545</v>
      </c>
      <c r="D37" s="4759" t="s">
        <v>1544</v>
      </c>
      <c r="E37" s="4775"/>
      <c r="F37" s="4776"/>
      <c r="G37" s="959"/>
      <c r="H37" s="959"/>
      <c r="I37" s="959">
        <v>68</v>
      </c>
      <c r="J37" s="959"/>
      <c r="K37" s="959"/>
      <c r="L37" s="964">
        <v>48</v>
      </c>
      <c r="M37" s="945"/>
      <c r="N37" s="959"/>
      <c r="O37" s="959">
        <v>30</v>
      </c>
    </row>
    <row r="38" spans="1:15" ht="13.5" customHeight="1">
      <c r="A38" s="4771"/>
      <c r="B38" s="4772"/>
      <c r="C38" s="971" t="s">
        <v>1546</v>
      </c>
      <c r="D38" s="4759" t="s">
        <v>1544</v>
      </c>
      <c r="E38" s="4775"/>
      <c r="F38" s="4776"/>
      <c r="G38" s="959"/>
      <c r="H38" s="959"/>
      <c r="I38" s="964" t="s">
        <v>283</v>
      </c>
      <c r="J38" s="945"/>
      <c r="K38" s="959"/>
      <c r="L38" s="964" t="s">
        <v>283</v>
      </c>
      <c r="M38" s="945"/>
      <c r="N38" s="959"/>
      <c r="O38" s="959">
        <v>2</v>
      </c>
    </row>
    <row r="39" spans="1:15" ht="13.5" customHeight="1" thickBot="1">
      <c r="A39" s="4773"/>
      <c r="B39" s="4774"/>
      <c r="C39" s="972" t="s">
        <v>1050</v>
      </c>
      <c r="D39" s="4777" t="s">
        <v>1544</v>
      </c>
      <c r="E39" s="4778"/>
      <c r="F39" s="4779"/>
      <c r="G39" s="973"/>
      <c r="H39" s="973"/>
      <c r="I39" s="973">
        <v>47</v>
      </c>
      <c r="J39" s="973"/>
      <c r="K39" s="973"/>
      <c r="L39" s="974">
        <v>57</v>
      </c>
      <c r="M39" s="975"/>
      <c r="N39" s="973"/>
      <c r="O39" s="973">
        <v>50</v>
      </c>
    </row>
    <row r="40" spans="1:15">
      <c r="B40" s="976"/>
      <c r="C40" s="976"/>
      <c r="D40" s="976"/>
      <c r="E40" s="976"/>
      <c r="F40" s="976"/>
      <c r="G40" s="976"/>
      <c r="H40" s="976"/>
      <c r="I40" s="976"/>
      <c r="J40" s="976"/>
      <c r="K40" s="976"/>
      <c r="L40" s="976"/>
      <c r="M40" s="976"/>
      <c r="N40" s="976"/>
      <c r="O40" s="977" t="s">
        <v>1547</v>
      </c>
    </row>
    <row r="41" spans="1:15" ht="22.25" customHeight="1">
      <c r="A41" s="951"/>
      <c r="B41" s="951"/>
      <c r="C41" s="951"/>
      <c r="D41" s="951"/>
      <c r="E41" s="951"/>
      <c r="F41" s="951"/>
      <c r="G41" s="951"/>
      <c r="H41" s="951"/>
      <c r="I41" s="951"/>
      <c r="J41" s="951"/>
      <c r="K41" s="951"/>
      <c r="L41" s="951"/>
      <c r="M41" s="952"/>
      <c r="N41" s="952"/>
      <c r="O41" s="952"/>
    </row>
    <row r="42" spans="1:15" s="936" customFormat="1" ht="30" customHeight="1">
      <c r="A42" s="4738" t="s">
        <v>1548</v>
      </c>
      <c r="B42" s="4738"/>
      <c r="C42" s="4738"/>
      <c r="D42" s="4738"/>
      <c r="E42" s="4738"/>
      <c r="F42" s="4738"/>
      <c r="G42" s="4738"/>
      <c r="H42" s="4738"/>
      <c r="I42" s="4738"/>
      <c r="J42" s="4738"/>
      <c r="K42" s="4738"/>
      <c r="L42" s="4738"/>
      <c r="M42" s="4738"/>
      <c r="N42" s="4738"/>
      <c r="O42" s="4738"/>
    </row>
    <row r="43" spans="1:15" s="937" customFormat="1" ht="13.5" customHeight="1" thickBot="1">
      <c r="B43" s="953"/>
      <c r="C43" s="953"/>
      <c r="D43" s="953"/>
      <c r="E43" s="953"/>
      <c r="F43" s="953"/>
      <c r="G43" s="953"/>
      <c r="H43" s="953"/>
      <c r="I43" s="953"/>
      <c r="J43" s="953"/>
      <c r="K43" s="953"/>
      <c r="L43" s="953"/>
      <c r="M43" s="953"/>
      <c r="N43" s="953"/>
      <c r="O43" s="954" t="s">
        <v>1549</v>
      </c>
    </row>
    <row r="44" spans="1:15" ht="12.75" customHeight="1">
      <c r="A44" s="4766" t="s">
        <v>1047</v>
      </c>
      <c r="B44" s="4766"/>
      <c r="C44" s="4749"/>
      <c r="D44" s="4740" t="s">
        <v>1532</v>
      </c>
      <c r="E44" s="4740"/>
      <c r="F44" s="4740"/>
      <c r="G44" s="4740"/>
      <c r="H44" s="4740">
        <v>25</v>
      </c>
      <c r="I44" s="4740"/>
      <c r="J44" s="4740"/>
      <c r="K44" s="4741"/>
      <c r="L44" s="4740">
        <v>30</v>
      </c>
      <c r="M44" s="4740"/>
      <c r="N44" s="4740"/>
      <c r="O44" s="4741"/>
    </row>
    <row r="45" spans="1:15" ht="12.75" customHeight="1">
      <c r="A45" s="4767" t="s">
        <v>1550</v>
      </c>
      <c r="B45" s="4768"/>
      <c r="C45" s="4769"/>
      <c r="D45" s="978"/>
      <c r="E45" s="978"/>
      <c r="F45" s="979"/>
      <c r="G45" s="980">
        <v>90</v>
      </c>
      <c r="H45" s="980"/>
      <c r="K45" s="980">
        <v>68</v>
      </c>
      <c r="O45" s="981">
        <v>45</v>
      </c>
    </row>
    <row r="46" spans="1:15" ht="12.75" customHeight="1">
      <c r="A46" s="945"/>
      <c r="B46" s="982" t="s">
        <v>1551</v>
      </c>
      <c r="C46" s="983"/>
      <c r="D46" s="959"/>
      <c r="E46" s="959"/>
      <c r="F46" s="979"/>
      <c r="G46" s="963">
        <v>11</v>
      </c>
      <c r="H46" s="963"/>
      <c r="I46" s="979"/>
      <c r="J46" s="979"/>
      <c r="K46" s="963">
        <v>4</v>
      </c>
      <c r="L46" s="979"/>
      <c r="M46" s="979"/>
      <c r="N46" s="979"/>
      <c r="O46" s="984">
        <v>8</v>
      </c>
    </row>
    <row r="47" spans="1:15" ht="12.75" customHeight="1">
      <c r="A47" s="945"/>
      <c r="B47" s="4764" t="s">
        <v>1552</v>
      </c>
      <c r="C47" s="4765"/>
      <c r="D47" s="985"/>
      <c r="E47" s="985"/>
      <c r="F47" s="979"/>
      <c r="G47" s="963">
        <v>6</v>
      </c>
      <c r="H47" s="963"/>
      <c r="I47" s="979"/>
      <c r="J47" s="979"/>
      <c r="K47" s="963">
        <v>1</v>
      </c>
      <c r="L47" s="979"/>
      <c r="M47" s="979"/>
      <c r="N47" s="979"/>
      <c r="O47" s="984">
        <v>4</v>
      </c>
    </row>
    <row r="48" spans="1:15" ht="12.75" customHeight="1">
      <c r="A48" s="945"/>
      <c r="B48" s="4764" t="s">
        <v>1553</v>
      </c>
      <c r="C48" s="4765"/>
      <c r="D48" s="985"/>
      <c r="E48" s="985"/>
      <c r="F48" s="979"/>
      <c r="G48" s="963">
        <v>5</v>
      </c>
      <c r="H48" s="963"/>
      <c r="I48" s="979"/>
      <c r="J48" s="979"/>
      <c r="K48" s="963">
        <v>3</v>
      </c>
      <c r="L48" s="979"/>
      <c r="M48" s="979"/>
      <c r="N48" s="979"/>
      <c r="O48" s="984">
        <v>4</v>
      </c>
    </row>
    <row r="49" spans="1:15" ht="12.75" customHeight="1">
      <c r="A49" s="945"/>
      <c r="B49" s="982" t="s">
        <v>1554</v>
      </c>
      <c r="C49" s="986"/>
      <c r="D49" s="985"/>
      <c r="E49" s="985"/>
      <c r="F49" s="979"/>
      <c r="G49" s="963">
        <v>3</v>
      </c>
      <c r="H49" s="963"/>
      <c r="I49" s="979"/>
      <c r="J49" s="979"/>
      <c r="K49" s="963">
        <v>1</v>
      </c>
      <c r="L49" s="979"/>
      <c r="M49" s="979"/>
      <c r="N49" s="979"/>
      <c r="O49" s="984" t="s">
        <v>1232</v>
      </c>
    </row>
    <row r="50" spans="1:15" ht="12.75" customHeight="1">
      <c r="A50" s="945"/>
      <c r="B50" s="982" t="s">
        <v>1555</v>
      </c>
      <c r="C50" s="986"/>
      <c r="D50" s="985"/>
      <c r="E50" s="985"/>
      <c r="F50" s="979"/>
      <c r="G50" s="963">
        <v>22</v>
      </c>
      <c r="H50" s="963"/>
      <c r="I50" s="979"/>
      <c r="J50" s="979"/>
      <c r="K50" s="963">
        <v>20</v>
      </c>
      <c r="L50" s="979"/>
      <c r="M50" s="979"/>
      <c r="N50" s="979"/>
      <c r="O50" s="984">
        <v>8</v>
      </c>
    </row>
    <row r="51" spans="1:15" ht="12.75" customHeight="1">
      <c r="A51" s="945"/>
      <c r="B51" s="982" t="s">
        <v>1556</v>
      </c>
      <c r="C51" s="986"/>
      <c r="D51" s="985"/>
      <c r="E51" s="985"/>
      <c r="F51" s="979"/>
      <c r="G51" s="963">
        <v>35</v>
      </c>
      <c r="H51" s="963"/>
      <c r="I51" s="979"/>
      <c r="J51" s="979"/>
      <c r="K51" s="963">
        <v>26</v>
      </c>
      <c r="L51" s="979"/>
      <c r="M51" s="979"/>
      <c r="N51" s="979"/>
      <c r="O51" s="984">
        <v>17</v>
      </c>
    </row>
    <row r="52" spans="1:15" ht="12.75" customHeight="1">
      <c r="A52" s="945"/>
      <c r="B52" s="982" t="s">
        <v>1557</v>
      </c>
      <c r="C52" s="986"/>
      <c r="D52" s="985"/>
      <c r="E52" s="985"/>
      <c r="F52" s="979"/>
      <c r="G52" s="963">
        <v>1</v>
      </c>
      <c r="H52" s="963"/>
      <c r="I52" s="979"/>
      <c r="J52" s="979"/>
      <c r="K52" s="962" t="s">
        <v>1558</v>
      </c>
      <c r="L52" s="979"/>
      <c r="M52" s="979"/>
      <c r="N52" s="979"/>
      <c r="O52" s="984">
        <v>1</v>
      </c>
    </row>
    <row r="53" spans="1:15" ht="12.75" customHeight="1">
      <c r="A53" s="945"/>
      <c r="B53" s="982" t="s">
        <v>1559</v>
      </c>
      <c r="C53" s="986"/>
      <c r="D53" s="985"/>
      <c r="E53" s="985"/>
      <c r="F53" s="979"/>
      <c r="G53" s="963">
        <v>5</v>
      </c>
      <c r="H53" s="963"/>
      <c r="I53" s="979"/>
      <c r="J53" s="979"/>
      <c r="K53" s="963">
        <v>3</v>
      </c>
      <c r="L53" s="979"/>
      <c r="M53" s="979"/>
      <c r="N53" s="979"/>
      <c r="O53" s="984">
        <v>3</v>
      </c>
    </row>
    <row r="54" spans="1:15" ht="12.75" customHeight="1" thickBot="1">
      <c r="A54" s="975"/>
      <c r="B54" s="987" t="s">
        <v>1560</v>
      </c>
      <c r="C54" s="988"/>
      <c r="D54" s="989"/>
      <c r="E54" s="990"/>
      <c r="F54" s="973"/>
      <c r="G54" s="991">
        <v>13</v>
      </c>
      <c r="H54" s="991"/>
      <c r="I54" s="973"/>
      <c r="J54" s="973"/>
      <c r="K54" s="991">
        <v>14</v>
      </c>
      <c r="L54" s="973"/>
      <c r="M54" s="973"/>
      <c r="N54" s="973"/>
      <c r="O54" s="974">
        <v>8</v>
      </c>
    </row>
    <row r="55" spans="1:15" ht="12" customHeight="1">
      <c r="B55" s="976"/>
      <c r="C55" s="976"/>
      <c r="D55" s="976"/>
      <c r="E55" s="976"/>
      <c r="F55" s="976"/>
      <c r="G55" s="976"/>
      <c r="H55" s="976"/>
      <c r="I55" s="976"/>
      <c r="J55" s="976"/>
      <c r="K55" s="976"/>
      <c r="L55" s="976"/>
      <c r="M55" s="976"/>
      <c r="N55" s="976"/>
      <c r="O55" s="977" t="s">
        <v>1547</v>
      </c>
    </row>
  </sheetData>
  <mergeCells count="133">
    <mergeCell ref="B47:C47"/>
    <mergeCell ref="B48:C48"/>
    <mergeCell ref="A42:O42"/>
    <mergeCell ref="A44:C44"/>
    <mergeCell ref="D44:G44"/>
    <mergeCell ref="H44:K44"/>
    <mergeCell ref="L44:O44"/>
    <mergeCell ref="A45:C45"/>
    <mergeCell ref="N35:O35"/>
    <mergeCell ref="A36:B39"/>
    <mergeCell ref="D36:F36"/>
    <mergeCell ref="D37:F37"/>
    <mergeCell ref="D38:F38"/>
    <mergeCell ref="D39:F39"/>
    <mergeCell ref="A31:C31"/>
    <mergeCell ref="D31:F31"/>
    <mergeCell ref="A32:A35"/>
    <mergeCell ref="B32:C32"/>
    <mergeCell ref="D32:F32"/>
    <mergeCell ref="B33:C33"/>
    <mergeCell ref="D33:F33"/>
    <mergeCell ref="B34:B35"/>
    <mergeCell ref="D34:F34"/>
    <mergeCell ref="D35:F35"/>
    <mergeCell ref="A28:O28"/>
    <mergeCell ref="A30:C30"/>
    <mergeCell ref="D30:F30"/>
    <mergeCell ref="G30:I30"/>
    <mergeCell ref="J30:L30"/>
    <mergeCell ref="M30:O30"/>
    <mergeCell ref="A24:B24"/>
    <mergeCell ref="D24:F24"/>
    <mergeCell ref="G24:I24"/>
    <mergeCell ref="J24:L24"/>
    <mergeCell ref="M24:O24"/>
    <mergeCell ref="A25:B25"/>
    <mergeCell ref="D25:F25"/>
    <mergeCell ref="G25:I25"/>
    <mergeCell ref="J25:L25"/>
    <mergeCell ref="M25:O25"/>
    <mergeCell ref="A22:B22"/>
    <mergeCell ref="D22:F22"/>
    <mergeCell ref="G22:I22"/>
    <mergeCell ref="J22:L22"/>
    <mergeCell ref="M22:O22"/>
    <mergeCell ref="A23:B23"/>
    <mergeCell ref="D23:F23"/>
    <mergeCell ref="G23:I23"/>
    <mergeCell ref="J23:L23"/>
    <mergeCell ref="M23:O23"/>
    <mergeCell ref="A20:B20"/>
    <mergeCell ref="D20:F20"/>
    <mergeCell ref="G20:I20"/>
    <mergeCell ref="J20:L20"/>
    <mergeCell ref="M20:O20"/>
    <mergeCell ref="A21:B21"/>
    <mergeCell ref="D21:F21"/>
    <mergeCell ref="G21:I21"/>
    <mergeCell ref="J21:L21"/>
    <mergeCell ref="M21:O21"/>
    <mergeCell ref="D18:F18"/>
    <mergeCell ref="G18:I18"/>
    <mergeCell ref="J18:L18"/>
    <mergeCell ref="M18:O18"/>
    <mergeCell ref="A19:B19"/>
    <mergeCell ref="D19:F19"/>
    <mergeCell ref="G19:I19"/>
    <mergeCell ref="J19:L19"/>
    <mergeCell ref="M19:O19"/>
    <mergeCell ref="D16:F16"/>
    <mergeCell ref="G16:I16"/>
    <mergeCell ref="J16:L16"/>
    <mergeCell ref="M16:O16"/>
    <mergeCell ref="D17:F17"/>
    <mergeCell ref="G17:I17"/>
    <mergeCell ref="J17:L17"/>
    <mergeCell ref="M17:O17"/>
    <mergeCell ref="D14:F14"/>
    <mergeCell ref="G14:I14"/>
    <mergeCell ref="J14:L14"/>
    <mergeCell ref="M14:O14"/>
    <mergeCell ref="D15:F15"/>
    <mergeCell ref="G15:I15"/>
    <mergeCell ref="J15:L15"/>
    <mergeCell ref="M15:O15"/>
    <mergeCell ref="D12:F12"/>
    <mergeCell ref="G12:I12"/>
    <mergeCell ref="J12:L12"/>
    <mergeCell ref="M12:O12"/>
    <mergeCell ref="D13:F13"/>
    <mergeCell ref="G13:I13"/>
    <mergeCell ref="J13:L13"/>
    <mergeCell ref="M13:O13"/>
    <mergeCell ref="D10:F10"/>
    <mergeCell ref="G10:I10"/>
    <mergeCell ref="J10:L10"/>
    <mergeCell ref="M10:O10"/>
    <mergeCell ref="D11:F11"/>
    <mergeCell ref="G11:I11"/>
    <mergeCell ref="J11:L11"/>
    <mergeCell ref="M11:O11"/>
    <mergeCell ref="D9:F9"/>
    <mergeCell ref="G9:I9"/>
    <mergeCell ref="J9:L9"/>
    <mergeCell ref="M9:O9"/>
    <mergeCell ref="D6:F6"/>
    <mergeCell ref="G6:I6"/>
    <mergeCell ref="J6:L6"/>
    <mergeCell ref="M6:O6"/>
    <mergeCell ref="D7:F7"/>
    <mergeCell ref="G7:I7"/>
    <mergeCell ref="J7:L7"/>
    <mergeCell ref="M7:O7"/>
    <mergeCell ref="A5:B5"/>
    <mergeCell ref="D5:F5"/>
    <mergeCell ref="G5:I5"/>
    <mergeCell ref="J5:L5"/>
    <mergeCell ref="M5:O5"/>
    <mergeCell ref="D8:F8"/>
    <mergeCell ref="G8:I8"/>
    <mergeCell ref="J8:L8"/>
    <mergeCell ref="M8:O8"/>
    <mergeCell ref="A1:O1"/>
    <mergeCell ref="A3:B3"/>
    <mergeCell ref="D3:F3"/>
    <mergeCell ref="G3:I3"/>
    <mergeCell ref="J3:L3"/>
    <mergeCell ref="M3:O3"/>
    <mergeCell ref="A4:B4"/>
    <mergeCell ref="D4:F4"/>
    <mergeCell ref="G4:I4"/>
    <mergeCell ref="J4:L4"/>
    <mergeCell ref="M4:O4"/>
  </mergeCells>
  <phoneticPr fontId="2"/>
  <printOptions horizontalCentered="1"/>
  <pageMargins left="0.39370078740157483" right="0.39370078740157483" top="0.59055118110236227" bottom="0.59055118110236227" header="0.11811023622047245" footer="0.11811023622047245"/>
  <pageSetup paperSize="9" scale="99" firstPageNumber="40" orientation="portrait" useFirstPageNumber="1" r:id="rId1"/>
  <headerFooter alignWithMargins="0">
    <oddFooter>&amp;C&amp;"ＭＳ 明朝,標準"&amp;10&amp;P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2DCB-4DAA-4F7E-A005-C645768AA89A}">
  <dimension ref="A1:S65"/>
  <sheetViews>
    <sheetView showGridLines="0" view="pageBreakPreview" zoomScaleNormal="100" zoomScaleSheetLayoutView="100" workbookViewId="0">
      <pane xSplit="2" ySplit="4" topLeftCell="C5" activePane="bottomRight" state="frozen"/>
      <selection pane="topRight" activeCell="C1" sqref="C1"/>
      <selection pane="bottomLeft" activeCell="A5" sqref="A5"/>
      <selection pane="bottomRight" sqref="A1:B1"/>
    </sheetView>
  </sheetViews>
  <sheetFormatPr defaultColWidth="9" defaultRowHeight="13"/>
  <cols>
    <col min="1" max="1" width="1.90625" style="1043" customWidth="1"/>
    <col min="2" max="2" width="48.1796875" style="1043" bestFit="1" customWidth="1"/>
    <col min="3" max="12" width="8.1796875" style="1043" customWidth="1"/>
    <col min="13" max="13" width="1.90625" style="1043" customWidth="1"/>
    <col min="14" max="14" width="48.1796875" style="1043" bestFit="1" customWidth="1"/>
    <col min="15" max="18" width="14.90625" style="1043" bestFit="1" customWidth="1"/>
    <col min="19" max="19" width="9.6328125" style="1043" bestFit="1" customWidth="1"/>
    <col min="20" max="16384" width="9" style="1043"/>
  </cols>
  <sheetData>
    <row r="1" spans="1:19" s="994" customFormat="1" ht="30" customHeight="1">
      <c r="A1" s="4782" t="s">
        <v>1561</v>
      </c>
      <c r="B1" s="4782"/>
      <c r="C1" s="992"/>
      <c r="D1" s="992"/>
      <c r="E1" s="992"/>
      <c r="F1" s="992"/>
      <c r="G1" s="992"/>
      <c r="H1" s="992"/>
      <c r="I1" s="992"/>
      <c r="J1" s="993"/>
      <c r="K1" s="993"/>
      <c r="L1" s="993"/>
      <c r="M1" s="993"/>
      <c r="N1" s="993"/>
    </row>
    <row r="2" spans="1:19" s="995" customFormat="1" ht="13.5" customHeight="1" thickBot="1">
      <c r="R2" s="996" t="s">
        <v>1562</v>
      </c>
    </row>
    <row r="3" spans="1:19" s="998" customFormat="1" ht="17.25" customHeight="1">
      <c r="A3" s="4783" t="s">
        <v>1563</v>
      </c>
      <c r="B3" s="4783"/>
      <c r="C3" s="4785" t="s">
        <v>1564</v>
      </c>
      <c r="D3" s="4786"/>
      <c r="E3" s="4786"/>
      <c r="F3" s="4786"/>
      <c r="G3" s="4787"/>
      <c r="H3" s="4785" t="s">
        <v>1565</v>
      </c>
      <c r="I3" s="4786"/>
      <c r="J3" s="4786"/>
      <c r="K3" s="4786"/>
      <c r="L3" s="4787"/>
      <c r="M3" s="4783" t="s">
        <v>1563</v>
      </c>
      <c r="N3" s="4783"/>
      <c r="O3" s="4785" t="s">
        <v>1566</v>
      </c>
      <c r="P3" s="4786"/>
      <c r="Q3" s="4786"/>
      <c r="R3" s="4786"/>
      <c r="S3" s="997"/>
    </row>
    <row r="4" spans="1:19" s="998" customFormat="1" ht="17.25" customHeight="1">
      <c r="A4" s="4784"/>
      <c r="B4" s="4784"/>
      <c r="C4" s="999" t="s">
        <v>1567</v>
      </c>
      <c r="D4" s="999" t="s">
        <v>1568</v>
      </c>
      <c r="E4" s="999" t="s">
        <v>814</v>
      </c>
      <c r="F4" s="999" t="s">
        <v>1502</v>
      </c>
      <c r="G4" s="999" t="s">
        <v>872</v>
      </c>
      <c r="H4" s="999" t="s">
        <v>1567</v>
      </c>
      <c r="I4" s="999" t="s">
        <v>1568</v>
      </c>
      <c r="J4" s="1000" t="s">
        <v>814</v>
      </c>
      <c r="K4" s="999" t="s">
        <v>1502</v>
      </c>
      <c r="L4" s="1001" t="s">
        <v>872</v>
      </c>
      <c r="M4" s="4784"/>
      <c r="N4" s="4784"/>
      <c r="O4" s="999" t="s">
        <v>1567</v>
      </c>
      <c r="P4" s="999" t="s">
        <v>814</v>
      </c>
      <c r="Q4" s="1000" t="s">
        <v>1502</v>
      </c>
      <c r="R4" s="1000" t="s">
        <v>872</v>
      </c>
      <c r="S4" s="997"/>
    </row>
    <row r="5" spans="1:19" s="1007" customFormat="1" ht="18.75" customHeight="1">
      <c r="A5" s="4780" t="s">
        <v>1569</v>
      </c>
      <c r="B5" s="4780"/>
      <c r="C5" s="1002">
        <v>1023</v>
      </c>
      <c r="D5" s="1003">
        <v>1033</v>
      </c>
      <c r="E5" s="1003">
        <v>926</v>
      </c>
      <c r="F5" s="1003">
        <v>705</v>
      </c>
      <c r="G5" s="1004">
        <f>+G6+G27</f>
        <v>847</v>
      </c>
      <c r="H5" s="1002">
        <v>5853</v>
      </c>
      <c r="I5" s="1003">
        <v>6262</v>
      </c>
      <c r="J5" s="1003">
        <v>5187</v>
      </c>
      <c r="K5" s="1005">
        <v>4058</v>
      </c>
      <c r="L5" s="1004">
        <f>+L6+L27</f>
        <v>4232</v>
      </c>
      <c r="M5" s="4780" t="s">
        <v>1569</v>
      </c>
      <c r="N5" s="4780"/>
      <c r="O5" s="1002">
        <v>11496663</v>
      </c>
      <c r="P5" s="1003">
        <v>9191436</v>
      </c>
      <c r="Q5" s="1003">
        <v>8394600</v>
      </c>
      <c r="R5" s="1005">
        <v>9150400</v>
      </c>
      <c r="S5" s="1006"/>
    </row>
    <row r="6" spans="1:19" s="1012" customFormat="1" ht="15.75" customHeight="1">
      <c r="A6" s="1008" t="s">
        <v>1570</v>
      </c>
      <c r="B6" s="1008"/>
      <c r="C6" s="1009">
        <v>186</v>
      </c>
      <c r="D6" s="1005">
        <v>199</v>
      </c>
      <c r="E6" s="1005">
        <v>199</v>
      </c>
      <c r="F6" s="1005">
        <v>157</v>
      </c>
      <c r="G6" s="1010">
        <v>175</v>
      </c>
      <c r="H6" s="1009">
        <v>1231</v>
      </c>
      <c r="I6" s="1005">
        <v>1331</v>
      </c>
      <c r="J6" s="1005">
        <v>1167</v>
      </c>
      <c r="K6" s="1005">
        <v>828</v>
      </c>
      <c r="L6" s="1010">
        <v>711</v>
      </c>
      <c r="M6" s="1008" t="s">
        <v>1570</v>
      </c>
      <c r="N6" s="1008"/>
      <c r="O6" s="1009">
        <v>3951729</v>
      </c>
      <c r="P6" s="1005">
        <v>2961158</v>
      </c>
      <c r="Q6" s="1005">
        <v>1957100</v>
      </c>
      <c r="R6" s="1005">
        <v>2394700</v>
      </c>
      <c r="S6" s="1011"/>
    </row>
    <row r="7" spans="1:19" s="1019" customFormat="1" ht="15.75" customHeight="1">
      <c r="A7" s="1013"/>
      <c r="B7" s="1013" t="s">
        <v>1571</v>
      </c>
      <c r="C7" s="1014">
        <v>2</v>
      </c>
      <c r="D7" s="1015" t="s">
        <v>693</v>
      </c>
      <c r="E7" s="1015">
        <v>1</v>
      </c>
      <c r="F7" s="1015">
        <v>1</v>
      </c>
      <c r="G7" s="1016" t="s">
        <v>1232</v>
      </c>
      <c r="H7" s="1014">
        <v>10</v>
      </c>
      <c r="I7" s="1015" t="s">
        <v>693</v>
      </c>
      <c r="J7" s="1015">
        <v>4</v>
      </c>
      <c r="K7" s="1017">
        <v>4</v>
      </c>
      <c r="L7" s="1016" t="s">
        <v>1232</v>
      </c>
      <c r="M7" s="1013"/>
      <c r="N7" s="1013" t="s">
        <v>1571</v>
      </c>
      <c r="O7" s="1014" t="s">
        <v>693</v>
      </c>
      <c r="P7" s="1015" t="s">
        <v>693</v>
      </c>
      <c r="Q7" s="1015" t="s">
        <v>1394</v>
      </c>
      <c r="R7" s="1015" t="s">
        <v>1232</v>
      </c>
      <c r="S7" s="1018"/>
    </row>
    <row r="8" spans="1:19" s="1019" customFormat="1" ht="15.75" customHeight="1">
      <c r="A8" s="1013"/>
      <c r="B8" s="1013" t="s">
        <v>1572</v>
      </c>
      <c r="C8" s="1014">
        <v>3</v>
      </c>
      <c r="D8" s="1015">
        <v>4</v>
      </c>
      <c r="E8" s="1015">
        <v>4</v>
      </c>
      <c r="F8" s="1015">
        <v>3</v>
      </c>
      <c r="G8" s="1016">
        <v>2</v>
      </c>
      <c r="H8" s="1014">
        <v>6</v>
      </c>
      <c r="I8" s="1015">
        <v>12</v>
      </c>
      <c r="J8" s="1015">
        <v>12</v>
      </c>
      <c r="K8" s="1017">
        <v>4</v>
      </c>
      <c r="L8" s="1020">
        <v>3</v>
      </c>
      <c r="M8" s="1013"/>
      <c r="N8" s="1013" t="s">
        <v>1572</v>
      </c>
      <c r="O8" s="1014">
        <v>17514</v>
      </c>
      <c r="P8" s="1015">
        <v>12730</v>
      </c>
      <c r="Q8" s="1015">
        <v>4400</v>
      </c>
      <c r="R8" s="1015" t="s">
        <v>1573</v>
      </c>
      <c r="S8" s="1018"/>
    </row>
    <row r="9" spans="1:19" s="1019" customFormat="1" ht="15.75" customHeight="1">
      <c r="A9" s="1013"/>
      <c r="B9" s="1013" t="s">
        <v>1574</v>
      </c>
      <c r="C9" s="1014">
        <v>4</v>
      </c>
      <c r="D9" s="1015">
        <v>6</v>
      </c>
      <c r="E9" s="1015">
        <v>4</v>
      </c>
      <c r="F9" s="1015">
        <v>4</v>
      </c>
      <c r="G9" s="1016">
        <v>4</v>
      </c>
      <c r="H9" s="1014">
        <v>23</v>
      </c>
      <c r="I9" s="1015">
        <v>28</v>
      </c>
      <c r="J9" s="1015">
        <v>14</v>
      </c>
      <c r="K9" s="1017">
        <v>21</v>
      </c>
      <c r="L9" s="1020">
        <v>11</v>
      </c>
      <c r="M9" s="1013"/>
      <c r="N9" s="1013" t="s">
        <v>1574</v>
      </c>
      <c r="O9" s="1014">
        <v>60620</v>
      </c>
      <c r="P9" s="1015">
        <v>43412</v>
      </c>
      <c r="Q9" s="1015" t="s">
        <v>1394</v>
      </c>
      <c r="R9" s="1015">
        <v>37800</v>
      </c>
      <c r="S9" s="1018"/>
    </row>
    <row r="10" spans="1:19" s="1019" customFormat="1" ht="15.75" customHeight="1">
      <c r="A10" s="1013"/>
      <c r="B10" s="1013" t="s">
        <v>1575</v>
      </c>
      <c r="C10" s="1014">
        <v>34</v>
      </c>
      <c r="D10" s="1015">
        <v>36</v>
      </c>
      <c r="E10" s="1015">
        <v>35</v>
      </c>
      <c r="F10" s="1015">
        <v>31</v>
      </c>
      <c r="G10" s="1016">
        <v>35</v>
      </c>
      <c r="H10" s="1014">
        <v>252</v>
      </c>
      <c r="I10" s="1015">
        <v>258</v>
      </c>
      <c r="J10" s="1015">
        <v>204</v>
      </c>
      <c r="K10" s="1017">
        <v>159</v>
      </c>
      <c r="L10" s="1020">
        <v>141</v>
      </c>
      <c r="M10" s="1013"/>
      <c r="N10" s="1013" t="s">
        <v>1575</v>
      </c>
      <c r="O10" s="1014">
        <v>587636</v>
      </c>
      <c r="P10" s="1015">
        <v>362757</v>
      </c>
      <c r="Q10" s="1015">
        <v>256800</v>
      </c>
      <c r="R10" s="1015">
        <v>398300</v>
      </c>
      <c r="S10" s="1018"/>
    </row>
    <row r="11" spans="1:19" s="1019" customFormat="1" ht="15.75" customHeight="1">
      <c r="A11" s="1013"/>
      <c r="B11" s="1013" t="s">
        <v>1576</v>
      </c>
      <c r="C11" s="1014">
        <v>34</v>
      </c>
      <c r="D11" s="1015">
        <v>25</v>
      </c>
      <c r="E11" s="1015">
        <v>30</v>
      </c>
      <c r="F11" s="1015">
        <v>20</v>
      </c>
      <c r="G11" s="1016">
        <v>23</v>
      </c>
      <c r="H11" s="1014">
        <v>304</v>
      </c>
      <c r="I11" s="1015">
        <v>308</v>
      </c>
      <c r="J11" s="1015">
        <v>266</v>
      </c>
      <c r="K11" s="1017">
        <v>166</v>
      </c>
      <c r="L11" s="1020">
        <v>114</v>
      </c>
      <c r="M11" s="1013"/>
      <c r="N11" s="1013" t="s">
        <v>1576</v>
      </c>
      <c r="O11" s="1014">
        <v>934771</v>
      </c>
      <c r="P11" s="1015">
        <v>851983</v>
      </c>
      <c r="Q11" s="1015">
        <v>412300</v>
      </c>
      <c r="R11" s="1017">
        <v>417700</v>
      </c>
      <c r="S11" s="1018"/>
    </row>
    <row r="12" spans="1:19" s="1019" customFormat="1" ht="15.75" customHeight="1">
      <c r="A12" s="1013"/>
      <c r="B12" s="1013" t="s">
        <v>1577</v>
      </c>
      <c r="C12" s="1014">
        <v>13</v>
      </c>
      <c r="D12" s="1015">
        <v>15</v>
      </c>
      <c r="E12" s="1015">
        <v>19</v>
      </c>
      <c r="F12" s="1015">
        <v>12</v>
      </c>
      <c r="G12" s="1016">
        <v>17</v>
      </c>
      <c r="H12" s="1014">
        <v>73</v>
      </c>
      <c r="I12" s="1015">
        <v>69</v>
      </c>
      <c r="J12" s="1015">
        <v>94</v>
      </c>
      <c r="K12" s="1017">
        <v>43</v>
      </c>
      <c r="L12" s="1020">
        <v>44</v>
      </c>
      <c r="M12" s="1013"/>
      <c r="N12" s="1013" t="s">
        <v>1577</v>
      </c>
      <c r="O12" s="1014">
        <v>216677</v>
      </c>
      <c r="P12" s="1015">
        <v>144189</v>
      </c>
      <c r="Q12" s="1015">
        <v>170600</v>
      </c>
      <c r="R12" s="1017">
        <v>208100</v>
      </c>
      <c r="S12" s="1018"/>
    </row>
    <row r="13" spans="1:19" s="1019" customFormat="1" ht="15.75" customHeight="1">
      <c r="A13" s="1013"/>
      <c r="B13" s="1013" t="s">
        <v>1578</v>
      </c>
      <c r="C13" s="1014">
        <v>3</v>
      </c>
      <c r="D13" s="1015">
        <v>7</v>
      </c>
      <c r="E13" s="1015">
        <v>6</v>
      </c>
      <c r="F13" s="1015">
        <v>6</v>
      </c>
      <c r="G13" s="1016">
        <v>8</v>
      </c>
      <c r="H13" s="1014">
        <v>11</v>
      </c>
      <c r="I13" s="1015">
        <v>46</v>
      </c>
      <c r="J13" s="1015">
        <v>35</v>
      </c>
      <c r="K13" s="1017">
        <v>42</v>
      </c>
      <c r="L13" s="1020">
        <v>45</v>
      </c>
      <c r="M13" s="1013"/>
      <c r="N13" s="1013" t="s">
        <v>1578</v>
      </c>
      <c r="O13" s="1014" t="s">
        <v>1394</v>
      </c>
      <c r="P13" s="1015">
        <v>119429</v>
      </c>
      <c r="Q13" s="1015">
        <v>209900</v>
      </c>
      <c r="R13" s="1015">
        <v>212800</v>
      </c>
      <c r="S13" s="1018"/>
    </row>
    <row r="14" spans="1:19" s="1019" customFormat="1" ht="15.75" customHeight="1">
      <c r="A14" s="1013"/>
      <c r="B14" s="1013" t="s">
        <v>1579</v>
      </c>
      <c r="C14" s="1014">
        <v>5</v>
      </c>
      <c r="D14" s="1015">
        <v>3</v>
      </c>
      <c r="E14" s="1015">
        <v>4</v>
      </c>
      <c r="F14" s="1015">
        <v>1</v>
      </c>
      <c r="G14" s="1016">
        <v>4</v>
      </c>
      <c r="H14" s="1014">
        <v>59</v>
      </c>
      <c r="I14" s="1015">
        <v>29</v>
      </c>
      <c r="J14" s="1015">
        <v>26</v>
      </c>
      <c r="K14" s="1017">
        <v>9</v>
      </c>
      <c r="L14" s="1020">
        <v>27</v>
      </c>
      <c r="M14" s="1013"/>
      <c r="N14" s="1013" t="s">
        <v>1579</v>
      </c>
      <c r="O14" s="1014">
        <v>922010</v>
      </c>
      <c r="P14" s="1015">
        <v>146196</v>
      </c>
      <c r="Q14" s="1015" t="s">
        <v>1394</v>
      </c>
      <c r="R14" s="1015">
        <v>76300</v>
      </c>
      <c r="S14" s="1018"/>
    </row>
    <row r="15" spans="1:19" s="1019" customFormat="1" ht="15.75" customHeight="1">
      <c r="A15" s="1013"/>
      <c r="B15" s="1013" t="s">
        <v>1580</v>
      </c>
      <c r="C15" s="1014" t="s">
        <v>693</v>
      </c>
      <c r="D15" s="1015" t="s">
        <v>693</v>
      </c>
      <c r="E15" s="1015" t="s">
        <v>693</v>
      </c>
      <c r="F15" s="1015" t="s">
        <v>693</v>
      </c>
      <c r="G15" s="1015">
        <v>2</v>
      </c>
      <c r="H15" s="1014" t="s">
        <v>693</v>
      </c>
      <c r="I15" s="1015" t="s">
        <v>693</v>
      </c>
      <c r="J15" s="1015">
        <v>5</v>
      </c>
      <c r="K15" s="1015" t="s">
        <v>693</v>
      </c>
      <c r="L15" s="1016">
        <v>6</v>
      </c>
      <c r="M15" s="1013"/>
      <c r="N15" s="1013" t="s">
        <v>1580</v>
      </c>
      <c r="O15" s="1014"/>
      <c r="P15" s="1015"/>
      <c r="Q15" s="1015"/>
      <c r="R15" s="1015" t="s">
        <v>1573</v>
      </c>
      <c r="S15" s="1018"/>
    </row>
    <row r="16" spans="1:19" s="1019" customFormat="1" ht="15.75" customHeight="1">
      <c r="A16" s="1013"/>
      <c r="B16" s="1013" t="s">
        <v>1581</v>
      </c>
      <c r="C16" s="1014">
        <v>1</v>
      </c>
      <c r="D16" s="1015">
        <v>3</v>
      </c>
      <c r="E16" s="1015">
        <v>4</v>
      </c>
      <c r="F16" s="1015">
        <v>5</v>
      </c>
      <c r="G16" s="1016">
        <v>3</v>
      </c>
      <c r="H16" s="1014">
        <v>15</v>
      </c>
      <c r="I16" s="1015">
        <v>24</v>
      </c>
      <c r="J16" s="1015">
        <v>28</v>
      </c>
      <c r="K16" s="1017">
        <v>35</v>
      </c>
      <c r="L16" s="1020">
        <v>12</v>
      </c>
      <c r="M16" s="1013"/>
      <c r="N16" s="1013" t="s">
        <v>1581</v>
      </c>
      <c r="O16" s="1014" t="s">
        <v>1394</v>
      </c>
      <c r="P16" s="1015">
        <v>34850</v>
      </c>
      <c r="Q16" s="1015" t="s">
        <v>1394</v>
      </c>
      <c r="R16" s="1015" t="s">
        <v>1573</v>
      </c>
      <c r="S16" s="1018"/>
    </row>
    <row r="17" spans="1:19" s="1019" customFormat="1" ht="15.75" customHeight="1">
      <c r="A17" s="1013"/>
      <c r="B17" s="1013" t="s">
        <v>1582</v>
      </c>
      <c r="C17" s="1014" t="s">
        <v>693</v>
      </c>
      <c r="D17" s="1015" t="s">
        <v>693</v>
      </c>
      <c r="E17" s="1015" t="s">
        <v>693</v>
      </c>
      <c r="F17" s="1015" t="s">
        <v>693</v>
      </c>
      <c r="G17" s="1015">
        <v>1</v>
      </c>
      <c r="H17" s="1014" t="s">
        <v>693</v>
      </c>
      <c r="I17" s="1015" t="s">
        <v>693</v>
      </c>
      <c r="J17" s="1015">
        <v>1</v>
      </c>
      <c r="K17" s="1015" t="s">
        <v>693</v>
      </c>
      <c r="L17" s="1016" t="s">
        <v>1232</v>
      </c>
      <c r="M17" s="1013"/>
      <c r="N17" s="1013" t="s">
        <v>1582</v>
      </c>
      <c r="O17" s="1014"/>
      <c r="P17" s="1015"/>
      <c r="Q17" s="1015"/>
      <c r="R17" s="1015" t="s">
        <v>1232</v>
      </c>
      <c r="S17" s="1018"/>
    </row>
    <row r="18" spans="1:19" s="1019" customFormat="1" ht="15.75" customHeight="1">
      <c r="A18" s="1013"/>
      <c r="B18" s="1013" t="s">
        <v>1583</v>
      </c>
      <c r="C18" s="1014">
        <v>4</v>
      </c>
      <c r="D18" s="1015">
        <v>11</v>
      </c>
      <c r="E18" s="1015">
        <v>10</v>
      </c>
      <c r="F18" s="1015">
        <v>9</v>
      </c>
      <c r="G18" s="1016">
        <v>11</v>
      </c>
      <c r="H18" s="1014">
        <v>26</v>
      </c>
      <c r="I18" s="1015">
        <v>47</v>
      </c>
      <c r="J18" s="1015">
        <v>35</v>
      </c>
      <c r="K18" s="1017">
        <v>52</v>
      </c>
      <c r="L18" s="1020">
        <v>27</v>
      </c>
      <c r="M18" s="1013"/>
      <c r="N18" s="1013" t="s">
        <v>1583</v>
      </c>
      <c r="O18" s="1014">
        <v>152400</v>
      </c>
      <c r="P18" s="1015">
        <v>129843</v>
      </c>
      <c r="Q18" s="1015">
        <v>114500</v>
      </c>
      <c r="R18" s="1015">
        <v>133000</v>
      </c>
      <c r="S18" s="1018"/>
    </row>
    <row r="19" spans="1:19" s="1019" customFormat="1" ht="15.75" customHeight="1">
      <c r="A19" s="1013"/>
      <c r="B19" s="1013" t="s">
        <v>1584</v>
      </c>
      <c r="C19" s="1014">
        <v>4</v>
      </c>
      <c r="D19" s="1015">
        <v>9</v>
      </c>
      <c r="E19" s="1015">
        <v>7</v>
      </c>
      <c r="F19" s="1015">
        <v>5</v>
      </c>
      <c r="G19" s="1016">
        <v>5</v>
      </c>
      <c r="H19" s="1014">
        <v>23</v>
      </c>
      <c r="I19" s="1015">
        <v>40</v>
      </c>
      <c r="J19" s="1015">
        <v>20</v>
      </c>
      <c r="K19" s="1017">
        <v>18</v>
      </c>
      <c r="L19" s="1020">
        <v>14</v>
      </c>
      <c r="M19" s="1013"/>
      <c r="N19" s="1013" t="s">
        <v>1584</v>
      </c>
      <c r="O19" s="1014">
        <v>87339</v>
      </c>
      <c r="P19" s="1015">
        <v>21901</v>
      </c>
      <c r="Q19" s="1015">
        <v>23800</v>
      </c>
      <c r="R19" s="1015">
        <v>9300</v>
      </c>
      <c r="S19" s="1018"/>
    </row>
    <row r="20" spans="1:19" s="1019" customFormat="1" ht="15.75" customHeight="1">
      <c r="A20" s="1013"/>
      <c r="B20" s="1013" t="s">
        <v>1585</v>
      </c>
      <c r="C20" s="1014">
        <v>1</v>
      </c>
      <c r="D20" s="1015">
        <v>1</v>
      </c>
      <c r="E20" s="1015">
        <v>1</v>
      </c>
      <c r="F20" s="1015" t="s">
        <v>693</v>
      </c>
      <c r="G20" s="1016" t="s">
        <v>1232</v>
      </c>
      <c r="H20" s="1014">
        <v>3</v>
      </c>
      <c r="I20" s="1015">
        <v>1</v>
      </c>
      <c r="J20" s="1015">
        <v>1</v>
      </c>
      <c r="K20" s="1015" t="s">
        <v>693</v>
      </c>
      <c r="L20" s="1016" t="s">
        <v>1232</v>
      </c>
      <c r="M20" s="1013"/>
      <c r="N20" s="1013" t="s">
        <v>1585</v>
      </c>
      <c r="O20" s="1014" t="s">
        <v>1394</v>
      </c>
      <c r="P20" s="1015" t="s">
        <v>1394</v>
      </c>
      <c r="Q20" s="1015" t="s">
        <v>1394</v>
      </c>
      <c r="R20" s="1015" t="s">
        <v>1232</v>
      </c>
      <c r="S20" s="1018"/>
    </row>
    <row r="21" spans="1:19" s="1019" customFormat="1" ht="15.75" customHeight="1">
      <c r="A21" s="1013"/>
      <c r="B21" s="1013" t="s">
        <v>1586</v>
      </c>
      <c r="C21" s="1014">
        <v>2</v>
      </c>
      <c r="D21" s="1015">
        <v>1</v>
      </c>
      <c r="E21" s="1015" t="s">
        <v>693</v>
      </c>
      <c r="F21" s="1015" t="s">
        <v>693</v>
      </c>
      <c r="G21" s="1016" t="s">
        <v>1232</v>
      </c>
      <c r="H21" s="1014">
        <v>8</v>
      </c>
      <c r="I21" s="1015">
        <v>6</v>
      </c>
      <c r="J21" s="1015" t="s">
        <v>693</v>
      </c>
      <c r="K21" s="1015" t="s">
        <v>693</v>
      </c>
      <c r="L21" s="1016" t="s">
        <v>1232</v>
      </c>
      <c r="M21" s="1013"/>
      <c r="N21" s="1013" t="s">
        <v>1587</v>
      </c>
      <c r="O21" s="1014" t="s">
        <v>1394</v>
      </c>
      <c r="P21" s="1015" t="s">
        <v>693</v>
      </c>
      <c r="Q21" s="1015" t="s">
        <v>693</v>
      </c>
      <c r="R21" s="1015" t="s">
        <v>1232</v>
      </c>
      <c r="S21" s="1018"/>
    </row>
    <row r="22" spans="1:19" s="1019" customFormat="1" ht="25.5" customHeight="1">
      <c r="A22" s="1013"/>
      <c r="B22" s="1021" t="s">
        <v>1588</v>
      </c>
      <c r="C22" s="1014">
        <v>59</v>
      </c>
      <c r="D22" s="1015">
        <v>57</v>
      </c>
      <c r="E22" s="1015">
        <v>44</v>
      </c>
      <c r="F22" s="1015">
        <v>37</v>
      </c>
      <c r="G22" s="1016">
        <v>38</v>
      </c>
      <c r="H22" s="1014">
        <v>331</v>
      </c>
      <c r="I22" s="1015">
        <v>306</v>
      </c>
      <c r="J22" s="1015">
        <v>226</v>
      </c>
      <c r="K22" s="1017">
        <v>170</v>
      </c>
      <c r="L22" s="1020">
        <v>176</v>
      </c>
      <c r="M22" s="1013"/>
      <c r="N22" s="1021" t="s">
        <v>1588</v>
      </c>
      <c r="O22" s="1014">
        <v>547389</v>
      </c>
      <c r="P22" s="1015">
        <v>326450</v>
      </c>
      <c r="Q22" s="1015">
        <v>229600</v>
      </c>
      <c r="R22" s="1015">
        <v>274100</v>
      </c>
      <c r="S22" s="1018"/>
    </row>
    <row r="23" spans="1:19" s="1019" customFormat="1" ht="15.75" customHeight="1">
      <c r="A23" s="1013"/>
      <c r="B23" s="1013" t="s">
        <v>1589</v>
      </c>
      <c r="C23" s="1014">
        <v>5</v>
      </c>
      <c r="D23" s="1015">
        <v>3</v>
      </c>
      <c r="E23" s="1015">
        <v>4</v>
      </c>
      <c r="F23" s="1015">
        <v>2</v>
      </c>
      <c r="G23" s="1016">
        <v>2</v>
      </c>
      <c r="H23" s="1014">
        <v>19</v>
      </c>
      <c r="I23" s="1015">
        <v>7</v>
      </c>
      <c r="J23" s="1015">
        <v>5</v>
      </c>
      <c r="K23" s="1017">
        <v>6</v>
      </c>
      <c r="L23" s="1020">
        <v>4</v>
      </c>
      <c r="M23" s="1013"/>
      <c r="N23" s="1013" t="s">
        <v>1589</v>
      </c>
      <c r="O23" s="1014">
        <v>31099</v>
      </c>
      <c r="P23" s="1015">
        <v>8402</v>
      </c>
      <c r="Q23" s="1015" t="s">
        <v>1394</v>
      </c>
      <c r="R23" s="1015" t="s">
        <v>1573</v>
      </c>
      <c r="S23" s="1018"/>
    </row>
    <row r="24" spans="1:19" s="1019" customFormat="1" ht="15.75" customHeight="1">
      <c r="A24" s="1013"/>
      <c r="B24" s="1013" t="s">
        <v>1590</v>
      </c>
      <c r="C24" s="1014" t="s">
        <v>693</v>
      </c>
      <c r="D24" s="1015" t="s">
        <v>693</v>
      </c>
      <c r="E24" s="1015" t="s">
        <v>693</v>
      </c>
      <c r="F24" s="1015">
        <v>4</v>
      </c>
      <c r="G24" s="1015">
        <v>3</v>
      </c>
      <c r="H24" s="1014" t="s">
        <v>693</v>
      </c>
      <c r="I24" s="1015" t="s">
        <v>693</v>
      </c>
      <c r="J24" s="1015">
        <v>33</v>
      </c>
      <c r="K24" s="1015">
        <v>21</v>
      </c>
      <c r="L24" s="1020">
        <v>17</v>
      </c>
      <c r="M24" s="1013"/>
      <c r="N24" s="1013" t="s">
        <v>1590</v>
      </c>
      <c r="O24" s="1014" t="s">
        <v>693</v>
      </c>
      <c r="P24" s="1015">
        <v>68792</v>
      </c>
      <c r="Q24" s="1015">
        <v>58000</v>
      </c>
      <c r="R24" s="1015">
        <v>47300</v>
      </c>
      <c r="S24" s="1018"/>
    </row>
    <row r="25" spans="1:19" s="1019" customFormat="1" ht="15.75" customHeight="1">
      <c r="A25" s="1013"/>
      <c r="B25" s="1013" t="s">
        <v>1591</v>
      </c>
      <c r="C25" s="1014">
        <v>12</v>
      </c>
      <c r="D25" s="1015">
        <v>18</v>
      </c>
      <c r="E25" s="1015">
        <v>20</v>
      </c>
      <c r="F25" s="1015">
        <v>17</v>
      </c>
      <c r="G25" s="1016">
        <v>17</v>
      </c>
      <c r="H25" s="1014">
        <v>68</v>
      </c>
      <c r="I25" s="1015">
        <v>150</v>
      </c>
      <c r="J25" s="1015">
        <v>158</v>
      </c>
      <c r="K25" s="1017">
        <v>78</v>
      </c>
      <c r="L25" s="1020">
        <v>70</v>
      </c>
      <c r="M25" s="1013"/>
      <c r="N25" s="1013" t="s">
        <v>1591</v>
      </c>
      <c r="O25" s="1014">
        <v>182546</v>
      </c>
      <c r="P25" s="1015">
        <v>467076</v>
      </c>
      <c r="Q25" s="1015">
        <v>202400</v>
      </c>
      <c r="R25" s="1015" t="s">
        <v>1573</v>
      </c>
      <c r="S25" s="1018"/>
    </row>
    <row r="26" spans="1:19" s="1019" customFormat="1" ht="14.25" customHeight="1">
      <c r="A26" s="1013"/>
      <c r="B26" s="1013"/>
      <c r="C26" s="1022"/>
      <c r="D26" s="1023"/>
      <c r="E26" s="1023"/>
      <c r="F26" s="1023"/>
      <c r="G26" s="1024"/>
      <c r="H26" s="1022"/>
      <c r="I26" s="1023"/>
      <c r="J26" s="1023"/>
      <c r="K26" s="1025"/>
      <c r="L26" s="1026"/>
      <c r="M26" s="1013"/>
      <c r="N26" s="1013"/>
      <c r="O26" s="1022"/>
      <c r="P26" s="1023"/>
      <c r="Q26" s="1023"/>
      <c r="R26" s="1025"/>
      <c r="S26" s="1018"/>
    </row>
    <row r="27" spans="1:19" s="1012" customFormat="1" ht="15.75" customHeight="1">
      <c r="A27" s="1008" t="s">
        <v>1592</v>
      </c>
      <c r="B27" s="1008"/>
      <c r="C27" s="1009">
        <v>837</v>
      </c>
      <c r="D27" s="1005">
        <v>834</v>
      </c>
      <c r="E27" s="1005">
        <v>727</v>
      </c>
      <c r="F27" s="1005">
        <v>548</v>
      </c>
      <c r="G27" s="1010">
        <v>672</v>
      </c>
      <c r="H27" s="1009">
        <v>4622</v>
      </c>
      <c r="I27" s="1005">
        <v>4931</v>
      </c>
      <c r="J27" s="1005">
        <v>4020</v>
      </c>
      <c r="K27" s="1008">
        <v>3230</v>
      </c>
      <c r="L27" s="1027">
        <v>3521</v>
      </c>
      <c r="M27" s="1008" t="s">
        <v>1592</v>
      </c>
      <c r="N27" s="1008"/>
      <c r="O27" s="1009">
        <v>7544934</v>
      </c>
      <c r="P27" s="1005">
        <v>6230278</v>
      </c>
      <c r="Q27" s="1005">
        <v>6437500</v>
      </c>
      <c r="R27" s="1008">
        <v>6755800</v>
      </c>
      <c r="S27" s="1011"/>
    </row>
    <row r="28" spans="1:19" s="1034" customFormat="1" ht="15.75" customHeight="1">
      <c r="A28" s="1008" t="s">
        <v>1593</v>
      </c>
      <c r="B28" s="1008"/>
      <c r="C28" s="1028">
        <v>5</v>
      </c>
      <c r="D28" s="1029">
        <v>2</v>
      </c>
      <c r="E28" s="1029">
        <v>2</v>
      </c>
      <c r="F28" s="1029">
        <v>3</v>
      </c>
      <c r="G28" s="1030">
        <v>2</v>
      </c>
      <c r="H28" s="1028">
        <v>522</v>
      </c>
      <c r="I28" s="1029">
        <v>453</v>
      </c>
      <c r="J28" s="1029">
        <v>207</v>
      </c>
      <c r="K28" s="1031">
        <v>200</v>
      </c>
      <c r="L28" s="1032">
        <v>216</v>
      </c>
      <c r="M28" s="1008" t="s">
        <v>1593</v>
      </c>
      <c r="N28" s="1008"/>
      <c r="O28" s="1028">
        <v>832410</v>
      </c>
      <c r="P28" s="1029" t="s">
        <v>1394</v>
      </c>
      <c r="Q28" s="1029">
        <v>341400</v>
      </c>
      <c r="R28" s="1029" t="s">
        <v>1573</v>
      </c>
      <c r="S28" s="1033"/>
    </row>
    <row r="29" spans="1:19" s="1019" customFormat="1" ht="15.75" customHeight="1">
      <c r="A29" s="1013"/>
      <c r="B29" s="1013" t="s">
        <v>1594</v>
      </c>
      <c r="C29" s="1014">
        <v>2</v>
      </c>
      <c r="D29" s="1015">
        <v>2</v>
      </c>
      <c r="E29" s="1015">
        <v>1</v>
      </c>
      <c r="F29" s="1015">
        <v>1</v>
      </c>
      <c r="G29" s="1016">
        <v>1</v>
      </c>
      <c r="H29" s="1014">
        <v>508</v>
      </c>
      <c r="I29" s="1015">
        <v>453</v>
      </c>
      <c r="J29" s="1015">
        <v>206</v>
      </c>
      <c r="K29" s="1017">
        <v>198</v>
      </c>
      <c r="L29" s="1020">
        <v>215</v>
      </c>
      <c r="M29" s="1013"/>
      <c r="N29" s="1013" t="s">
        <v>1594</v>
      </c>
      <c r="O29" s="1014" t="s">
        <v>1394</v>
      </c>
      <c r="P29" s="1015" t="s">
        <v>1394</v>
      </c>
      <c r="Q29" s="1015" t="s">
        <v>1394</v>
      </c>
      <c r="R29" s="1015" t="s">
        <v>1573</v>
      </c>
      <c r="S29" s="1018"/>
    </row>
    <row r="30" spans="1:19" s="1019" customFormat="1" ht="15.75" customHeight="1">
      <c r="A30" s="1013"/>
      <c r="B30" s="1013" t="s">
        <v>1595</v>
      </c>
      <c r="C30" s="1014">
        <v>3</v>
      </c>
      <c r="D30" s="1015" t="s">
        <v>693</v>
      </c>
      <c r="E30" s="1015">
        <v>1</v>
      </c>
      <c r="F30" s="1015">
        <v>2</v>
      </c>
      <c r="G30" s="1016">
        <v>1</v>
      </c>
      <c r="H30" s="1014">
        <v>14</v>
      </c>
      <c r="I30" s="1015" t="s">
        <v>693</v>
      </c>
      <c r="J30" s="1015">
        <v>1</v>
      </c>
      <c r="K30" s="1015">
        <v>2</v>
      </c>
      <c r="L30" s="1016">
        <v>1</v>
      </c>
      <c r="M30" s="1013"/>
      <c r="N30" s="1013" t="s">
        <v>1595</v>
      </c>
      <c r="O30" s="1014" t="s">
        <v>1394</v>
      </c>
      <c r="P30" s="1015" t="s">
        <v>1394</v>
      </c>
      <c r="Q30" s="1015" t="s">
        <v>1394</v>
      </c>
      <c r="R30" s="1015" t="s">
        <v>1573</v>
      </c>
      <c r="S30" s="1018"/>
    </row>
    <row r="31" spans="1:19" s="1034" customFormat="1" ht="15.75" customHeight="1">
      <c r="A31" s="1008" t="s">
        <v>1596</v>
      </c>
      <c r="B31" s="1008"/>
      <c r="C31" s="1028">
        <v>110</v>
      </c>
      <c r="D31" s="1029">
        <v>112</v>
      </c>
      <c r="E31" s="1029">
        <v>105</v>
      </c>
      <c r="F31" s="1029">
        <v>74</v>
      </c>
      <c r="G31" s="1030">
        <v>91</v>
      </c>
      <c r="H31" s="1028">
        <v>382</v>
      </c>
      <c r="I31" s="1029">
        <v>369</v>
      </c>
      <c r="J31" s="1029">
        <v>308</v>
      </c>
      <c r="K31" s="1031">
        <v>250</v>
      </c>
      <c r="L31" s="1032">
        <v>222</v>
      </c>
      <c r="M31" s="1008" t="s">
        <v>1596</v>
      </c>
      <c r="N31" s="1008"/>
      <c r="O31" s="1028">
        <v>497956</v>
      </c>
      <c r="P31" s="1029" t="s">
        <v>1394</v>
      </c>
      <c r="Q31" s="1029">
        <v>286100</v>
      </c>
      <c r="R31" s="1029">
        <v>287400</v>
      </c>
      <c r="S31" s="1033"/>
    </row>
    <row r="32" spans="1:19" s="1036" customFormat="1" ht="15.75" customHeight="1">
      <c r="A32" s="1013"/>
      <c r="B32" s="1013" t="s">
        <v>1597</v>
      </c>
      <c r="C32" s="1014" t="s">
        <v>693</v>
      </c>
      <c r="D32" s="1015" t="s">
        <v>693</v>
      </c>
      <c r="E32" s="1015" t="s">
        <v>693</v>
      </c>
      <c r="F32" s="1015" t="s">
        <v>693</v>
      </c>
      <c r="G32" s="1015" t="s">
        <v>1232</v>
      </c>
      <c r="H32" s="1014" t="s">
        <v>693</v>
      </c>
      <c r="I32" s="1015" t="s">
        <v>693</v>
      </c>
      <c r="J32" s="1015">
        <v>3</v>
      </c>
      <c r="K32" s="1015" t="s">
        <v>693</v>
      </c>
      <c r="L32" s="1016" t="s">
        <v>1232</v>
      </c>
      <c r="M32" s="1013"/>
      <c r="N32" s="1013" t="s">
        <v>1597</v>
      </c>
      <c r="O32" s="1014" t="s">
        <v>693</v>
      </c>
      <c r="P32" s="1015" t="s">
        <v>693</v>
      </c>
      <c r="Q32" s="1015" t="s">
        <v>693</v>
      </c>
      <c r="R32" s="1015" t="s">
        <v>1232</v>
      </c>
      <c r="S32" s="1035"/>
    </row>
    <row r="33" spans="1:19" s="1019" customFormat="1" ht="15.75" customHeight="1">
      <c r="A33" s="1013"/>
      <c r="B33" s="1013" t="s">
        <v>1598</v>
      </c>
      <c r="C33" s="1014">
        <v>28</v>
      </c>
      <c r="D33" s="1015">
        <v>30</v>
      </c>
      <c r="E33" s="1015">
        <v>20</v>
      </c>
      <c r="F33" s="1015">
        <v>15</v>
      </c>
      <c r="G33" s="1016">
        <v>17</v>
      </c>
      <c r="H33" s="1014">
        <v>109</v>
      </c>
      <c r="I33" s="1015">
        <v>78</v>
      </c>
      <c r="J33" s="1015">
        <v>61</v>
      </c>
      <c r="K33" s="1017">
        <v>36</v>
      </c>
      <c r="L33" s="1020">
        <v>35</v>
      </c>
      <c r="M33" s="1013"/>
      <c r="N33" s="1013" t="s">
        <v>1598</v>
      </c>
      <c r="O33" s="1014">
        <v>118036</v>
      </c>
      <c r="P33" s="1015">
        <v>35589</v>
      </c>
      <c r="Q33" s="1015">
        <v>30700</v>
      </c>
      <c r="R33" s="1017">
        <v>28500</v>
      </c>
      <c r="S33" s="1018"/>
    </row>
    <row r="34" spans="1:19" s="1019" customFormat="1" ht="15.75" customHeight="1">
      <c r="A34" s="1013"/>
      <c r="B34" s="1013" t="s">
        <v>1599</v>
      </c>
      <c r="C34" s="1014">
        <v>26</v>
      </c>
      <c r="D34" s="1015">
        <v>13</v>
      </c>
      <c r="E34" s="1015">
        <v>8</v>
      </c>
      <c r="F34" s="1015">
        <v>7</v>
      </c>
      <c r="G34" s="1016">
        <v>11</v>
      </c>
      <c r="H34" s="1014">
        <v>26</v>
      </c>
      <c r="I34" s="1015">
        <v>50</v>
      </c>
      <c r="J34" s="1015">
        <v>29</v>
      </c>
      <c r="K34" s="1017">
        <v>23</v>
      </c>
      <c r="L34" s="1020">
        <v>30</v>
      </c>
      <c r="M34" s="1013"/>
      <c r="N34" s="1013" t="s">
        <v>1599</v>
      </c>
      <c r="O34" s="1014">
        <v>49833</v>
      </c>
      <c r="P34" s="1015">
        <v>47540</v>
      </c>
      <c r="Q34" s="1015">
        <v>17400</v>
      </c>
      <c r="R34" s="1017">
        <v>36600</v>
      </c>
      <c r="S34" s="1018"/>
    </row>
    <row r="35" spans="1:19" s="1019" customFormat="1" ht="15.75" customHeight="1">
      <c r="A35" s="1013"/>
      <c r="B35" s="1013" t="s">
        <v>1600</v>
      </c>
      <c r="C35" s="1014">
        <v>43</v>
      </c>
      <c r="D35" s="1015">
        <v>39</v>
      </c>
      <c r="E35" s="1015">
        <v>46</v>
      </c>
      <c r="F35" s="1015">
        <v>35</v>
      </c>
      <c r="G35" s="1016">
        <v>40</v>
      </c>
      <c r="H35" s="1014">
        <v>133</v>
      </c>
      <c r="I35" s="1015">
        <v>156</v>
      </c>
      <c r="J35" s="1015">
        <v>141</v>
      </c>
      <c r="K35" s="1017">
        <v>132</v>
      </c>
      <c r="L35" s="1020">
        <v>86</v>
      </c>
      <c r="M35" s="1013"/>
      <c r="N35" s="1013" t="s">
        <v>1600</v>
      </c>
      <c r="O35" s="1014">
        <v>160741</v>
      </c>
      <c r="P35" s="1015">
        <v>204262</v>
      </c>
      <c r="Q35" s="1015">
        <v>166300</v>
      </c>
      <c r="R35" s="1017">
        <v>145700</v>
      </c>
      <c r="S35" s="1018"/>
    </row>
    <row r="36" spans="1:19" s="1019" customFormat="1" ht="15.75" customHeight="1">
      <c r="A36" s="1013"/>
      <c r="B36" s="1013" t="s">
        <v>1601</v>
      </c>
      <c r="C36" s="1014">
        <v>9</v>
      </c>
      <c r="D36" s="1015">
        <v>10</v>
      </c>
      <c r="E36" s="1015">
        <v>7</v>
      </c>
      <c r="F36" s="1015">
        <v>7</v>
      </c>
      <c r="G36" s="1016">
        <v>8</v>
      </c>
      <c r="H36" s="1014">
        <v>31</v>
      </c>
      <c r="I36" s="1015">
        <v>26</v>
      </c>
      <c r="J36" s="1015">
        <v>15</v>
      </c>
      <c r="K36" s="1017">
        <v>19</v>
      </c>
      <c r="L36" s="1020">
        <v>13</v>
      </c>
      <c r="M36" s="1013"/>
      <c r="N36" s="1013" t="s">
        <v>1601</v>
      </c>
      <c r="O36" s="1014">
        <v>35648</v>
      </c>
      <c r="P36" s="1015" t="s">
        <v>1394</v>
      </c>
      <c r="Q36" s="1015">
        <v>9900</v>
      </c>
      <c r="R36" s="1015">
        <v>9700</v>
      </c>
      <c r="S36" s="1018"/>
    </row>
    <row r="37" spans="1:19" s="1019" customFormat="1" ht="25.5" customHeight="1">
      <c r="A37" s="1013"/>
      <c r="B37" s="1021" t="s">
        <v>1602</v>
      </c>
      <c r="C37" s="1014">
        <v>24</v>
      </c>
      <c r="D37" s="1015">
        <v>20</v>
      </c>
      <c r="E37" s="1015">
        <v>23</v>
      </c>
      <c r="F37" s="1015">
        <v>10</v>
      </c>
      <c r="G37" s="1016">
        <v>15</v>
      </c>
      <c r="H37" s="1014">
        <v>83</v>
      </c>
      <c r="I37" s="1015">
        <v>59</v>
      </c>
      <c r="J37" s="1015">
        <v>59</v>
      </c>
      <c r="K37" s="1017">
        <v>40</v>
      </c>
      <c r="L37" s="1020">
        <v>58</v>
      </c>
      <c r="M37" s="1013"/>
      <c r="N37" s="1021" t="s">
        <v>1602</v>
      </c>
      <c r="O37" s="1014">
        <v>133698</v>
      </c>
      <c r="P37" s="1015">
        <v>47361</v>
      </c>
      <c r="Q37" s="1015">
        <v>61900</v>
      </c>
      <c r="R37" s="1017">
        <v>66700</v>
      </c>
      <c r="S37" s="1018"/>
    </row>
    <row r="38" spans="1:19" s="1034" customFormat="1" ht="15.75" customHeight="1">
      <c r="A38" s="1008" t="s">
        <v>1603</v>
      </c>
      <c r="B38" s="1008"/>
      <c r="C38" s="1028">
        <v>281</v>
      </c>
      <c r="D38" s="1029">
        <v>260</v>
      </c>
      <c r="E38" s="1029">
        <v>218</v>
      </c>
      <c r="F38" s="1029">
        <v>147</v>
      </c>
      <c r="G38" s="1030">
        <v>187</v>
      </c>
      <c r="H38" s="1028">
        <v>1701</v>
      </c>
      <c r="I38" s="1029">
        <v>1793</v>
      </c>
      <c r="J38" s="1029">
        <v>1451</v>
      </c>
      <c r="K38" s="1031">
        <v>1152</v>
      </c>
      <c r="L38" s="1032">
        <v>1401</v>
      </c>
      <c r="M38" s="1008" t="s">
        <v>1603</v>
      </c>
      <c r="N38" s="1008"/>
      <c r="O38" s="1028">
        <v>2339515</v>
      </c>
      <c r="P38" s="1029">
        <v>2067698</v>
      </c>
      <c r="Q38" s="1029">
        <v>1986500</v>
      </c>
      <c r="R38" s="1031">
        <v>2336700</v>
      </c>
      <c r="S38" s="1033"/>
    </row>
    <row r="39" spans="1:19" s="1019" customFormat="1" ht="15.75" customHeight="1">
      <c r="A39" s="1013"/>
      <c r="B39" s="1013" t="s">
        <v>1604</v>
      </c>
      <c r="C39" s="1014">
        <v>38</v>
      </c>
      <c r="D39" s="1015">
        <v>46</v>
      </c>
      <c r="E39" s="1015">
        <v>30</v>
      </c>
      <c r="F39" s="1015">
        <v>18</v>
      </c>
      <c r="G39" s="1016">
        <v>14</v>
      </c>
      <c r="H39" s="1014">
        <v>469</v>
      </c>
      <c r="I39" s="1015">
        <v>661</v>
      </c>
      <c r="J39" s="1015">
        <v>526</v>
      </c>
      <c r="K39" s="1017">
        <v>442</v>
      </c>
      <c r="L39" s="1020">
        <v>516</v>
      </c>
      <c r="M39" s="1013"/>
      <c r="N39" s="1013" t="s">
        <v>1604</v>
      </c>
      <c r="O39" s="1014">
        <v>1022668</v>
      </c>
      <c r="P39" s="1015">
        <v>1034312</v>
      </c>
      <c r="Q39" s="1015">
        <v>961500</v>
      </c>
      <c r="R39" s="1017">
        <v>1164400</v>
      </c>
      <c r="S39" s="1018"/>
    </row>
    <row r="40" spans="1:19" s="1019" customFormat="1" ht="15.75" customHeight="1">
      <c r="A40" s="1013"/>
      <c r="B40" s="1013" t="s">
        <v>1605</v>
      </c>
      <c r="C40" s="1014">
        <v>28</v>
      </c>
      <c r="D40" s="1015">
        <v>35</v>
      </c>
      <c r="E40" s="1015">
        <v>29</v>
      </c>
      <c r="F40" s="1015">
        <v>19</v>
      </c>
      <c r="G40" s="1016">
        <v>26</v>
      </c>
      <c r="H40" s="1014">
        <v>110</v>
      </c>
      <c r="I40" s="1015">
        <v>137</v>
      </c>
      <c r="J40" s="1015">
        <v>110</v>
      </c>
      <c r="K40" s="1017">
        <v>73</v>
      </c>
      <c r="L40" s="1020">
        <v>82</v>
      </c>
      <c r="M40" s="1013"/>
      <c r="N40" s="1013" t="s">
        <v>1605</v>
      </c>
      <c r="O40" s="1014">
        <v>300674</v>
      </c>
      <c r="P40" s="1015">
        <v>290127</v>
      </c>
      <c r="Q40" s="1015">
        <v>236600</v>
      </c>
      <c r="R40" s="1017">
        <v>229800</v>
      </c>
      <c r="S40" s="1018"/>
    </row>
    <row r="41" spans="1:19" s="1019" customFormat="1" ht="15.75" customHeight="1">
      <c r="A41" s="1013"/>
      <c r="B41" s="1013" t="s">
        <v>1606</v>
      </c>
      <c r="C41" s="1014">
        <v>6</v>
      </c>
      <c r="D41" s="1015">
        <v>8</v>
      </c>
      <c r="E41" s="1015">
        <v>7</v>
      </c>
      <c r="F41" s="1015">
        <v>2</v>
      </c>
      <c r="G41" s="1016">
        <v>4</v>
      </c>
      <c r="H41" s="1014">
        <v>22</v>
      </c>
      <c r="I41" s="1015">
        <v>30</v>
      </c>
      <c r="J41" s="1015">
        <v>21</v>
      </c>
      <c r="K41" s="1017">
        <v>5</v>
      </c>
      <c r="L41" s="1020">
        <v>14</v>
      </c>
      <c r="M41" s="1013"/>
      <c r="N41" s="1013" t="s">
        <v>1606</v>
      </c>
      <c r="O41" s="1014">
        <v>19166</v>
      </c>
      <c r="P41" s="1015">
        <v>20746</v>
      </c>
      <c r="Q41" s="1015" t="s">
        <v>1394</v>
      </c>
      <c r="R41" s="1015">
        <v>7800</v>
      </c>
      <c r="S41" s="1018"/>
    </row>
    <row r="42" spans="1:19" s="1019" customFormat="1" ht="15.75" customHeight="1">
      <c r="A42" s="1013"/>
      <c r="B42" s="1013" t="s">
        <v>1607</v>
      </c>
      <c r="C42" s="1014">
        <v>33</v>
      </c>
      <c r="D42" s="1015">
        <v>24</v>
      </c>
      <c r="E42" s="1015">
        <v>16</v>
      </c>
      <c r="F42" s="1015">
        <v>9</v>
      </c>
      <c r="G42" s="1016">
        <v>17</v>
      </c>
      <c r="H42" s="1014">
        <v>81</v>
      </c>
      <c r="I42" s="1015">
        <v>82</v>
      </c>
      <c r="J42" s="1015">
        <v>45</v>
      </c>
      <c r="K42" s="1017">
        <v>26</v>
      </c>
      <c r="L42" s="1020">
        <v>53</v>
      </c>
      <c r="M42" s="1013"/>
      <c r="N42" s="1013" t="s">
        <v>1607</v>
      </c>
      <c r="O42" s="1014">
        <v>69627</v>
      </c>
      <c r="P42" s="1015">
        <v>24592</v>
      </c>
      <c r="Q42" s="1015">
        <v>9500</v>
      </c>
      <c r="R42" s="1017">
        <v>37400</v>
      </c>
      <c r="S42" s="1018"/>
    </row>
    <row r="43" spans="1:19" s="1019" customFormat="1" ht="15.75" customHeight="1">
      <c r="A43" s="1013"/>
      <c r="B43" s="1013" t="s">
        <v>1608</v>
      </c>
      <c r="C43" s="1014">
        <v>17</v>
      </c>
      <c r="D43" s="1015">
        <v>14</v>
      </c>
      <c r="E43" s="1015">
        <v>17</v>
      </c>
      <c r="F43" s="1015">
        <v>8</v>
      </c>
      <c r="G43" s="1016">
        <v>18</v>
      </c>
      <c r="H43" s="1014">
        <v>61</v>
      </c>
      <c r="I43" s="1015">
        <v>52</v>
      </c>
      <c r="J43" s="1015">
        <v>59</v>
      </c>
      <c r="K43" s="1017">
        <v>45</v>
      </c>
      <c r="L43" s="1020">
        <v>65</v>
      </c>
      <c r="M43" s="1013"/>
      <c r="N43" s="1013" t="s">
        <v>1608</v>
      </c>
      <c r="O43" s="1014">
        <v>83014</v>
      </c>
      <c r="P43" s="1015">
        <v>59306</v>
      </c>
      <c r="Q43" s="1015">
        <v>84100</v>
      </c>
      <c r="R43" s="1017">
        <v>77800</v>
      </c>
      <c r="S43" s="1018"/>
    </row>
    <row r="44" spans="1:19" s="1019" customFormat="1" ht="15.75" customHeight="1">
      <c r="A44" s="1013"/>
      <c r="B44" s="1013" t="s">
        <v>1609</v>
      </c>
      <c r="C44" s="1014">
        <v>49</v>
      </c>
      <c r="D44" s="1015">
        <v>50</v>
      </c>
      <c r="E44" s="1015">
        <v>45</v>
      </c>
      <c r="F44" s="1015">
        <v>26</v>
      </c>
      <c r="G44" s="1016">
        <v>39</v>
      </c>
      <c r="H44" s="1014">
        <v>332</v>
      </c>
      <c r="I44" s="1015">
        <v>350</v>
      </c>
      <c r="J44" s="1015">
        <v>203</v>
      </c>
      <c r="K44" s="1017">
        <v>121</v>
      </c>
      <c r="L44" s="1020">
        <v>166</v>
      </c>
      <c r="M44" s="1013"/>
      <c r="N44" s="1013" t="s">
        <v>1609</v>
      </c>
      <c r="O44" s="1014">
        <v>236790</v>
      </c>
      <c r="P44" s="1015">
        <v>101346</v>
      </c>
      <c r="Q44" s="1015">
        <v>91900</v>
      </c>
      <c r="R44" s="1017">
        <v>115000</v>
      </c>
      <c r="S44" s="1018"/>
    </row>
    <row r="45" spans="1:19" s="1019" customFormat="1" ht="15.75" customHeight="1">
      <c r="A45" s="1013"/>
      <c r="B45" s="1013" t="s">
        <v>1610</v>
      </c>
      <c r="C45" s="1014">
        <v>12</v>
      </c>
      <c r="D45" s="1015" t="s">
        <v>693</v>
      </c>
      <c r="E45" s="1015" t="s">
        <v>693</v>
      </c>
      <c r="F45" s="1015" t="s">
        <v>693</v>
      </c>
      <c r="G45" s="1016" t="s">
        <v>1232</v>
      </c>
      <c r="H45" s="1014">
        <v>27</v>
      </c>
      <c r="I45" s="1015" t="s">
        <v>693</v>
      </c>
      <c r="J45" s="1015" t="s">
        <v>693</v>
      </c>
      <c r="K45" s="1015" t="s">
        <v>693</v>
      </c>
      <c r="L45" s="1016" t="s">
        <v>1232</v>
      </c>
      <c r="M45" s="1013"/>
      <c r="N45" s="1013" t="s">
        <v>1610</v>
      </c>
      <c r="O45" s="1014">
        <v>23018</v>
      </c>
      <c r="P45" s="1015" t="s">
        <v>1611</v>
      </c>
      <c r="Q45" s="1015" t="s">
        <v>1611</v>
      </c>
      <c r="R45" s="1015" t="s">
        <v>283</v>
      </c>
      <c r="S45" s="1018"/>
    </row>
    <row r="46" spans="1:19" s="1019" customFormat="1" ht="15.75" customHeight="1">
      <c r="A46" s="1013"/>
      <c r="B46" s="1013" t="s">
        <v>1612</v>
      </c>
      <c r="C46" s="1014">
        <v>103</v>
      </c>
      <c r="D46" s="1015">
        <v>83</v>
      </c>
      <c r="E46" s="1015">
        <v>74</v>
      </c>
      <c r="F46" s="1015">
        <v>65</v>
      </c>
      <c r="G46" s="1016">
        <v>69</v>
      </c>
      <c r="H46" s="1014">
        <v>599</v>
      </c>
      <c r="I46" s="1015">
        <v>481</v>
      </c>
      <c r="J46" s="1015">
        <v>487</v>
      </c>
      <c r="K46" s="1017">
        <v>440</v>
      </c>
      <c r="L46" s="1020">
        <v>505</v>
      </c>
      <c r="M46" s="1013"/>
      <c r="N46" s="1013" t="s">
        <v>1612</v>
      </c>
      <c r="O46" s="1014">
        <v>584558</v>
      </c>
      <c r="P46" s="1015">
        <v>537269</v>
      </c>
      <c r="Q46" s="1015" t="s">
        <v>1394</v>
      </c>
      <c r="R46" s="1015">
        <v>704500</v>
      </c>
      <c r="S46" s="1018"/>
    </row>
    <row r="47" spans="1:19" s="1034" customFormat="1" ht="15.75" customHeight="1">
      <c r="A47" s="1008" t="s">
        <v>1613</v>
      </c>
      <c r="B47" s="1008"/>
      <c r="C47" s="1028">
        <v>113</v>
      </c>
      <c r="D47" s="1029">
        <v>118</v>
      </c>
      <c r="E47" s="1029">
        <v>107</v>
      </c>
      <c r="F47" s="1029">
        <v>91</v>
      </c>
      <c r="G47" s="1030">
        <v>115</v>
      </c>
      <c r="H47" s="1028">
        <v>522</v>
      </c>
      <c r="I47" s="1029">
        <v>597</v>
      </c>
      <c r="J47" s="1029">
        <v>490</v>
      </c>
      <c r="K47" s="1031">
        <v>432</v>
      </c>
      <c r="L47" s="1032">
        <v>421</v>
      </c>
      <c r="M47" s="1008" t="s">
        <v>1613</v>
      </c>
      <c r="N47" s="1008"/>
      <c r="O47" s="1028">
        <v>963139</v>
      </c>
      <c r="P47" s="1029">
        <v>928200</v>
      </c>
      <c r="Q47" s="1029">
        <v>1037200</v>
      </c>
      <c r="R47" s="1031">
        <v>975900</v>
      </c>
      <c r="S47" s="1033"/>
    </row>
    <row r="48" spans="1:19" s="1019" customFormat="1" ht="15.75" customHeight="1">
      <c r="A48" s="1013"/>
      <c r="B48" s="1013" t="s">
        <v>1614</v>
      </c>
      <c r="C48" s="1014">
        <v>65</v>
      </c>
      <c r="D48" s="1015">
        <v>66</v>
      </c>
      <c r="E48" s="1015">
        <v>65</v>
      </c>
      <c r="F48" s="1015">
        <v>48</v>
      </c>
      <c r="G48" s="1016">
        <v>71</v>
      </c>
      <c r="H48" s="1014">
        <v>362</v>
      </c>
      <c r="I48" s="1015">
        <v>392</v>
      </c>
      <c r="J48" s="1015">
        <v>334</v>
      </c>
      <c r="K48" s="1017">
        <v>260</v>
      </c>
      <c r="L48" s="1020">
        <v>303</v>
      </c>
      <c r="M48" s="1013"/>
      <c r="N48" s="1013" t="s">
        <v>1614</v>
      </c>
      <c r="O48" s="1014">
        <v>959152</v>
      </c>
      <c r="P48" s="1015">
        <v>557308</v>
      </c>
      <c r="Q48" s="1015">
        <v>649900</v>
      </c>
      <c r="R48" s="1017">
        <v>687200</v>
      </c>
      <c r="S48" s="1018"/>
    </row>
    <row r="49" spans="1:19" s="1019" customFormat="1" ht="15.75" customHeight="1">
      <c r="A49" s="1013"/>
      <c r="B49" s="1013" t="s">
        <v>1615</v>
      </c>
      <c r="C49" s="1014">
        <v>8</v>
      </c>
      <c r="D49" s="1015">
        <v>13</v>
      </c>
      <c r="E49" s="1015">
        <v>8</v>
      </c>
      <c r="F49" s="1015">
        <v>9</v>
      </c>
      <c r="G49" s="1016">
        <v>8</v>
      </c>
      <c r="H49" s="1014">
        <v>13</v>
      </c>
      <c r="I49" s="1015">
        <v>25</v>
      </c>
      <c r="J49" s="1015">
        <v>14</v>
      </c>
      <c r="K49" s="1017">
        <v>16</v>
      </c>
      <c r="L49" s="1020">
        <v>11</v>
      </c>
      <c r="M49" s="1013"/>
      <c r="N49" s="1013" t="s">
        <v>1615</v>
      </c>
      <c r="O49" s="1014">
        <v>3987</v>
      </c>
      <c r="P49" s="1015">
        <v>3409</v>
      </c>
      <c r="Q49" s="1015">
        <v>2700</v>
      </c>
      <c r="R49" s="1017">
        <v>3000</v>
      </c>
      <c r="S49" s="1018"/>
    </row>
    <row r="50" spans="1:19" s="1019" customFormat="1" ht="15.75" customHeight="1">
      <c r="A50" s="1013"/>
      <c r="B50" s="1013" t="s">
        <v>1616</v>
      </c>
      <c r="C50" s="1014">
        <v>40</v>
      </c>
      <c r="D50" s="1015">
        <v>39</v>
      </c>
      <c r="E50" s="1015">
        <v>34</v>
      </c>
      <c r="F50" s="1015">
        <v>34</v>
      </c>
      <c r="G50" s="1016">
        <v>36</v>
      </c>
      <c r="H50" s="1014">
        <v>147</v>
      </c>
      <c r="I50" s="1015">
        <v>180</v>
      </c>
      <c r="J50" s="1015">
        <v>142</v>
      </c>
      <c r="K50" s="1017">
        <v>156</v>
      </c>
      <c r="L50" s="1020">
        <v>107</v>
      </c>
      <c r="M50" s="1013"/>
      <c r="N50" s="1013" t="s">
        <v>1616</v>
      </c>
      <c r="O50" s="1014" t="s">
        <v>693</v>
      </c>
      <c r="P50" s="1015">
        <v>367483</v>
      </c>
      <c r="Q50" s="1015">
        <v>384600</v>
      </c>
      <c r="R50" s="1017">
        <v>285700</v>
      </c>
      <c r="S50" s="1018"/>
    </row>
    <row r="51" spans="1:19" s="1033" customFormat="1" ht="15.75" customHeight="1">
      <c r="A51" s="1008" t="s">
        <v>1617</v>
      </c>
      <c r="B51" s="1008"/>
      <c r="C51" s="1028">
        <v>55</v>
      </c>
      <c r="D51" s="1029">
        <v>66</v>
      </c>
      <c r="E51" s="1029">
        <v>40</v>
      </c>
      <c r="F51" s="1029">
        <v>30</v>
      </c>
      <c r="G51" s="1030"/>
      <c r="H51" s="1028">
        <v>190</v>
      </c>
      <c r="I51" s="1029">
        <v>227</v>
      </c>
      <c r="J51" s="1029">
        <v>174</v>
      </c>
      <c r="K51" s="1031">
        <v>66</v>
      </c>
      <c r="L51" s="1032">
        <v>111</v>
      </c>
      <c r="M51" s="1008" t="s">
        <v>1617</v>
      </c>
      <c r="N51" s="1008"/>
      <c r="O51" s="1028">
        <v>376612</v>
      </c>
      <c r="P51" s="1029">
        <v>90654</v>
      </c>
      <c r="Q51" s="1029">
        <v>45900</v>
      </c>
      <c r="R51" s="1029">
        <v>89300</v>
      </c>
    </row>
    <row r="52" spans="1:19" s="1019" customFormat="1" ht="15.75" customHeight="1">
      <c r="A52" s="1013"/>
      <c r="B52" s="1013" t="s">
        <v>1618</v>
      </c>
      <c r="C52" s="1014" t="s">
        <v>693</v>
      </c>
      <c r="D52" s="1015" t="s">
        <v>693</v>
      </c>
      <c r="E52" s="1015" t="s">
        <v>693</v>
      </c>
      <c r="F52" s="1015" t="s">
        <v>693</v>
      </c>
      <c r="G52" s="1015" t="s">
        <v>1232</v>
      </c>
      <c r="H52" s="1014" t="s">
        <v>693</v>
      </c>
      <c r="I52" s="1015" t="s">
        <v>693</v>
      </c>
      <c r="J52" s="1015">
        <v>7</v>
      </c>
      <c r="K52" s="1015" t="s">
        <v>693</v>
      </c>
      <c r="L52" s="1016" t="s">
        <v>1232</v>
      </c>
      <c r="M52" s="1013"/>
      <c r="N52" s="1013" t="s">
        <v>1618</v>
      </c>
      <c r="O52" s="1014">
        <v>41450</v>
      </c>
      <c r="P52" s="1015" t="s">
        <v>693</v>
      </c>
      <c r="Q52" s="1015" t="s">
        <v>693</v>
      </c>
      <c r="R52" s="1015" t="s">
        <v>1232</v>
      </c>
      <c r="S52" s="1018"/>
    </row>
    <row r="53" spans="1:19" s="1019" customFormat="1" ht="15.75" customHeight="1">
      <c r="A53" s="1013"/>
      <c r="B53" s="1013" t="s">
        <v>1619</v>
      </c>
      <c r="C53" s="1014">
        <v>21</v>
      </c>
      <c r="D53" s="1015">
        <v>26</v>
      </c>
      <c r="E53" s="1015">
        <v>14</v>
      </c>
      <c r="F53" s="1015">
        <v>11</v>
      </c>
      <c r="G53" s="1016">
        <v>8</v>
      </c>
      <c r="H53" s="1014">
        <v>46</v>
      </c>
      <c r="I53" s="1015">
        <v>48</v>
      </c>
      <c r="J53" s="1015">
        <v>32</v>
      </c>
      <c r="K53" s="1017">
        <v>21</v>
      </c>
      <c r="L53" s="1020">
        <v>19</v>
      </c>
      <c r="M53" s="1013"/>
      <c r="N53" s="1013" t="s">
        <v>1619</v>
      </c>
      <c r="O53" s="1014">
        <v>215608</v>
      </c>
      <c r="P53" s="1015">
        <v>19205</v>
      </c>
      <c r="Q53" s="1015">
        <v>12500</v>
      </c>
      <c r="R53" s="1017">
        <v>10500</v>
      </c>
      <c r="S53" s="1018"/>
    </row>
    <row r="54" spans="1:19" s="1019" customFormat="1" ht="15.75" customHeight="1">
      <c r="A54" s="1013"/>
      <c r="B54" s="1013" t="s">
        <v>1620</v>
      </c>
      <c r="C54" s="1014">
        <v>34</v>
      </c>
      <c r="D54" s="1015">
        <v>40</v>
      </c>
      <c r="E54" s="1015">
        <v>26</v>
      </c>
      <c r="F54" s="1015">
        <v>19</v>
      </c>
      <c r="G54" s="1016">
        <v>26</v>
      </c>
      <c r="H54" s="1014">
        <v>144</v>
      </c>
      <c r="I54" s="1015">
        <v>179</v>
      </c>
      <c r="J54" s="1015">
        <v>135</v>
      </c>
      <c r="K54" s="1017">
        <v>45</v>
      </c>
      <c r="L54" s="1020">
        <v>92</v>
      </c>
      <c r="M54" s="1013"/>
      <c r="N54" s="1013" t="s">
        <v>1620</v>
      </c>
      <c r="O54" s="1014">
        <v>119554</v>
      </c>
      <c r="P54" s="1015">
        <v>71449</v>
      </c>
      <c r="Q54" s="1015">
        <v>33400</v>
      </c>
      <c r="R54" s="1017">
        <v>78800</v>
      </c>
      <c r="S54" s="1018"/>
    </row>
    <row r="55" spans="1:19" s="1034" customFormat="1" ht="15.75" customHeight="1">
      <c r="A55" s="1008" t="s">
        <v>1621</v>
      </c>
      <c r="B55" s="1008"/>
      <c r="C55" s="1028">
        <v>273</v>
      </c>
      <c r="D55" s="1029">
        <v>276</v>
      </c>
      <c r="E55" s="1029">
        <v>247</v>
      </c>
      <c r="F55" s="1029">
        <v>189</v>
      </c>
      <c r="G55" s="1030">
        <v>187</v>
      </c>
      <c r="H55" s="1028">
        <v>1305</v>
      </c>
      <c r="I55" s="1029">
        <v>1492</v>
      </c>
      <c r="J55" s="1029">
        <v>1390</v>
      </c>
      <c r="K55" s="1031">
        <v>1088</v>
      </c>
      <c r="L55" s="1032">
        <v>1127</v>
      </c>
      <c r="M55" s="1008" t="s">
        <v>1621</v>
      </c>
      <c r="N55" s="1008"/>
      <c r="O55" s="1028">
        <v>2535302</v>
      </c>
      <c r="P55" s="1029">
        <v>2448162</v>
      </c>
      <c r="Q55" s="1029">
        <v>2670100</v>
      </c>
      <c r="R55" s="1031">
        <v>2343800</v>
      </c>
      <c r="S55" s="1033"/>
    </row>
    <row r="56" spans="1:19" s="1019" customFormat="1" ht="15.75" customHeight="1">
      <c r="A56" s="1013"/>
      <c r="B56" s="1013" t="s">
        <v>1622</v>
      </c>
      <c r="C56" s="1014">
        <v>56</v>
      </c>
      <c r="D56" s="1015">
        <v>59</v>
      </c>
      <c r="E56" s="1015">
        <v>57</v>
      </c>
      <c r="F56" s="1015">
        <v>45</v>
      </c>
      <c r="G56" s="1016">
        <v>42</v>
      </c>
      <c r="H56" s="1014">
        <v>252</v>
      </c>
      <c r="I56" s="1015">
        <v>320</v>
      </c>
      <c r="J56" s="1015">
        <v>354</v>
      </c>
      <c r="K56" s="1017">
        <v>286</v>
      </c>
      <c r="L56" s="1020">
        <v>303</v>
      </c>
      <c r="M56" s="1013"/>
      <c r="N56" s="1013" t="s">
        <v>1622</v>
      </c>
      <c r="O56" s="1014">
        <v>566691</v>
      </c>
      <c r="P56" s="1015">
        <v>571129</v>
      </c>
      <c r="Q56" s="1015">
        <v>744700</v>
      </c>
      <c r="R56" s="1017">
        <v>683400</v>
      </c>
      <c r="S56" s="1018"/>
    </row>
    <row r="57" spans="1:19" s="1019" customFormat="1" ht="15.75" customHeight="1">
      <c r="A57" s="1013"/>
      <c r="B57" s="1013" t="s">
        <v>1623</v>
      </c>
      <c r="C57" s="1014">
        <v>5</v>
      </c>
      <c r="D57" s="1015">
        <v>10</v>
      </c>
      <c r="E57" s="1015">
        <v>7</v>
      </c>
      <c r="F57" s="1015">
        <v>7</v>
      </c>
      <c r="G57" s="1016">
        <v>8</v>
      </c>
      <c r="H57" s="1014">
        <v>20</v>
      </c>
      <c r="I57" s="1015">
        <v>38</v>
      </c>
      <c r="J57" s="1015">
        <v>28</v>
      </c>
      <c r="K57" s="1017">
        <v>26</v>
      </c>
      <c r="L57" s="1020">
        <v>43</v>
      </c>
      <c r="M57" s="1013"/>
      <c r="N57" s="1013" t="s">
        <v>1623</v>
      </c>
      <c r="O57" s="1014">
        <v>27463</v>
      </c>
      <c r="P57" s="1015">
        <v>40508</v>
      </c>
      <c r="Q57" s="1015">
        <v>99200</v>
      </c>
      <c r="R57" s="1017">
        <v>54900</v>
      </c>
      <c r="S57" s="1018"/>
    </row>
    <row r="58" spans="1:19" s="1019" customFormat="1" ht="15.75" customHeight="1">
      <c r="A58" s="1013"/>
      <c r="B58" s="1013" t="s">
        <v>1624</v>
      </c>
      <c r="C58" s="1014">
        <v>56</v>
      </c>
      <c r="D58" s="1015">
        <v>50</v>
      </c>
      <c r="E58" s="1015">
        <v>47</v>
      </c>
      <c r="F58" s="1015">
        <v>44</v>
      </c>
      <c r="G58" s="1016">
        <v>44</v>
      </c>
      <c r="H58" s="1014">
        <v>335</v>
      </c>
      <c r="I58" s="1015">
        <v>326</v>
      </c>
      <c r="J58" s="1015">
        <v>312</v>
      </c>
      <c r="K58" s="1017">
        <v>282</v>
      </c>
      <c r="L58" s="1020">
        <v>274</v>
      </c>
      <c r="M58" s="1013"/>
      <c r="N58" s="1013" t="s">
        <v>1624</v>
      </c>
      <c r="O58" s="1014">
        <v>1219680</v>
      </c>
      <c r="P58" s="1015">
        <v>1274738</v>
      </c>
      <c r="Q58" s="1015">
        <v>1327400</v>
      </c>
      <c r="R58" s="1017">
        <v>1365500</v>
      </c>
      <c r="S58" s="1018"/>
    </row>
    <row r="59" spans="1:19" s="1019" customFormat="1" ht="15.75" customHeight="1">
      <c r="A59" s="1013"/>
      <c r="B59" s="1013" t="s">
        <v>1625</v>
      </c>
      <c r="C59" s="1014">
        <v>33</v>
      </c>
      <c r="D59" s="1015">
        <v>40</v>
      </c>
      <c r="E59" s="1015">
        <v>36</v>
      </c>
      <c r="F59" s="1015">
        <v>23</v>
      </c>
      <c r="G59" s="1016">
        <v>27</v>
      </c>
      <c r="H59" s="1014">
        <v>212</v>
      </c>
      <c r="I59" s="1015">
        <v>340</v>
      </c>
      <c r="J59" s="1015">
        <v>291</v>
      </c>
      <c r="K59" s="1017">
        <v>226</v>
      </c>
      <c r="L59" s="1020">
        <v>195</v>
      </c>
      <c r="M59" s="1013"/>
      <c r="N59" s="1013" t="s">
        <v>1625</v>
      </c>
      <c r="O59" s="1014">
        <v>140439</v>
      </c>
      <c r="P59" s="1015">
        <v>143617</v>
      </c>
      <c r="Q59" s="1015">
        <v>128100</v>
      </c>
      <c r="R59" s="1017">
        <v>144400</v>
      </c>
      <c r="S59" s="1018"/>
    </row>
    <row r="60" spans="1:19" s="1019" customFormat="1" ht="25.5" customHeight="1">
      <c r="A60" s="1013"/>
      <c r="B60" s="1021" t="s">
        <v>1626</v>
      </c>
      <c r="C60" s="1014">
        <v>15</v>
      </c>
      <c r="D60" s="1015">
        <v>15</v>
      </c>
      <c r="E60" s="1015">
        <v>13</v>
      </c>
      <c r="F60" s="1015">
        <v>8</v>
      </c>
      <c r="G60" s="1016">
        <v>8</v>
      </c>
      <c r="H60" s="1014">
        <v>44</v>
      </c>
      <c r="I60" s="1015">
        <v>56</v>
      </c>
      <c r="J60" s="1015">
        <v>37</v>
      </c>
      <c r="K60" s="1017">
        <v>26</v>
      </c>
      <c r="L60" s="1020">
        <v>23</v>
      </c>
      <c r="M60" s="1013"/>
      <c r="N60" s="1021" t="s">
        <v>1626</v>
      </c>
      <c r="O60" s="1014">
        <v>55373</v>
      </c>
      <c r="P60" s="1015">
        <v>12647</v>
      </c>
      <c r="Q60" s="1015">
        <v>10100</v>
      </c>
      <c r="R60" s="1017">
        <v>8300</v>
      </c>
      <c r="S60" s="1018"/>
    </row>
    <row r="61" spans="1:19" s="1019" customFormat="1" ht="15.75" customHeight="1">
      <c r="A61" s="1013"/>
      <c r="B61" s="1013" t="s">
        <v>1627</v>
      </c>
      <c r="C61" s="1014">
        <v>3</v>
      </c>
      <c r="D61" s="1015">
        <v>17</v>
      </c>
      <c r="E61" s="1015">
        <v>14</v>
      </c>
      <c r="F61" s="1015">
        <v>12</v>
      </c>
      <c r="G61" s="1020">
        <v>12</v>
      </c>
      <c r="H61" s="1014">
        <v>9</v>
      </c>
      <c r="I61" s="1015">
        <v>41</v>
      </c>
      <c r="J61" s="1015">
        <v>30</v>
      </c>
      <c r="K61" s="1015">
        <v>26</v>
      </c>
      <c r="L61" s="1020">
        <v>27</v>
      </c>
      <c r="M61" s="1013"/>
      <c r="N61" s="1013" t="s">
        <v>1627</v>
      </c>
      <c r="O61" s="1014">
        <v>10320</v>
      </c>
      <c r="P61" s="1015">
        <v>18812</v>
      </c>
      <c r="Q61" s="1015">
        <v>22300</v>
      </c>
      <c r="R61" s="4781">
        <v>24400</v>
      </c>
      <c r="S61" s="1018"/>
    </row>
    <row r="62" spans="1:19" s="1019" customFormat="1" ht="25.5" customHeight="1">
      <c r="A62" s="1013"/>
      <c r="B62" s="1021" t="s">
        <v>1628</v>
      </c>
      <c r="C62" s="1014">
        <v>13</v>
      </c>
      <c r="D62" s="1015"/>
      <c r="E62" s="1015"/>
      <c r="F62" s="1015"/>
      <c r="G62" s="1020"/>
      <c r="H62" s="1014">
        <v>30</v>
      </c>
      <c r="I62" s="1015"/>
      <c r="J62" s="1015"/>
      <c r="K62" s="1015"/>
      <c r="L62" s="1020"/>
      <c r="M62" s="1013"/>
      <c r="N62" s="1021" t="s">
        <v>1628</v>
      </c>
      <c r="O62" s="1014">
        <v>21728</v>
      </c>
      <c r="P62" s="1015"/>
      <c r="Q62" s="1015"/>
      <c r="R62" s="4781"/>
      <c r="S62" s="1018"/>
    </row>
    <row r="63" spans="1:19" s="1019" customFormat="1" ht="15.75" customHeight="1" thickBot="1">
      <c r="A63" s="1037"/>
      <c r="B63" s="1037" t="s">
        <v>1629</v>
      </c>
      <c r="C63" s="1038">
        <v>92</v>
      </c>
      <c r="D63" s="1039">
        <v>85</v>
      </c>
      <c r="E63" s="1039">
        <v>73</v>
      </c>
      <c r="F63" s="1039">
        <v>50</v>
      </c>
      <c r="G63" s="1040">
        <v>46</v>
      </c>
      <c r="H63" s="1038">
        <v>403</v>
      </c>
      <c r="I63" s="1039">
        <v>371</v>
      </c>
      <c r="J63" s="1039">
        <v>338</v>
      </c>
      <c r="K63" s="1039">
        <v>216</v>
      </c>
      <c r="L63" s="1040">
        <v>285</v>
      </c>
      <c r="M63" s="1037"/>
      <c r="N63" s="1037" t="s">
        <v>1629</v>
      </c>
      <c r="O63" s="1038">
        <v>493608</v>
      </c>
      <c r="P63" s="1039">
        <v>386711</v>
      </c>
      <c r="Q63" s="1039">
        <v>338300</v>
      </c>
      <c r="R63" s="1039">
        <v>62900</v>
      </c>
      <c r="S63" s="1018"/>
    </row>
    <row r="64" spans="1:19" ht="13.5" customHeight="1">
      <c r="A64" s="1041" t="s">
        <v>1630</v>
      </c>
      <c r="B64" s="1042"/>
      <c r="C64" s="1042"/>
      <c r="D64" s="1042"/>
      <c r="E64" s="1042"/>
      <c r="F64" s="1042"/>
      <c r="G64" s="1042"/>
      <c r="H64" s="1042"/>
      <c r="I64" s="1042"/>
      <c r="R64" s="1044" t="s">
        <v>1631</v>
      </c>
    </row>
    <row r="65" spans="1:9" ht="13.5" customHeight="1">
      <c r="A65" s="995" t="s">
        <v>1632</v>
      </c>
      <c r="B65" s="1019"/>
      <c r="C65" s="1019"/>
      <c r="D65" s="1019"/>
      <c r="E65" s="1019"/>
      <c r="F65" s="1019"/>
      <c r="G65" s="1019"/>
      <c r="H65" s="1019"/>
      <c r="I65" s="1019"/>
    </row>
  </sheetData>
  <mergeCells count="9">
    <mergeCell ref="A5:B5"/>
    <mergeCell ref="M5:N5"/>
    <mergeCell ref="R61:R62"/>
    <mergeCell ref="A1:B1"/>
    <mergeCell ref="A3:B4"/>
    <mergeCell ref="C3:G3"/>
    <mergeCell ref="H3:L3"/>
    <mergeCell ref="M3:N4"/>
    <mergeCell ref="O3:R3"/>
  </mergeCells>
  <phoneticPr fontId="2"/>
  <printOptions horizontalCentered="1"/>
  <pageMargins left="0.39370078740157483" right="0.27559055118110237" top="0.59055118110236227" bottom="0.59055118110236227" header="0.11811023622047245" footer="0.11811023622047245"/>
  <pageSetup paperSize="9" scale="74" firstPageNumber="41" orientation="portrait" useFirstPageNumber="1" r:id="rId1"/>
  <headerFooter scaleWithDoc="0" alignWithMargins="0">
    <oddFooter>&amp;C&amp;"ＭＳ 明朝,標準"&amp;10&amp;P</oddFooter>
  </headerFooter>
  <colBreaks count="1" manualBreakCount="1">
    <brk id="12" max="6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69F1-6B49-47F7-8AC1-E8B66B6A0ECB}">
  <dimension ref="A1:P21"/>
  <sheetViews>
    <sheetView view="pageBreakPreview" zoomScaleNormal="100" zoomScaleSheetLayoutView="100" workbookViewId="0">
      <selection sqref="A1:B1"/>
    </sheetView>
  </sheetViews>
  <sheetFormatPr defaultColWidth="9" defaultRowHeight="13"/>
  <cols>
    <col min="1" max="1" width="10" style="1067" customWidth="1"/>
    <col min="2" max="6" width="8.08984375" style="1058" customWidth="1"/>
    <col min="7" max="14" width="5.453125" style="1058" customWidth="1"/>
    <col min="15" max="15" width="22.81640625" style="1058" bestFit="1" customWidth="1"/>
    <col min="16" max="16384" width="9" style="1058"/>
  </cols>
  <sheetData>
    <row r="1" spans="1:16" s="1045" customFormat="1" ht="30" customHeight="1">
      <c r="A1" s="4788" t="s">
        <v>1633</v>
      </c>
      <c r="B1" s="4788"/>
      <c r="C1" s="4788"/>
      <c r="D1" s="4788"/>
      <c r="E1" s="4788"/>
      <c r="F1" s="4788"/>
      <c r="G1" s="4788"/>
      <c r="H1" s="4788"/>
      <c r="I1" s="4788"/>
      <c r="J1" s="4788"/>
      <c r="K1" s="4788"/>
      <c r="L1" s="4788"/>
      <c r="M1" s="4788"/>
      <c r="N1" s="4788"/>
    </row>
    <row r="2" spans="1:16" s="1046" customFormat="1" ht="15" customHeight="1" thickBot="1">
      <c r="B2" s="1047"/>
      <c r="C2" s="1047"/>
      <c r="D2" s="1047"/>
      <c r="E2" s="1047"/>
      <c r="F2" s="1047"/>
      <c r="G2" s="1047"/>
      <c r="H2" s="1047"/>
      <c r="I2" s="1047"/>
      <c r="J2" s="1047"/>
      <c r="K2" s="1047"/>
      <c r="L2" s="1047"/>
      <c r="M2" s="1047"/>
      <c r="N2" s="1048" t="s">
        <v>1634</v>
      </c>
    </row>
    <row r="3" spans="1:16" s="1049" customFormat="1" ht="30" customHeight="1">
      <c r="A3" s="4789" t="s">
        <v>363</v>
      </c>
      <c r="B3" s="4792" t="s">
        <v>1635</v>
      </c>
      <c r="C3" s="4792"/>
      <c r="D3" s="4792"/>
      <c r="E3" s="4792"/>
      <c r="F3" s="4792"/>
      <c r="G3" s="4792"/>
      <c r="H3" s="4792"/>
      <c r="I3" s="4792"/>
      <c r="J3" s="4792"/>
      <c r="K3" s="4792"/>
      <c r="L3" s="4792"/>
      <c r="M3" s="4792"/>
      <c r="N3" s="4793"/>
    </row>
    <row r="4" spans="1:16" s="1049" customFormat="1" ht="30" customHeight="1">
      <c r="A4" s="4790"/>
      <c r="B4" s="4794" t="s">
        <v>1461</v>
      </c>
      <c r="C4" s="4794" t="s">
        <v>1563</v>
      </c>
      <c r="D4" s="4794"/>
      <c r="E4" s="4794" t="s">
        <v>1636</v>
      </c>
      <c r="F4" s="4794"/>
      <c r="G4" s="4795" t="s">
        <v>1637</v>
      </c>
      <c r="H4" s="4796"/>
      <c r="I4" s="4796"/>
      <c r="J4" s="4796"/>
      <c r="K4" s="4796"/>
      <c r="L4" s="4796"/>
      <c r="M4" s="4796"/>
      <c r="N4" s="4796"/>
    </row>
    <row r="5" spans="1:16" s="1049" customFormat="1" ht="35.25" customHeight="1">
      <c r="A5" s="4791"/>
      <c r="B5" s="4794"/>
      <c r="C5" s="1050" t="s">
        <v>1638</v>
      </c>
      <c r="D5" s="1050" t="s">
        <v>1639</v>
      </c>
      <c r="E5" s="1050" t="s">
        <v>1640</v>
      </c>
      <c r="F5" s="1050" t="s">
        <v>1641</v>
      </c>
      <c r="G5" s="1050" t="s">
        <v>1642</v>
      </c>
      <c r="H5" s="1050" t="s">
        <v>1643</v>
      </c>
      <c r="I5" s="1050" t="s">
        <v>1644</v>
      </c>
      <c r="J5" s="1051" t="s">
        <v>1645</v>
      </c>
      <c r="K5" s="1051" t="s">
        <v>1646</v>
      </c>
      <c r="L5" s="1051" t="s">
        <v>1647</v>
      </c>
      <c r="M5" s="1051" t="s">
        <v>1648</v>
      </c>
      <c r="N5" s="1052" t="s">
        <v>1649</v>
      </c>
    </row>
    <row r="6" spans="1:16" s="1056" customFormat="1" ht="30" customHeight="1">
      <c r="A6" s="1053" t="s">
        <v>1567</v>
      </c>
      <c r="B6" s="1054">
        <v>1023</v>
      </c>
      <c r="C6" s="1055">
        <v>186</v>
      </c>
      <c r="D6" s="1055">
        <v>837</v>
      </c>
      <c r="E6" s="1055">
        <v>455</v>
      </c>
      <c r="F6" s="1055">
        <v>568</v>
      </c>
      <c r="G6" s="1055">
        <v>439</v>
      </c>
      <c r="H6" s="1055">
        <v>246</v>
      </c>
      <c r="I6" s="1055">
        <v>199</v>
      </c>
      <c r="J6" s="1055">
        <v>101</v>
      </c>
      <c r="K6" s="1055">
        <v>19</v>
      </c>
      <c r="L6" s="1055">
        <v>14</v>
      </c>
      <c r="M6" s="1055">
        <v>3</v>
      </c>
      <c r="N6" s="1055">
        <v>2</v>
      </c>
      <c r="P6" s="1057"/>
    </row>
    <row r="7" spans="1:16" ht="30" customHeight="1">
      <c r="A7" s="1053" t="s">
        <v>423</v>
      </c>
      <c r="B7" s="1054">
        <v>1035</v>
      </c>
      <c r="C7" s="1055">
        <v>199</v>
      </c>
      <c r="D7" s="1055">
        <v>836</v>
      </c>
      <c r="E7" s="1055">
        <v>532</v>
      </c>
      <c r="F7" s="1055">
        <v>501</v>
      </c>
      <c r="G7" s="4797">
        <v>678</v>
      </c>
      <c r="H7" s="4797"/>
      <c r="I7" s="1055">
        <v>210</v>
      </c>
      <c r="J7" s="1055">
        <v>95</v>
      </c>
      <c r="K7" s="1055">
        <v>26</v>
      </c>
      <c r="L7" s="1055">
        <v>16</v>
      </c>
      <c r="M7" s="1055">
        <v>5</v>
      </c>
      <c r="N7" s="1055">
        <v>3</v>
      </c>
      <c r="P7" s="1059"/>
    </row>
    <row r="8" spans="1:16" ht="30" customHeight="1">
      <c r="A8" s="1060" t="s">
        <v>426</v>
      </c>
      <c r="B8" s="1054">
        <v>926</v>
      </c>
      <c r="C8" s="1055">
        <v>199</v>
      </c>
      <c r="D8" s="1055">
        <v>727</v>
      </c>
      <c r="E8" s="1055">
        <v>470</v>
      </c>
      <c r="F8" s="1055">
        <v>451</v>
      </c>
      <c r="G8" s="4797">
        <v>592</v>
      </c>
      <c r="H8" s="4797"/>
      <c r="I8" s="1055">
        <v>190</v>
      </c>
      <c r="J8" s="1055">
        <v>100</v>
      </c>
      <c r="K8" s="1055">
        <v>18</v>
      </c>
      <c r="L8" s="1055">
        <v>19</v>
      </c>
      <c r="M8" s="1055">
        <v>3</v>
      </c>
      <c r="N8" s="1055">
        <v>2</v>
      </c>
      <c r="P8" s="1059"/>
    </row>
    <row r="9" spans="1:16" ht="30" customHeight="1">
      <c r="A9" s="1060" t="s">
        <v>428</v>
      </c>
      <c r="B9" s="1061">
        <v>895</v>
      </c>
      <c r="C9" s="1055">
        <v>204</v>
      </c>
      <c r="D9" s="1055">
        <v>691</v>
      </c>
      <c r="E9" s="1055">
        <v>480</v>
      </c>
      <c r="F9" s="1055">
        <v>410</v>
      </c>
      <c r="G9" s="4797">
        <v>585</v>
      </c>
      <c r="H9" s="4797"/>
      <c r="I9" s="1055">
        <v>173</v>
      </c>
      <c r="J9" s="1055">
        <v>98</v>
      </c>
      <c r="K9" s="1055">
        <v>25</v>
      </c>
      <c r="L9" s="1055">
        <v>11</v>
      </c>
      <c r="M9" s="1055">
        <v>1</v>
      </c>
      <c r="N9" s="1055">
        <v>2</v>
      </c>
      <c r="P9" s="1059"/>
    </row>
    <row r="10" spans="1:16" s="1065" customFormat="1" ht="30" customHeight="1" thickBot="1">
      <c r="A10" s="1062" t="s">
        <v>438</v>
      </c>
      <c r="B10" s="1063">
        <v>847</v>
      </c>
      <c r="C10" s="1064">
        <v>175</v>
      </c>
      <c r="D10" s="1064">
        <v>672</v>
      </c>
      <c r="E10" s="1064">
        <v>456</v>
      </c>
      <c r="F10" s="1064">
        <v>388</v>
      </c>
      <c r="G10" s="4798">
        <v>539</v>
      </c>
      <c r="H10" s="4798"/>
      <c r="I10" s="1064">
        <v>174</v>
      </c>
      <c r="J10" s="1064">
        <v>96</v>
      </c>
      <c r="K10" s="1064">
        <v>17</v>
      </c>
      <c r="L10" s="1064">
        <v>10</v>
      </c>
      <c r="M10" s="1064">
        <v>4</v>
      </c>
      <c r="N10" s="1064">
        <v>2</v>
      </c>
      <c r="P10" s="1066"/>
    </row>
    <row r="11" spans="1:16" ht="22.5" customHeight="1" thickBot="1"/>
    <row r="12" spans="1:16" ht="30" customHeight="1">
      <c r="A12" s="4789" t="s">
        <v>363</v>
      </c>
      <c r="B12" s="4799" t="s">
        <v>1650</v>
      </c>
      <c r="C12" s="4800"/>
      <c r="D12" s="4801"/>
      <c r="E12" s="4805" t="s">
        <v>1651</v>
      </c>
      <c r="F12" s="4805"/>
      <c r="G12" s="4805" t="s">
        <v>1652</v>
      </c>
      <c r="H12" s="4805"/>
      <c r="I12" s="4805" t="s">
        <v>1653</v>
      </c>
      <c r="J12" s="4805"/>
      <c r="K12" s="4805"/>
      <c r="L12" s="4805" t="s">
        <v>1654</v>
      </c>
      <c r="M12" s="4805"/>
      <c r="N12" s="4808"/>
    </row>
    <row r="13" spans="1:16" ht="30" customHeight="1">
      <c r="A13" s="4790"/>
      <c r="B13" s="4802"/>
      <c r="C13" s="4803"/>
      <c r="D13" s="4804"/>
      <c r="E13" s="4806"/>
      <c r="F13" s="4806"/>
      <c r="G13" s="4806"/>
      <c r="H13" s="4806"/>
      <c r="I13" s="4806"/>
      <c r="J13" s="4806"/>
      <c r="K13" s="4806"/>
      <c r="L13" s="4806"/>
      <c r="M13" s="4806"/>
      <c r="N13" s="4809"/>
    </row>
    <row r="14" spans="1:16" ht="30" customHeight="1">
      <c r="A14" s="4791"/>
      <c r="B14" s="1068" t="s">
        <v>1461</v>
      </c>
      <c r="C14" s="1050" t="s">
        <v>369</v>
      </c>
      <c r="D14" s="1050" t="s">
        <v>370</v>
      </c>
      <c r="E14" s="4807"/>
      <c r="F14" s="4807"/>
      <c r="G14" s="4807"/>
      <c r="H14" s="4807"/>
      <c r="I14" s="4807"/>
      <c r="J14" s="4807"/>
      <c r="K14" s="4807"/>
      <c r="L14" s="4807"/>
      <c r="M14" s="4807"/>
      <c r="N14" s="4810"/>
    </row>
    <row r="15" spans="1:16" ht="30" customHeight="1">
      <c r="A15" s="1053" t="s">
        <v>1567</v>
      </c>
      <c r="B15" s="1069">
        <v>5853</v>
      </c>
      <c r="C15" s="1070">
        <v>2573</v>
      </c>
      <c r="D15" s="1070">
        <v>3280</v>
      </c>
      <c r="E15" s="4811">
        <v>11496663</v>
      </c>
      <c r="F15" s="4811"/>
      <c r="G15" s="4811">
        <v>244846</v>
      </c>
      <c r="H15" s="4811"/>
      <c r="J15" s="4811">
        <v>1096176</v>
      </c>
      <c r="K15" s="4811"/>
      <c r="M15" s="4811">
        <v>132807</v>
      </c>
      <c r="N15" s="4811"/>
    </row>
    <row r="16" spans="1:16" ht="30" customHeight="1">
      <c r="A16" s="1053" t="s">
        <v>423</v>
      </c>
      <c r="B16" s="1069">
        <v>6287</v>
      </c>
      <c r="C16" s="1070">
        <v>2868</v>
      </c>
      <c r="D16" s="1070">
        <v>3399</v>
      </c>
      <c r="E16" s="4811" t="s">
        <v>809</v>
      </c>
      <c r="F16" s="4811"/>
      <c r="G16" s="4811" t="s">
        <v>809</v>
      </c>
      <c r="H16" s="4811"/>
      <c r="I16" s="1065"/>
      <c r="J16" s="4811" t="s">
        <v>809</v>
      </c>
      <c r="K16" s="4811"/>
      <c r="L16" s="1065"/>
      <c r="M16" s="4811" t="s">
        <v>809</v>
      </c>
      <c r="N16" s="4811"/>
    </row>
    <row r="17" spans="1:14" ht="30" customHeight="1">
      <c r="A17" s="1060" t="s">
        <v>426</v>
      </c>
      <c r="B17" s="1069">
        <v>5574</v>
      </c>
      <c r="C17" s="1070">
        <v>2571</v>
      </c>
      <c r="D17" s="1070">
        <v>3003</v>
      </c>
      <c r="E17" s="4811">
        <v>8528700</v>
      </c>
      <c r="F17" s="4811"/>
      <c r="G17" s="4811" t="s">
        <v>809</v>
      </c>
      <c r="H17" s="4811"/>
      <c r="I17" s="1065"/>
      <c r="J17" s="4811">
        <v>5333</v>
      </c>
      <c r="K17" s="4811"/>
      <c r="L17" s="1065"/>
      <c r="M17" s="4811">
        <v>103188</v>
      </c>
      <c r="N17" s="4811"/>
    </row>
    <row r="18" spans="1:14" ht="30" customHeight="1">
      <c r="A18" s="1060" t="s">
        <v>428</v>
      </c>
      <c r="B18" s="1070">
        <v>4058</v>
      </c>
      <c r="C18" s="1070">
        <v>1848</v>
      </c>
      <c r="D18" s="1070">
        <v>2210</v>
      </c>
      <c r="E18" s="4812">
        <v>8394626</v>
      </c>
      <c r="F18" s="4812"/>
      <c r="G18" s="4812" t="s">
        <v>809</v>
      </c>
      <c r="H18" s="4812"/>
      <c r="I18" s="1065"/>
      <c r="J18" s="4812" t="s">
        <v>1002</v>
      </c>
      <c r="K18" s="4812"/>
      <c r="L18" s="1071"/>
      <c r="M18" s="4812">
        <v>100490</v>
      </c>
      <c r="N18" s="4812"/>
    </row>
    <row r="19" spans="1:14" ht="30" customHeight="1" thickBot="1">
      <c r="A19" s="1062" t="s">
        <v>438</v>
      </c>
      <c r="B19" s="1072">
        <v>4960</v>
      </c>
      <c r="C19" s="1072">
        <v>2262</v>
      </c>
      <c r="D19" s="1072">
        <v>2670</v>
      </c>
      <c r="E19" s="4813">
        <v>9150400</v>
      </c>
      <c r="F19" s="4813"/>
      <c r="G19" s="4813" t="s">
        <v>1232</v>
      </c>
      <c r="H19" s="4813"/>
      <c r="I19" s="1073"/>
      <c r="J19" s="4813" t="s">
        <v>1232</v>
      </c>
      <c r="K19" s="4813"/>
      <c r="L19" s="1074"/>
      <c r="M19" s="4813">
        <v>91114</v>
      </c>
      <c r="N19" s="4813"/>
    </row>
    <row r="20" spans="1:14">
      <c r="A20" s="1075" t="s">
        <v>1655</v>
      </c>
      <c r="N20" s="1044" t="s">
        <v>1656</v>
      </c>
    </row>
    <row r="21" spans="1:14">
      <c r="A21" s="1075" t="s">
        <v>1657</v>
      </c>
    </row>
  </sheetData>
  <mergeCells count="37">
    <mergeCell ref="E18:F18"/>
    <mergeCell ref="G18:H18"/>
    <mergeCell ref="J18:K18"/>
    <mergeCell ref="M18:N18"/>
    <mergeCell ref="E19:F19"/>
    <mergeCell ref="G19:H19"/>
    <mergeCell ref="J19:K19"/>
    <mergeCell ref="M19:N19"/>
    <mergeCell ref="E16:F16"/>
    <mergeCell ref="G16:H16"/>
    <mergeCell ref="J16:K16"/>
    <mergeCell ref="M16:N16"/>
    <mergeCell ref="E17:F17"/>
    <mergeCell ref="G17:H17"/>
    <mergeCell ref="J17:K17"/>
    <mergeCell ref="M17:N17"/>
    <mergeCell ref="I12:K14"/>
    <mergeCell ref="L12:N14"/>
    <mergeCell ref="E15:F15"/>
    <mergeCell ref="G15:H15"/>
    <mergeCell ref="J15:K15"/>
    <mergeCell ref="M15:N15"/>
    <mergeCell ref="G7:H7"/>
    <mergeCell ref="G8:H8"/>
    <mergeCell ref="G9:H9"/>
    <mergeCell ref="G10:H10"/>
    <mergeCell ref="A12:A14"/>
    <mergeCell ref="B12:D13"/>
    <mergeCell ref="E12:F14"/>
    <mergeCell ref="G12:H14"/>
    <mergeCell ref="A1:N1"/>
    <mergeCell ref="A3:A5"/>
    <mergeCell ref="B3:N3"/>
    <mergeCell ref="B4:B5"/>
    <mergeCell ref="C4:D4"/>
    <mergeCell ref="E4:F4"/>
    <mergeCell ref="G4:N4"/>
  </mergeCells>
  <phoneticPr fontId="2"/>
  <printOptions horizontalCentered="1"/>
  <pageMargins left="0.39370078740157483" right="0.39370078740157483" top="0.59055118110236227" bottom="0.55118110236220474" header="0.11811023622047245" footer="0.11811023622047245"/>
  <pageSetup paperSize="9" firstPageNumber="43" pageOrder="overThenDown" orientation="portrait" useFirstPageNumber="1" r:id="rId1"/>
  <headerFooter scaleWithDoc="0" alignWithMargins="0">
    <oddFooter>&amp;C&amp;"ＭＳ 明朝,標準"&amp;10&amp;P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F6C5-09A1-4608-80B3-C46C98F9C7F3}">
  <dimension ref="A1:W93"/>
  <sheetViews>
    <sheetView view="pageBreakPreview" zoomScaleNormal="85" zoomScaleSheetLayoutView="100" workbookViewId="0">
      <selection sqref="A1:B1"/>
    </sheetView>
  </sheetViews>
  <sheetFormatPr defaultColWidth="9" defaultRowHeight="13"/>
  <cols>
    <col min="1" max="2" width="1.90625" style="413" customWidth="1"/>
    <col min="3" max="3" width="32.1796875" style="413" bestFit="1" customWidth="1"/>
    <col min="4" max="4" width="8.1796875" style="413" bestFit="1" customWidth="1"/>
    <col min="5" max="5" width="8.08984375" style="413" customWidth="1"/>
    <col min="6" max="6" width="8.1796875" style="413" bestFit="1" customWidth="1"/>
    <col min="7" max="7" width="7.6328125" style="413" bestFit="1" customWidth="1"/>
    <col min="8" max="8" width="8.08984375" style="413" customWidth="1"/>
    <col min="9" max="9" width="8.36328125" style="413" customWidth="1"/>
    <col min="10" max="11" width="7.81640625" style="413" customWidth="1"/>
    <col min="12" max="12" width="7.90625" style="413" customWidth="1"/>
    <col min="13" max="13" width="8.36328125" style="413" customWidth="1"/>
    <col min="14" max="14" width="7.90625" style="413" customWidth="1"/>
    <col min="15" max="15" width="8.36328125" style="413" customWidth="1"/>
    <col min="16" max="16" width="7.90625" style="413" customWidth="1"/>
    <col min="17" max="17" width="8.36328125" style="413" customWidth="1"/>
    <col min="18" max="18" width="7.90625" style="413" customWidth="1"/>
    <col min="19" max="19" width="8.36328125" style="413" customWidth="1"/>
    <col min="20" max="20" width="7.90625" style="413" customWidth="1"/>
    <col min="21" max="21" width="8.36328125" style="413" customWidth="1"/>
    <col min="22" max="23" width="7.90625" style="413" customWidth="1"/>
    <col min="24" max="16384" width="9" style="413"/>
  </cols>
  <sheetData>
    <row r="1" spans="1:23" s="1076" customFormat="1" ht="30" customHeight="1">
      <c r="A1" s="4322" t="s">
        <v>1658</v>
      </c>
      <c r="B1" s="4322"/>
      <c r="C1" s="4322"/>
      <c r="D1" s="4322"/>
      <c r="E1" s="4322"/>
      <c r="F1" s="4322"/>
      <c r="G1" s="4322"/>
      <c r="H1" s="4322"/>
      <c r="I1" s="4322"/>
      <c r="J1" s="4322"/>
      <c r="K1" s="4322"/>
    </row>
    <row r="2" spans="1:23" s="798" customFormat="1" ht="15" customHeight="1" thickBot="1">
      <c r="W2" s="440" t="s">
        <v>1659</v>
      </c>
    </row>
    <row r="3" spans="1:23" s="1077" customFormat="1" ht="15" customHeight="1">
      <c r="A3" s="4339" t="s">
        <v>1660</v>
      </c>
      <c r="B3" s="4344"/>
      <c r="C3" s="4344"/>
      <c r="D3" s="4819" t="s">
        <v>815</v>
      </c>
      <c r="E3" s="4819"/>
      <c r="F3" s="4819"/>
      <c r="G3" s="4819"/>
      <c r="H3" s="4819"/>
      <c r="I3" s="4819"/>
      <c r="J3" s="4820" t="s">
        <v>1661</v>
      </c>
      <c r="K3" s="4821"/>
      <c r="L3" s="4821" t="s">
        <v>1662</v>
      </c>
      <c r="M3" s="4821"/>
      <c r="N3" s="4821"/>
      <c r="O3" s="4821"/>
      <c r="P3" s="4821"/>
      <c r="Q3" s="4821"/>
      <c r="R3" s="4821"/>
      <c r="S3" s="4821"/>
      <c r="T3" s="4821"/>
      <c r="U3" s="4822"/>
      <c r="V3" s="4814" t="s">
        <v>1663</v>
      </c>
      <c r="W3" s="4815"/>
    </row>
    <row r="4" spans="1:23" s="1077" customFormat="1" ht="15" customHeight="1">
      <c r="A4" s="4340"/>
      <c r="B4" s="4352"/>
      <c r="C4" s="4352"/>
      <c r="D4" s="4818" t="s">
        <v>1664</v>
      </c>
      <c r="E4" s="4818" t="s">
        <v>1665</v>
      </c>
      <c r="F4" s="4818"/>
      <c r="G4" s="4818"/>
      <c r="H4" s="4818"/>
      <c r="I4" s="4818"/>
      <c r="J4" s="4818" t="s">
        <v>815</v>
      </c>
      <c r="K4" s="4818"/>
      <c r="L4" s="4816" t="s">
        <v>1666</v>
      </c>
      <c r="M4" s="4816"/>
      <c r="N4" s="4816" t="s">
        <v>1667</v>
      </c>
      <c r="O4" s="4816"/>
      <c r="P4" s="4816" t="s">
        <v>1668</v>
      </c>
      <c r="Q4" s="4816"/>
      <c r="R4" s="4816" t="s">
        <v>1669</v>
      </c>
      <c r="S4" s="4816"/>
      <c r="T4" s="4816" t="s">
        <v>1670</v>
      </c>
      <c r="U4" s="4816"/>
      <c r="V4" s="4816"/>
      <c r="W4" s="4817"/>
    </row>
    <row r="5" spans="1:23" s="1077" customFormat="1" ht="15" customHeight="1">
      <c r="A5" s="4340"/>
      <c r="B5" s="4352"/>
      <c r="C5" s="4352"/>
      <c r="D5" s="4818"/>
      <c r="E5" s="4818" t="s">
        <v>815</v>
      </c>
      <c r="F5" s="4818" t="s">
        <v>1671</v>
      </c>
      <c r="G5" s="4823" t="s">
        <v>1054</v>
      </c>
      <c r="H5" s="4818" t="s">
        <v>1050</v>
      </c>
      <c r="I5" s="4818"/>
      <c r="J5" s="4818" t="s">
        <v>1664</v>
      </c>
      <c r="K5" s="4818" t="s">
        <v>1665</v>
      </c>
      <c r="L5" s="4818" t="s">
        <v>1664</v>
      </c>
      <c r="M5" s="4818" t="s">
        <v>1665</v>
      </c>
      <c r="N5" s="4818" t="s">
        <v>1664</v>
      </c>
      <c r="O5" s="4818" t="s">
        <v>1665</v>
      </c>
      <c r="P5" s="4818" t="s">
        <v>1664</v>
      </c>
      <c r="Q5" s="4818" t="s">
        <v>1665</v>
      </c>
      <c r="R5" s="4818" t="s">
        <v>1664</v>
      </c>
      <c r="S5" s="4818" t="s">
        <v>1665</v>
      </c>
      <c r="T5" s="4818" t="s">
        <v>1664</v>
      </c>
      <c r="U5" s="4818" t="s">
        <v>1665</v>
      </c>
      <c r="V5" s="4818" t="s">
        <v>1664</v>
      </c>
      <c r="W5" s="4824" t="s">
        <v>1665</v>
      </c>
    </row>
    <row r="6" spans="1:23" s="1077" customFormat="1" ht="33">
      <c r="A6" s="4340"/>
      <c r="B6" s="4352"/>
      <c r="C6" s="4352"/>
      <c r="D6" s="4818"/>
      <c r="E6" s="4818"/>
      <c r="F6" s="4818"/>
      <c r="G6" s="4818"/>
      <c r="H6" s="1078" t="s">
        <v>815</v>
      </c>
      <c r="I6" s="1079" t="s">
        <v>1672</v>
      </c>
      <c r="J6" s="4818"/>
      <c r="K6" s="4818"/>
      <c r="L6" s="4818"/>
      <c r="M6" s="4818"/>
      <c r="N6" s="4818"/>
      <c r="O6" s="4818"/>
      <c r="P6" s="4818"/>
      <c r="Q6" s="4818"/>
      <c r="R6" s="4818"/>
      <c r="S6" s="4818"/>
      <c r="T6" s="4818"/>
      <c r="U6" s="4818"/>
      <c r="V6" s="4818"/>
      <c r="W6" s="4824"/>
    </row>
    <row r="7" spans="1:23" s="1081" customFormat="1" ht="18.75" customHeight="1">
      <c r="A7" s="4825" t="s">
        <v>1673</v>
      </c>
      <c r="B7" s="4825"/>
      <c r="C7" s="4826"/>
      <c r="D7" s="1080"/>
      <c r="E7" s="1080"/>
      <c r="F7" s="1080"/>
      <c r="G7" s="1080"/>
      <c r="H7" s="1080"/>
      <c r="I7" s="1080"/>
      <c r="J7" s="1080"/>
      <c r="K7" s="1080"/>
      <c r="L7" s="1080"/>
      <c r="M7" s="1080"/>
      <c r="N7" s="1080"/>
      <c r="O7" s="1080"/>
      <c r="P7" s="1080"/>
      <c r="Q7" s="1080"/>
      <c r="R7" s="1080"/>
      <c r="S7" s="1080"/>
      <c r="T7" s="1080"/>
      <c r="U7" s="1080"/>
      <c r="V7" s="1080"/>
      <c r="W7" s="1080"/>
    </row>
    <row r="8" spans="1:23" s="798" customFormat="1" ht="18.75" customHeight="1">
      <c r="A8" s="562"/>
      <c r="B8" s="4825" t="s">
        <v>1674</v>
      </c>
      <c r="C8" s="4826"/>
      <c r="D8" s="424">
        <v>4492</v>
      </c>
      <c r="E8" s="424">
        <v>35116</v>
      </c>
      <c r="F8" s="424">
        <v>2303</v>
      </c>
      <c r="G8" s="424">
        <v>925</v>
      </c>
      <c r="H8" s="424">
        <v>29128</v>
      </c>
      <c r="I8" s="424">
        <v>27411</v>
      </c>
      <c r="J8" s="424">
        <v>4260</v>
      </c>
      <c r="K8" s="424">
        <v>32896</v>
      </c>
      <c r="L8" s="424">
        <v>2835</v>
      </c>
      <c r="M8" s="424">
        <v>5971</v>
      </c>
      <c r="N8" s="424">
        <v>748</v>
      </c>
      <c r="O8" s="424">
        <v>4847</v>
      </c>
      <c r="P8" s="424">
        <v>365</v>
      </c>
      <c r="Q8" s="424">
        <v>4848</v>
      </c>
      <c r="R8" s="424">
        <v>121</v>
      </c>
      <c r="S8" s="424">
        <v>2896</v>
      </c>
      <c r="T8" s="424">
        <v>180</v>
      </c>
      <c r="U8" s="424">
        <v>14334</v>
      </c>
      <c r="V8" s="424">
        <v>109</v>
      </c>
      <c r="W8" s="424">
        <v>2220</v>
      </c>
    </row>
    <row r="9" spans="1:23" s="798" customFormat="1" ht="18.75" customHeight="1">
      <c r="A9" s="562"/>
      <c r="B9" s="562"/>
      <c r="C9" s="1082" t="s">
        <v>1675</v>
      </c>
      <c r="D9" s="427">
        <v>15</v>
      </c>
      <c r="E9" s="427">
        <v>197</v>
      </c>
      <c r="F9" s="428" t="s">
        <v>809</v>
      </c>
      <c r="G9" s="428" t="s">
        <v>809</v>
      </c>
      <c r="H9" s="427">
        <v>166</v>
      </c>
      <c r="I9" s="427">
        <v>115</v>
      </c>
      <c r="J9" s="427">
        <v>14</v>
      </c>
      <c r="K9" s="427">
        <v>188</v>
      </c>
      <c r="L9" s="427">
        <v>3</v>
      </c>
      <c r="M9" s="427">
        <v>7</v>
      </c>
      <c r="N9" s="427">
        <v>3</v>
      </c>
      <c r="O9" s="427">
        <v>19</v>
      </c>
      <c r="P9" s="427">
        <v>5</v>
      </c>
      <c r="Q9" s="427">
        <v>73</v>
      </c>
      <c r="R9" s="428">
        <v>2</v>
      </c>
      <c r="S9" s="428">
        <v>43</v>
      </c>
      <c r="T9" s="428">
        <v>1</v>
      </c>
      <c r="U9" s="428">
        <v>46</v>
      </c>
      <c r="V9" s="427">
        <v>1</v>
      </c>
      <c r="W9" s="427">
        <v>9</v>
      </c>
    </row>
    <row r="10" spans="1:23" s="1083" customFormat="1" ht="18.75" customHeight="1">
      <c r="A10" s="562"/>
      <c r="B10" s="562"/>
      <c r="C10" s="1082" t="s">
        <v>1026</v>
      </c>
      <c r="D10" s="428">
        <v>2</v>
      </c>
      <c r="E10" s="428">
        <v>13</v>
      </c>
      <c r="F10" s="428" t="s">
        <v>809</v>
      </c>
      <c r="G10" s="428" t="s">
        <v>809</v>
      </c>
      <c r="H10" s="428">
        <v>9</v>
      </c>
      <c r="I10" s="428">
        <v>9</v>
      </c>
      <c r="J10" s="428">
        <v>2</v>
      </c>
      <c r="K10" s="428">
        <v>13</v>
      </c>
      <c r="L10" s="428">
        <v>1</v>
      </c>
      <c r="M10" s="428">
        <v>4</v>
      </c>
      <c r="N10" s="428">
        <v>1</v>
      </c>
      <c r="O10" s="428">
        <v>9</v>
      </c>
      <c r="P10" s="428" t="s">
        <v>809</v>
      </c>
      <c r="Q10" s="428" t="s">
        <v>809</v>
      </c>
      <c r="R10" s="428" t="s">
        <v>809</v>
      </c>
      <c r="S10" s="428" t="s">
        <v>809</v>
      </c>
      <c r="T10" s="428" t="s">
        <v>809</v>
      </c>
      <c r="U10" s="428" t="s">
        <v>809</v>
      </c>
      <c r="V10" s="428" t="s">
        <v>809</v>
      </c>
      <c r="W10" s="428" t="s">
        <v>809</v>
      </c>
    </row>
    <row r="11" spans="1:23" ht="18.75" customHeight="1">
      <c r="A11" s="562"/>
      <c r="B11" s="562"/>
      <c r="C11" s="1082" t="s">
        <v>1027</v>
      </c>
      <c r="D11" s="427">
        <v>397</v>
      </c>
      <c r="E11" s="427">
        <v>1958</v>
      </c>
      <c r="F11" s="427">
        <v>195</v>
      </c>
      <c r="G11" s="427">
        <v>43</v>
      </c>
      <c r="H11" s="427">
        <v>1329</v>
      </c>
      <c r="I11" s="427">
        <v>1253</v>
      </c>
      <c r="J11" s="427">
        <v>397</v>
      </c>
      <c r="K11" s="427">
        <v>1958</v>
      </c>
      <c r="L11" s="427">
        <v>257</v>
      </c>
      <c r="M11" s="427">
        <v>573</v>
      </c>
      <c r="N11" s="427">
        <v>100</v>
      </c>
      <c r="O11" s="427">
        <v>649</v>
      </c>
      <c r="P11" s="427">
        <v>28</v>
      </c>
      <c r="Q11" s="427">
        <v>340</v>
      </c>
      <c r="R11" s="427">
        <v>9</v>
      </c>
      <c r="S11" s="427">
        <v>211</v>
      </c>
      <c r="T11" s="427">
        <v>2</v>
      </c>
      <c r="U11" s="427">
        <v>185</v>
      </c>
      <c r="V11" s="428" t="s">
        <v>809</v>
      </c>
      <c r="W11" s="428" t="s">
        <v>809</v>
      </c>
    </row>
    <row r="12" spans="1:23" ht="18.75" customHeight="1">
      <c r="A12" s="562"/>
      <c r="B12" s="562"/>
      <c r="C12" s="1082" t="s">
        <v>1028</v>
      </c>
      <c r="D12" s="427">
        <v>928</v>
      </c>
      <c r="E12" s="427">
        <v>9375</v>
      </c>
      <c r="F12" s="427">
        <v>558</v>
      </c>
      <c r="G12" s="427">
        <v>321</v>
      </c>
      <c r="H12" s="427">
        <v>7805</v>
      </c>
      <c r="I12" s="427">
        <v>7627</v>
      </c>
      <c r="J12" s="427">
        <v>928</v>
      </c>
      <c r="K12" s="427">
        <v>9375</v>
      </c>
      <c r="L12" s="427">
        <v>632</v>
      </c>
      <c r="M12" s="427">
        <v>1368</v>
      </c>
      <c r="N12" s="427">
        <v>140</v>
      </c>
      <c r="O12" s="427">
        <v>909</v>
      </c>
      <c r="P12" s="427">
        <v>83</v>
      </c>
      <c r="Q12" s="427">
        <v>1125</v>
      </c>
      <c r="R12" s="427">
        <v>19</v>
      </c>
      <c r="S12" s="427">
        <v>458</v>
      </c>
      <c r="T12" s="427">
        <v>53</v>
      </c>
      <c r="U12" s="427">
        <v>5515</v>
      </c>
      <c r="V12" s="428" t="s">
        <v>809</v>
      </c>
      <c r="W12" s="428" t="s">
        <v>809</v>
      </c>
    </row>
    <row r="13" spans="1:23" ht="18.75" customHeight="1">
      <c r="A13" s="562"/>
      <c r="B13" s="562"/>
      <c r="C13" s="1082" t="s">
        <v>1676</v>
      </c>
      <c r="D13" s="427">
        <v>2</v>
      </c>
      <c r="E13" s="427">
        <v>21</v>
      </c>
      <c r="F13" s="427" t="s">
        <v>809</v>
      </c>
      <c r="G13" s="427" t="s">
        <v>809</v>
      </c>
      <c r="H13" s="427">
        <v>21</v>
      </c>
      <c r="I13" s="427">
        <v>21</v>
      </c>
      <c r="J13" s="427" t="s">
        <v>809</v>
      </c>
      <c r="K13" s="427" t="s">
        <v>809</v>
      </c>
      <c r="L13" s="427" t="s">
        <v>809</v>
      </c>
      <c r="M13" s="427" t="s">
        <v>809</v>
      </c>
      <c r="N13" s="427" t="s">
        <v>809</v>
      </c>
      <c r="O13" s="427" t="s">
        <v>809</v>
      </c>
      <c r="P13" s="427" t="s">
        <v>809</v>
      </c>
      <c r="Q13" s="427" t="s">
        <v>809</v>
      </c>
      <c r="R13" s="427" t="s">
        <v>809</v>
      </c>
      <c r="S13" s="427" t="s">
        <v>809</v>
      </c>
      <c r="T13" s="427" t="s">
        <v>809</v>
      </c>
      <c r="U13" s="427" t="s">
        <v>809</v>
      </c>
      <c r="V13" s="428">
        <v>2</v>
      </c>
      <c r="W13" s="428">
        <v>21</v>
      </c>
    </row>
    <row r="14" spans="1:23" ht="18.75" customHeight="1">
      <c r="A14" s="562"/>
      <c r="B14" s="562"/>
      <c r="C14" s="1082" t="s">
        <v>1677</v>
      </c>
      <c r="D14" s="427">
        <v>16</v>
      </c>
      <c r="E14" s="427">
        <v>196</v>
      </c>
      <c r="F14" s="427">
        <v>1</v>
      </c>
      <c r="G14" s="427">
        <v>1</v>
      </c>
      <c r="H14" s="427">
        <v>182</v>
      </c>
      <c r="I14" s="427">
        <v>182</v>
      </c>
      <c r="J14" s="427">
        <v>16</v>
      </c>
      <c r="K14" s="427">
        <v>196</v>
      </c>
      <c r="L14" s="427">
        <v>11</v>
      </c>
      <c r="M14" s="427">
        <v>22</v>
      </c>
      <c r="N14" s="427">
        <v>3</v>
      </c>
      <c r="O14" s="427">
        <v>18</v>
      </c>
      <c r="P14" s="427">
        <v>1</v>
      </c>
      <c r="Q14" s="427">
        <v>13</v>
      </c>
      <c r="R14" s="427" t="s">
        <v>809</v>
      </c>
      <c r="S14" s="427" t="s">
        <v>809</v>
      </c>
      <c r="T14" s="427">
        <v>1</v>
      </c>
      <c r="U14" s="427">
        <v>143</v>
      </c>
      <c r="V14" s="428" t="s">
        <v>809</v>
      </c>
      <c r="W14" s="428" t="s">
        <v>809</v>
      </c>
    </row>
    <row r="15" spans="1:23" ht="18.75" customHeight="1">
      <c r="A15" s="562"/>
      <c r="B15" s="562"/>
      <c r="C15" s="1084" t="s">
        <v>1678</v>
      </c>
      <c r="D15" s="427">
        <v>56</v>
      </c>
      <c r="E15" s="427">
        <v>1065</v>
      </c>
      <c r="F15" s="428">
        <v>3</v>
      </c>
      <c r="G15" s="428" t="s">
        <v>809</v>
      </c>
      <c r="H15" s="427">
        <v>1005</v>
      </c>
      <c r="I15" s="427">
        <v>960</v>
      </c>
      <c r="J15" s="428">
        <v>55</v>
      </c>
      <c r="K15" s="428">
        <v>1059</v>
      </c>
      <c r="L15" s="428">
        <v>13</v>
      </c>
      <c r="M15" s="428">
        <v>30</v>
      </c>
      <c r="N15" s="428">
        <v>12</v>
      </c>
      <c r="O15" s="428">
        <v>80</v>
      </c>
      <c r="P15" s="428">
        <v>14</v>
      </c>
      <c r="Q15" s="428">
        <v>197</v>
      </c>
      <c r="R15" s="428">
        <v>4</v>
      </c>
      <c r="S15" s="428">
        <v>96</v>
      </c>
      <c r="T15" s="428">
        <v>12</v>
      </c>
      <c r="U15" s="428">
        <v>656</v>
      </c>
      <c r="V15" s="427">
        <v>1</v>
      </c>
      <c r="W15" s="427">
        <v>6</v>
      </c>
    </row>
    <row r="16" spans="1:23" ht="18.75" customHeight="1">
      <c r="A16" s="562"/>
      <c r="B16" s="562"/>
      <c r="C16" s="1082" t="s">
        <v>1679</v>
      </c>
      <c r="D16" s="427">
        <v>1035</v>
      </c>
      <c r="E16" s="427">
        <v>6287</v>
      </c>
      <c r="F16" s="427">
        <v>515</v>
      </c>
      <c r="G16" s="428">
        <v>232</v>
      </c>
      <c r="H16" s="427">
        <v>4875</v>
      </c>
      <c r="I16" s="427">
        <v>4438</v>
      </c>
      <c r="J16" s="427">
        <v>1035</v>
      </c>
      <c r="K16" s="427">
        <v>6287</v>
      </c>
      <c r="L16" s="427">
        <v>678</v>
      </c>
      <c r="M16" s="427">
        <v>1540</v>
      </c>
      <c r="N16" s="427">
        <v>210</v>
      </c>
      <c r="O16" s="427">
        <v>1370</v>
      </c>
      <c r="P16" s="427">
        <v>95</v>
      </c>
      <c r="Q16" s="427">
        <v>1251</v>
      </c>
      <c r="R16" s="427">
        <v>26</v>
      </c>
      <c r="S16" s="427">
        <v>619</v>
      </c>
      <c r="T16" s="427">
        <v>24</v>
      </c>
      <c r="U16" s="427">
        <v>1507</v>
      </c>
      <c r="V16" s="428" t="s">
        <v>809</v>
      </c>
      <c r="W16" s="428" t="s">
        <v>809</v>
      </c>
    </row>
    <row r="17" spans="1:23" ht="18.75" customHeight="1">
      <c r="A17" s="562"/>
      <c r="B17" s="562"/>
      <c r="C17" s="1082" t="s">
        <v>1680</v>
      </c>
      <c r="D17" s="427">
        <v>46</v>
      </c>
      <c r="E17" s="427">
        <v>518</v>
      </c>
      <c r="F17" s="427">
        <v>4</v>
      </c>
      <c r="G17" s="427">
        <v>2</v>
      </c>
      <c r="H17" s="427">
        <v>485</v>
      </c>
      <c r="I17" s="427">
        <v>476</v>
      </c>
      <c r="J17" s="427">
        <v>46</v>
      </c>
      <c r="K17" s="427">
        <v>518</v>
      </c>
      <c r="L17" s="427">
        <v>16</v>
      </c>
      <c r="M17" s="427">
        <v>34</v>
      </c>
      <c r="N17" s="427">
        <v>8</v>
      </c>
      <c r="O17" s="427">
        <v>47</v>
      </c>
      <c r="P17" s="427">
        <v>14</v>
      </c>
      <c r="Q17" s="427">
        <v>203</v>
      </c>
      <c r="R17" s="427">
        <v>4</v>
      </c>
      <c r="S17" s="427">
        <v>90</v>
      </c>
      <c r="T17" s="427">
        <v>4</v>
      </c>
      <c r="U17" s="427">
        <v>144</v>
      </c>
      <c r="V17" s="427" t="s">
        <v>809</v>
      </c>
      <c r="W17" s="427" t="s">
        <v>809</v>
      </c>
    </row>
    <row r="18" spans="1:23" ht="18.75" customHeight="1">
      <c r="A18" s="562"/>
      <c r="B18" s="562"/>
      <c r="C18" s="1082" t="s">
        <v>1681</v>
      </c>
      <c r="D18" s="427">
        <v>183</v>
      </c>
      <c r="E18" s="427">
        <v>441</v>
      </c>
      <c r="F18" s="427">
        <v>97</v>
      </c>
      <c r="G18" s="427">
        <v>25</v>
      </c>
      <c r="H18" s="427">
        <v>170</v>
      </c>
      <c r="I18" s="427">
        <v>165</v>
      </c>
      <c r="J18" s="427">
        <v>183</v>
      </c>
      <c r="K18" s="427">
        <v>441</v>
      </c>
      <c r="L18" s="427">
        <v>164</v>
      </c>
      <c r="M18" s="427">
        <v>266</v>
      </c>
      <c r="N18" s="427">
        <v>13</v>
      </c>
      <c r="O18" s="427">
        <v>91</v>
      </c>
      <c r="P18" s="427">
        <v>5</v>
      </c>
      <c r="Q18" s="427">
        <v>62</v>
      </c>
      <c r="R18" s="427">
        <v>1</v>
      </c>
      <c r="S18" s="427">
        <v>22</v>
      </c>
      <c r="T18" s="427" t="s">
        <v>809</v>
      </c>
      <c r="U18" s="427" t="s">
        <v>809</v>
      </c>
      <c r="V18" s="427" t="s">
        <v>809</v>
      </c>
      <c r="W18" s="427" t="s">
        <v>809</v>
      </c>
    </row>
    <row r="19" spans="1:23" ht="18.75" customHeight="1">
      <c r="A19" s="562"/>
      <c r="B19" s="562"/>
      <c r="C19" s="1084" t="s">
        <v>1682</v>
      </c>
      <c r="D19" s="427">
        <v>66</v>
      </c>
      <c r="E19" s="427">
        <v>204</v>
      </c>
      <c r="F19" s="427">
        <v>45</v>
      </c>
      <c r="G19" s="427">
        <v>14</v>
      </c>
      <c r="H19" s="427">
        <v>121</v>
      </c>
      <c r="I19" s="427">
        <v>106</v>
      </c>
      <c r="J19" s="427">
        <v>65</v>
      </c>
      <c r="K19" s="427">
        <v>181</v>
      </c>
      <c r="L19" s="427">
        <v>53</v>
      </c>
      <c r="M19" s="427">
        <v>107</v>
      </c>
      <c r="N19" s="427">
        <v>9</v>
      </c>
      <c r="O19" s="427">
        <v>54</v>
      </c>
      <c r="P19" s="427">
        <v>2</v>
      </c>
      <c r="Q19" s="427">
        <v>20</v>
      </c>
      <c r="R19" s="427" t="s">
        <v>809</v>
      </c>
      <c r="S19" s="427" t="s">
        <v>809</v>
      </c>
      <c r="T19" s="427" t="s">
        <v>809</v>
      </c>
      <c r="U19" s="427" t="s">
        <v>809</v>
      </c>
      <c r="V19" s="428">
        <v>1</v>
      </c>
      <c r="W19" s="428">
        <v>23</v>
      </c>
    </row>
    <row r="20" spans="1:23" ht="18.75" customHeight="1">
      <c r="A20" s="562"/>
      <c r="B20" s="562"/>
      <c r="C20" s="1082" t="s">
        <v>1683</v>
      </c>
      <c r="D20" s="427">
        <v>595</v>
      </c>
      <c r="E20" s="427">
        <v>5078</v>
      </c>
      <c r="F20" s="427">
        <v>410</v>
      </c>
      <c r="G20" s="427">
        <v>189</v>
      </c>
      <c r="H20" s="427">
        <v>4261</v>
      </c>
      <c r="I20" s="427">
        <v>3696</v>
      </c>
      <c r="J20" s="427">
        <v>594</v>
      </c>
      <c r="K20" s="427">
        <v>5072</v>
      </c>
      <c r="L20" s="427">
        <v>384</v>
      </c>
      <c r="M20" s="427">
        <v>847</v>
      </c>
      <c r="N20" s="427">
        <v>108</v>
      </c>
      <c r="O20" s="427">
        <v>708</v>
      </c>
      <c r="P20" s="427">
        <v>46</v>
      </c>
      <c r="Q20" s="427">
        <v>620</v>
      </c>
      <c r="R20" s="428">
        <v>18</v>
      </c>
      <c r="S20" s="428">
        <v>451</v>
      </c>
      <c r="T20" s="427">
        <v>38</v>
      </c>
      <c r="U20" s="427">
        <v>2446</v>
      </c>
      <c r="V20" s="427">
        <v>1</v>
      </c>
      <c r="W20" s="427">
        <v>6</v>
      </c>
    </row>
    <row r="21" spans="1:23" ht="18.75" customHeight="1">
      <c r="A21" s="562"/>
      <c r="B21" s="562"/>
      <c r="C21" s="1082" t="s">
        <v>1684</v>
      </c>
      <c r="D21" s="427">
        <v>384</v>
      </c>
      <c r="E21" s="427">
        <v>1770</v>
      </c>
      <c r="F21" s="427">
        <v>283</v>
      </c>
      <c r="G21" s="427">
        <v>67</v>
      </c>
      <c r="H21" s="427">
        <v>1312</v>
      </c>
      <c r="I21" s="427">
        <v>1191</v>
      </c>
      <c r="J21" s="427">
        <v>382</v>
      </c>
      <c r="K21" s="427">
        <v>1759</v>
      </c>
      <c r="L21" s="427">
        <v>307</v>
      </c>
      <c r="M21" s="427">
        <v>562</v>
      </c>
      <c r="N21" s="427">
        <v>36</v>
      </c>
      <c r="O21" s="427">
        <v>219</v>
      </c>
      <c r="P21" s="427">
        <v>21</v>
      </c>
      <c r="Q21" s="427">
        <v>285</v>
      </c>
      <c r="R21" s="427">
        <v>7</v>
      </c>
      <c r="S21" s="427">
        <v>166</v>
      </c>
      <c r="T21" s="427">
        <v>9</v>
      </c>
      <c r="U21" s="427">
        <v>527</v>
      </c>
      <c r="V21" s="428">
        <v>2</v>
      </c>
      <c r="W21" s="428">
        <v>11</v>
      </c>
    </row>
    <row r="22" spans="1:23" ht="18.75" customHeight="1">
      <c r="A22" s="562"/>
      <c r="B22" s="562"/>
      <c r="C22" s="1082" t="s">
        <v>1685</v>
      </c>
      <c r="D22" s="427">
        <v>110</v>
      </c>
      <c r="E22" s="427">
        <v>1047</v>
      </c>
      <c r="F22" s="427">
        <v>46</v>
      </c>
      <c r="G22" s="427">
        <v>5</v>
      </c>
      <c r="H22" s="427">
        <v>990</v>
      </c>
      <c r="I22" s="427">
        <v>955</v>
      </c>
      <c r="J22" s="427">
        <v>70</v>
      </c>
      <c r="K22" s="427">
        <v>221</v>
      </c>
      <c r="L22" s="427">
        <v>60</v>
      </c>
      <c r="M22" s="427">
        <v>97</v>
      </c>
      <c r="N22" s="427">
        <v>5</v>
      </c>
      <c r="O22" s="427">
        <v>27</v>
      </c>
      <c r="P22" s="427">
        <v>3</v>
      </c>
      <c r="Q22" s="427">
        <v>42</v>
      </c>
      <c r="R22" s="427">
        <v>2</v>
      </c>
      <c r="S22" s="427">
        <v>55</v>
      </c>
      <c r="T22" s="427" t="s">
        <v>809</v>
      </c>
      <c r="U22" s="427" t="s">
        <v>809</v>
      </c>
      <c r="V22" s="427">
        <v>40</v>
      </c>
      <c r="W22" s="427">
        <v>826</v>
      </c>
    </row>
    <row r="23" spans="1:23" ht="18.75" customHeight="1">
      <c r="A23" s="562"/>
      <c r="B23" s="562"/>
      <c r="C23" s="1082" t="s">
        <v>1686</v>
      </c>
      <c r="D23" s="427">
        <v>244</v>
      </c>
      <c r="E23" s="427">
        <v>4389</v>
      </c>
      <c r="F23" s="427">
        <v>105</v>
      </c>
      <c r="G23" s="427">
        <v>11</v>
      </c>
      <c r="H23" s="427">
        <v>4145</v>
      </c>
      <c r="I23" s="427">
        <v>4064</v>
      </c>
      <c r="J23" s="427">
        <v>219</v>
      </c>
      <c r="K23" s="427">
        <v>3791</v>
      </c>
      <c r="L23" s="427">
        <v>89</v>
      </c>
      <c r="M23" s="427">
        <v>184</v>
      </c>
      <c r="N23" s="427">
        <v>60</v>
      </c>
      <c r="O23" s="427">
        <v>402</v>
      </c>
      <c r="P23" s="427">
        <v>27</v>
      </c>
      <c r="Q23" s="427">
        <v>328</v>
      </c>
      <c r="R23" s="427">
        <v>18</v>
      </c>
      <c r="S23" s="427">
        <v>432</v>
      </c>
      <c r="T23" s="427">
        <v>25</v>
      </c>
      <c r="U23" s="427">
        <v>2445</v>
      </c>
      <c r="V23" s="427">
        <v>25</v>
      </c>
      <c r="W23" s="427">
        <v>598</v>
      </c>
    </row>
    <row r="24" spans="1:23" ht="18.75" customHeight="1">
      <c r="A24" s="562"/>
      <c r="B24" s="562"/>
      <c r="C24" s="1082" t="s">
        <v>1687</v>
      </c>
      <c r="D24" s="427">
        <v>27</v>
      </c>
      <c r="E24" s="427">
        <v>300</v>
      </c>
      <c r="F24" s="427">
        <v>2</v>
      </c>
      <c r="G24" s="427" t="s">
        <v>809</v>
      </c>
      <c r="H24" s="427">
        <v>279</v>
      </c>
      <c r="I24" s="427">
        <v>278</v>
      </c>
      <c r="J24" s="427">
        <v>27</v>
      </c>
      <c r="K24" s="427">
        <v>300</v>
      </c>
      <c r="L24" s="427">
        <v>11</v>
      </c>
      <c r="M24" s="427">
        <v>36</v>
      </c>
      <c r="N24" s="427">
        <v>3</v>
      </c>
      <c r="O24" s="427">
        <v>15</v>
      </c>
      <c r="P24" s="427">
        <v>6</v>
      </c>
      <c r="Q24" s="427">
        <v>82</v>
      </c>
      <c r="R24" s="427">
        <v>5</v>
      </c>
      <c r="S24" s="427">
        <v>111</v>
      </c>
      <c r="T24" s="427">
        <v>1</v>
      </c>
      <c r="U24" s="427">
        <v>56</v>
      </c>
      <c r="V24" s="428" t="s">
        <v>809</v>
      </c>
      <c r="W24" s="428" t="s">
        <v>809</v>
      </c>
    </row>
    <row r="25" spans="1:23" ht="18.75" customHeight="1">
      <c r="A25" s="562"/>
      <c r="B25" s="562"/>
      <c r="C25" s="1085" t="s">
        <v>1688</v>
      </c>
      <c r="D25" s="427">
        <v>232</v>
      </c>
      <c r="E25" s="427">
        <v>1569</v>
      </c>
      <c r="F25" s="427">
        <v>39</v>
      </c>
      <c r="G25" s="427">
        <v>15</v>
      </c>
      <c r="H25" s="427">
        <v>1285</v>
      </c>
      <c r="I25" s="427">
        <v>1187</v>
      </c>
      <c r="J25" s="427">
        <v>227</v>
      </c>
      <c r="K25" s="427">
        <v>1537</v>
      </c>
      <c r="L25" s="427">
        <v>156</v>
      </c>
      <c r="M25" s="427">
        <v>294</v>
      </c>
      <c r="N25" s="427">
        <v>37</v>
      </c>
      <c r="O25" s="427">
        <v>230</v>
      </c>
      <c r="P25" s="427">
        <v>15</v>
      </c>
      <c r="Q25" s="427">
        <v>207</v>
      </c>
      <c r="R25" s="427">
        <v>6</v>
      </c>
      <c r="S25" s="427">
        <v>142</v>
      </c>
      <c r="T25" s="427">
        <v>10</v>
      </c>
      <c r="U25" s="427">
        <v>664</v>
      </c>
      <c r="V25" s="427">
        <v>5</v>
      </c>
      <c r="W25" s="427">
        <v>32</v>
      </c>
    </row>
    <row r="26" spans="1:23" ht="18.75" customHeight="1">
      <c r="A26" s="1086"/>
      <c r="B26" s="1086"/>
      <c r="C26" s="1087" t="s">
        <v>1043</v>
      </c>
      <c r="D26" s="430">
        <v>31</v>
      </c>
      <c r="E26" s="431">
        <v>688</v>
      </c>
      <c r="F26" s="1088" t="s">
        <v>809</v>
      </c>
      <c r="G26" s="1088" t="s">
        <v>809</v>
      </c>
      <c r="H26" s="431">
        <v>688</v>
      </c>
      <c r="I26" s="431">
        <v>688</v>
      </c>
      <c r="J26" s="1088" t="s">
        <v>809</v>
      </c>
      <c r="K26" s="1088" t="s">
        <v>809</v>
      </c>
      <c r="L26" s="1088" t="s">
        <v>809</v>
      </c>
      <c r="M26" s="1088" t="s">
        <v>809</v>
      </c>
      <c r="N26" s="1088" t="s">
        <v>809</v>
      </c>
      <c r="O26" s="1088" t="s">
        <v>809</v>
      </c>
      <c r="P26" s="1088" t="s">
        <v>809</v>
      </c>
      <c r="Q26" s="1088" t="s">
        <v>809</v>
      </c>
      <c r="R26" s="1088" t="s">
        <v>809</v>
      </c>
      <c r="S26" s="1088" t="s">
        <v>809</v>
      </c>
      <c r="T26" s="1088" t="s">
        <v>809</v>
      </c>
      <c r="U26" s="1088" t="s">
        <v>809</v>
      </c>
      <c r="V26" s="431">
        <v>31</v>
      </c>
      <c r="W26" s="431">
        <v>688</v>
      </c>
    </row>
    <row r="27" spans="1:23" ht="18.75" customHeight="1">
      <c r="A27" s="4825" t="s">
        <v>1689</v>
      </c>
      <c r="B27" s="4825"/>
      <c r="C27" s="4826"/>
      <c r="D27" s="1080"/>
      <c r="E27" s="1080"/>
      <c r="F27" s="1080"/>
      <c r="G27" s="1080"/>
      <c r="H27" s="1080"/>
      <c r="I27" s="1080"/>
      <c r="J27" s="1080"/>
      <c r="K27" s="1080"/>
      <c r="L27" s="1080"/>
      <c r="M27" s="1080"/>
      <c r="N27" s="1080"/>
      <c r="O27" s="1080"/>
      <c r="P27" s="1080"/>
      <c r="Q27" s="1080"/>
      <c r="R27" s="1080"/>
      <c r="S27" s="1080"/>
      <c r="T27" s="1080"/>
      <c r="U27" s="1080"/>
      <c r="V27" s="1080"/>
      <c r="W27" s="1080"/>
    </row>
    <row r="28" spans="1:23" ht="18.75" customHeight="1">
      <c r="A28" s="562"/>
      <c r="B28" s="4825" t="s">
        <v>1690</v>
      </c>
      <c r="C28" s="4826"/>
      <c r="D28" s="424">
        <v>3871</v>
      </c>
      <c r="E28" s="424">
        <v>31372</v>
      </c>
      <c r="F28" s="424">
        <v>2008</v>
      </c>
      <c r="G28" s="424">
        <v>735</v>
      </c>
      <c r="H28" s="424">
        <v>26230</v>
      </c>
      <c r="I28" s="424">
        <v>24456</v>
      </c>
      <c r="J28" s="424">
        <v>3871</v>
      </c>
      <c r="K28" s="424">
        <v>31372</v>
      </c>
      <c r="L28" s="424">
        <v>2509</v>
      </c>
      <c r="M28" s="424">
        <v>5355</v>
      </c>
      <c r="N28" s="424">
        <v>702</v>
      </c>
      <c r="O28" s="424">
        <v>4525</v>
      </c>
      <c r="P28" s="424">
        <v>366</v>
      </c>
      <c r="Q28" s="424">
        <v>4841</v>
      </c>
      <c r="R28" s="424">
        <v>106</v>
      </c>
      <c r="S28" s="424">
        <v>2514</v>
      </c>
      <c r="T28" s="424">
        <v>188</v>
      </c>
      <c r="U28" s="424">
        <v>14137</v>
      </c>
      <c r="V28" s="424" t="s">
        <v>809</v>
      </c>
      <c r="W28" s="424" t="s">
        <v>809</v>
      </c>
    </row>
    <row r="29" spans="1:23" ht="18.75" customHeight="1">
      <c r="A29" s="562"/>
      <c r="B29" s="562"/>
      <c r="C29" s="1082" t="s">
        <v>1675</v>
      </c>
      <c r="D29" s="427">
        <v>12</v>
      </c>
      <c r="E29" s="427">
        <v>123</v>
      </c>
      <c r="F29" s="428" t="s">
        <v>809</v>
      </c>
      <c r="G29" s="428" t="s">
        <v>809</v>
      </c>
      <c r="H29" s="427">
        <v>111</v>
      </c>
      <c r="I29" s="427">
        <v>79</v>
      </c>
      <c r="J29" s="427">
        <v>12</v>
      </c>
      <c r="K29" s="427">
        <v>123</v>
      </c>
      <c r="L29" s="427">
        <v>6</v>
      </c>
      <c r="M29" s="427">
        <v>23</v>
      </c>
      <c r="N29" s="427">
        <v>3</v>
      </c>
      <c r="O29" s="427">
        <v>32</v>
      </c>
      <c r="P29" s="427">
        <v>3</v>
      </c>
      <c r="Q29" s="427">
        <v>68</v>
      </c>
      <c r="R29" s="427" t="s">
        <v>809</v>
      </c>
      <c r="S29" s="427" t="s">
        <v>809</v>
      </c>
      <c r="T29" s="427" t="s">
        <v>809</v>
      </c>
      <c r="U29" s="427" t="s">
        <v>809</v>
      </c>
      <c r="V29" s="427" t="s">
        <v>809</v>
      </c>
      <c r="W29" s="427" t="s">
        <v>809</v>
      </c>
    </row>
    <row r="30" spans="1:23" ht="18.75" customHeight="1">
      <c r="A30" s="562"/>
      <c r="B30" s="562"/>
      <c r="C30" s="1082" t="s">
        <v>1026</v>
      </c>
      <c r="D30" s="427">
        <v>2</v>
      </c>
      <c r="E30" s="427">
        <v>13</v>
      </c>
      <c r="F30" s="428" t="s">
        <v>809</v>
      </c>
      <c r="G30" s="428" t="s">
        <v>809</v>
      </c>
      <c r="H30" s="427">
        <v>10</v>
      </c>
      <c r="I30" s="427">
        <v>10</v>
      </c>
      <c r="J30" s="427">
        <v>2</v>
      </c>
      <c r="K30" s="427">
        <v>13</v>
      </c>
      <c r="L30" s="427" t="s">
        <v>809</v>
      </c>
      <c r="M30" s="427" t="s">
        <v>809</v>
      </c>
      <c r="N30" s="427">
        <v>2</v>
      </c>
      <c r="O30" s="427">
        <v>13</v>
      </c>
      <c r="P30" s="428" t="s">
        <v>809</v>
      </c>
      <c r="Q30" s="428" t="s">
        <v>809</v>
      </c>
      <c r="R30" s="428" t="s">
        <v>809</v>
      </c>
      <c r="S30" s="428" t="s">
        <v>809</v>
      </c>
      <c r="T30" s="428" t="s">
        <v>809</v>
      </c>
      <c r="U30" s="428" t="s">
        <v>809</v>
      </c>
      <c r="V30" s="428" t="s">
        <v>809</v>
      </c>
      <c r="W30" s="428" t="s">
        <v>809</v>
      </c>
    </row>
    <row r="31" spans="1:23" ht="18.75" customHeight="1">
      <c r="A31" s="562"/>
      <c r="B31" s="562"/>
      <c r="C31" s="1082" t="s">
        <v>1027</v>
      </c>
      <c r="D31" s="427">
        <v>339</v>
      </c>
      <c r="E31" s="427">
        <v>1568</v>
      </c>
      <c r="F31" s="427">
        <v>161</v>
      </c>
      <c r="G31" s="427">
        <v>45</v>
      </c>
      <c r="H31" s="427">
        <v>1049</v>
      </c>
      <c r="I31" s="427">
        <v>970</v>
      </c>
      <c r="J31" s="427">
        <v>339</v>
      </c>
      <c r="K31" s="427">
        <v>1568</v>
      </c>
      <c r="L31" s="427">
        <v>278</v>
      </c>
      <c r="M31" s="427">
        <v>834</v>
      </c>
      <c r="N31" s="427">
        <v>44</v>
      </c>
      <c r="O31" s="427">
        <v>366</v>
      </c>
      <c r="P31" s="427">
        <v>12</v>
      </c>
      <c r="Q31" s="427">
        <v>183</v>
      </c>
      <c r="R31" s="427">
        <v>3</v>
      </c>
      <c r="S31" s="427">
        <v>80</v>
      </c>
      <c r="T31" s="427">
        <v>2</v>
      </c>
      <c r="U31" s="427">
        <v>105</v>
      </c>
      <c r="V31" s="428" t="s">
        <v>809</v>
      </c>
      <c r="W31" s="428" t="s">
        <v>809</v>
      </c>
    </row>
    <row r="32" spans="1:23" ht="18.75" customHeight="1">
      <c r="A32" s="562"/>
      <c r="B32" s="562"/>
      <c r="C32" s="1082" t="s">
        <v>1028</v>
      </c>
      <c r="D32" s="427">
        <v>861</v>
      </c>
      <c r="E32" s="427">
        <v>9860</v>
      </c>
      <c r="F32" s="427">
        <v>501</v>
      </c>
      <c r="G32" s="427">
        <v>230</v>
      </c>
      <c r="H32" s="427">
        <v>8451</v>
      </c>
      <c r="I32" s="427">
        <v>8289</v>
      </c>
      <c r="J32" s="427">
        <v>861</v>
      </c>
      <c r="K32" s="427">
        <v>9860</v>
      </c>
      <c r="L32" s="427">
        <v>636</v>
      </c>
      <c r="M32" s="427">
        <v>1636</v>
      </c>
      <c r="N32" s="427">
        <v>96</v>
      </c>
      <c r="O32" s="427">
        <v>850</v>
      </c>
      <c r="P32" s="427">
        <v>54</v>
      </c>
      <c r="Q32" s="427">
        <v>844</v>
      </c>
      <c r="R32" s="427">
        <v>27</v>
      </c>
      <c r="S32" s="427">
        <v>730</v>
      </c>
      <c r="T32" s="427">
        <v>48</v>
      </c>
      <c r="U32" s="427">
        <v>5800</v>
      </c>
      <c r="V32" s="428" t="s">
        <v>809</v>
      </c>
      <c r="W32" s="428" t="s">
        <v>809</v>
      </c>
    </row>
    <row r="33" spans="1:23" ht="18.75" customHeight="1">
      <c r="A33" s="562"/>
      <c r="B33" s="562"/>
      <c r="C33" s="1084" t="s">
        <v>1676</v>
      </c>
      <c r="D33" s="427" t="s">
        <v>809</v>
      </c>
      <c r="E33" s="427" t="s">
        <v>809</v>
      </c>
      <c r="F33" s="428" t="s">
        <v>809</v>
      </c>
      <c r="G33" s="428" t="s">
        <v>809</v>
      </c>
      <c r="H33" s="427" t="s">
        <v>809</v>
      </c>
      <c r="I33" s="427" t="s">
        <v>809</v>
      </c>
      <c r="J33" s="428" t="s">
        <v>809</v>
      </c>
      <c r="K33" s="428" t="s">
        <v>809</v>
      </c>
      <c r="L33" s="428" t="s">
        <v>809</v>
      </c>
      <c r="M33" s="428" t="s">
        <v>809</v>
      </c>
      <c r="N33" s="428" t="s">
        <v>809</v>
      </c>
      <c r="O33" s="428" t="s">
        <v>809</v>
      </c>
      <c r="P33" s="428" t="s">
        <v>809</v>
      </c>
      <c r="Q33" s="428" t="s">
        <v>809</v>
      </c>
      <c r="R33" s="428" t="s">
        <v>809</v>
      </c>
      <c r="S33" s="428" t="s">
        <v>809</v>
      </c>
      <c r="T33" s="428" t="s">
        <v>809</v>
      </c>
      <c r="U33" s="428" t="s">
        <v>809</v>
      </c>
      <c r="V33" s="427" t="s">
        <v>809</v>
      </c>
      <c r="W33" s="427" t="s">
        <v>809</v>
      </c>
    </row>
    <row r="34" spans="1:23" ht="18.75" customHeight="1">
      <c r="A34" s="562"/>
      <c r="B34" s="562"/>
      <c r="C34" s="1082" t="s">
        <v>1677</v>
      </c>
      <c r="D34" s="427">
        <v>11</v>
      </c>
      <c r="E34" s="427">
        <v>195</v>
      </c>
      <c r="F34" s="427">
        <v>1</v>
      </c>
      <c r="G34" s="427" t="s">
        <v>809</v>
      </c>
      <c r="H34" s="427">
        <v>189</v>
      </c>
      <c r="I34" s="427">
        <v>188</v>
      </c>
      <c r="J34" s="427">
        <v>11</v>
      </c>
      <c r="K34" s="427">
        <v>195</v>
      </c>
      <c r="L34" s="427">
        <v>8</v>
      </c>
      <c r="M34" s="427">
        <v>17</v>
      </c>
      <c r="N34" s="427">
        <v>1</v>
      </c>
      <c r="O34" s="427">
        <v>6</v>
      </c>
      <c r="P34" s="427">
        <v>1</v>
      </c>
      <c r="Q34" s="427">
        <v>13</v>
      </c>
      <c r="R34" s="428" t="s">
        <v>809</v>
      </c>
      <c r="S34" s="428" t="s">
        <v>809</v>
      </c>
      <c r="T34" s="427">
        <v>1</v>
      </c>
      <c r="U34" s="427">
        <v>159</v>
      </c>
      <c r="V34" s="428" t="s">
        <v>809</v>
      </c>
      <c r="W34" s="428" t="s">
        <v>809</v>
      </c>
    </row>
    <row r="35" spans="1:23" ht="18.75" customHeight="1">
      <c r="A35" s="562"/>
      <c r="B35" s="562"/>
      <c r="C35" s="1082" t="s">
        <v>1691</v>
      </c>
      <c r="D35" s="427">
        <v>48</v>
      </c>
      <c r="E35" s="427">
        <v>957</v>
      </c>
      <c r="F35" s="427">
        <v>2</v>
      </c>
      <c r="G35" s="428">
        <v>1</v>
      </c>
      <c r="H35" s="427">
        <v>916</v>
      </c>
      <c r="I35" s="427">
        <v>846</v>
      </c>
      <c r="J35" s="427">
        <v>48</v>
      </c>
      <c r="K35" s="427">
        <v>957</v>
      </c>
      <c r="L35" s="427">
        <v>14</v>
      </c>
      <c r="M35" s="427">
        <v>35</v>
      </c>
      <c r="N35" s="427">
        <v>9</v>
      </c>
      <c r="O35" s="427">
        <v>105</v>
      </c>
      <c r="P35" s="427">
        <v>12</v>
      </c>
      <c r="Q35" s="427">
        <v>167</v>
      </c>
      <c r="R35" s="427">
        <v>4</v>
      </c>
      <c r="S35" s="427">
        <v>105</v>
      </c>
      <c r="T35" s="427">
        <v>9</v>
      </c>
      <c r="U35" s="427">
        <v>545</v>
      </c>
      <c r="V35" s="427" t="s">
        <v>809</v>
      </c>
      <c r="W35" s="427" t="s">
        <v>809</v>
      </c>
    </row>
    <row r="36" spans="1:23" ht="18.75" customHeight="1">
      <c r="A36" s="562"/>
      <c r="B36" s="562"/>
      <c r="C36" s="1082" t="s">
        <v>1692</v>
      </c>
      <c r="D36" s="427">
        <v>926</v>
      </c>
      <c r="E36" s="427">
        <v>5596</v>
      </c>
      <c r="F36" s="427">
        <v>443</v>
      </c>
      <c r="G36" s="427">
        <v>185</v>
      </c>
      <c r="H36" s="427">
        <v>4397</v>
      </c>
      <c r="I36" s="427">
        <v>3988</v>
      </c>
      <c r="J36" s="427">
        <v>926</v>
      </c>
      <c r="K36" s="427">
        <v>5596</v>
      </c>
      <c r="L36" s="427">
        <v>684</v>
      </c>
      <c r="M36" s="427">
        <v>1966</v>
      </c>
      <c r="N36" s="427">
        <v>128</v>
      </c>
      <c r="O36" s="427">
        <v>1011</v>
      </c>
      <c r="P36" s="427">
        <v>81</v>
      </c>
      <c r="Q36" s="427">
        <v>1190</v>
      </c>
      <c r="R36" s="427">
        <v>17</v>
      </c>
      <c r="S36" s="427">
        <v>501</v>
      </c>
      <c r="T36" s="427">
        <v>16</v>
      </c>
      <c r="U36" s="427">
        <v>928</v>
      </c>
      <c r="V36" s="428" t="s">
        <v>809</v>
      </c>
      <c r="W36" s="428" t="s">
        <v>809</v>
      </c>
    </row>
    <row r="37" spans="1:23" ht="18.75" customHeight="1">
      <c r="A37" s="562"/>
      <c r="B37" s="562"/>
      <c r="C37" s="1082" t="s">
        <v>1693</v>
      </c>
      <c r="D37" s="427">
        <v>48</v>
      </c>
      <c r="E37" s="427">
        <v>605</v>
      </c>
      <c r="F37" s="427">
        <v>3</v>
      </c>
      <c r="G37" s="427" t="s">
        <v>809</v>
      </c>
      <c r="H37" s="427">
        <v>563</v>
      </c>
      <c r="I37" s="427">
        <v>552</v>
      </c>
      <c r="J37" s="427">
        <v>48</v>
      </c>
      <c r="K37" s="427">
        <v>605</v>
      </c>
      <c r="L37" s="427">
        <v>17</v>
      </c>
      <c r="M37" s="427">
        <v>48</v>
      </c>
      <c r="N37" s="427">
        <v>6</v>
      </c>
      <c r="O37" s="427">
        <v>55</v>
      </c>
      <c r="P37" s="427">
        <v>16</v>
      </c>
      <c r="Q37" s="427">
        <v>222</v>
      </c>
      <c r="R37" s="427">
        <v>6</v>
      </c>
      <c r="S37" s="427">
        <v>135</v>
      </c>
      <c r="T37" s="427">
        <v>3</v>
      </c>
      <c r="U37" s="427">
        <v>145</v>
      </c>
      <c r="V37" s="428" t="s">
        <v>809</v>
      </c>
      <c r="W37" s="428" t="s">
        <v>809</v>
      </c>
    </row>
    <row r="38" spans="1:23" ht="18.75" customHeight="1">
      <c r="A38" s="562"/>
      <c r="B38" s="562"/>
      <c r="C38" s="1082" t="s">
        <v>1694</v>
      </c>
      <c r="D38" s="427">
        <v>141</v>
      </c>
      <c r="E38" s="427">
        <v>440</v>
      </c>
      <c r="F38" s="427">
        <v>72</v>
      </c>
      <c r="G38" s="427">
        <v>29</v>
      </c>
      <c r="H38" s="427">
        <v>240</v>
      </c>
      <c r="I38" s="427">
        <v>220</v>
      </c>
      <c r="J38" s="427">
        <v>141</v>
      </c>
      <c r="K38" s="427">
        <v>440</v>
      </c>
      <c r="L38" s="427">
        <v>134</v>
      </c>
      <c r="M38" s="427">
        <v>266</v>
      </c>
      <c r="N38" s="427">
        <v>4</v>
      </c>
      <c r="O38" s="427">
        <v>31</v>
      </c>
      <c r="P38" s="427">
        <v>1</v>
      </c>
      <c r="Q38" s="427">
        <v>18</v>
      </c>
      <c r="R38" s="427" t="s">
        <v>809</v>
      </c>
      <c r="S38" s="427" t="s">
        <v>809</v>
      </c>
      <c r="T38" s="428">
        <v>2</v>
      </c>
      <c r="U38" s="428">
        <v>125</v>
      </c>
      <c r="V38" s="428" t="s">
        <v>809</v>
      </c>
      <c r="W38" s="428" t="s">
        <v>809</v>
      </c>
    </row>
    <row r="39" spans="1:23" ht="18.75" customHeight="1">
      <c r="A39" s="562"/>
      <c r="B39" s="562"/>
      <c r="C39" s="1089" t="s">
        <v>1695</v>
      </c>
      <c r="D39" s="427">
        <v>71</v>
      </c>
      <c r="E39" s="427">
        <v>179</v>
      </c>
      <c r="F39" s="427">
        <v>49</v>
      </c>
      <c r="G39" s="427">
        <v>6</v>
      </c>
      <c r="H39" s="427">
        <v>94</v>
      </c>
      <c r="I39" s="427">
        <v>89</v>
      </c>
      <c r="J39" s="427">
        <v>71</v>
      </c>
      <c r="K39" s="427">
        <v>179</v>
      </c>
      <c r="L39" s="427">
        <v>67</v>
      </c>
      <c r="M39" s="427">
        <v>149</v>
      </c>
      <c r="N39" s="427">
        <v>4</v>
      </c>
      <c r="O39" s="427">
        <v>30</v>
      </c>
      <c r="P39" s="427" t="s">
        <v>809</v>
      </c>
      <c r="Q39" s="427" t="s">
        <v>809</v>
      </c>
      <c r="R39" s="428" t="s">
        <v>809</v>
      </c>
      <c r="S39" s="428" t="s">
        <v>809</v>
      </c>
      <c r="T39" s="428" t="s">
        <v>809</v>
      </c>
      <c r="U39" s="428" t="s">
        <v>809</v>
      </c>
      <c r="V39" s="428" t="s">
        <v>809</v>
      </c>
      <c r="W39" s="428" t="s">
        <v>809</v>
      </c>
    </row>
    <row r="40" spans="1:23" ht="18.75" customHeight="1">
      <c r="A40" s="562"/>
      <c r="B40" s="562"/>
      <c r="C40" s="1082" t="s">
        <v>1696</v>
      </c>
      <c r="D40" s="427">
        <v>533</v>
      </c>
      <c r="E40" s="427">
        <v>4770</v>
      </c>
      <c r="F40" s="427">
        <v>358</v>
      </c>
      <c r="G40" s="427">
        <v>162</v>
      </c>
      <c r="H40" s="427">
        <v>4078</v>
      </c>
      <c r="I40" s="427">
        <v>3700</v>
      </c>
      <c r="J40" s="427">
        <v>533</v>
      </c>
      <c r="K40" s="427">
        <v>4770</v>
      </c>
      <c r="L40" s="427">
        <v>396</v>
      </c>
      <c r="M40" s="427">
        <v>1171</v>
      </c>
      <c r="N40" s="427">
        <v>54</v>
      </c>
      <c r="O40" s="427">
        <v>458</v>
      </c>
      <c r="P40" s="427">
        <v>34</v>
      </c>
      <c r="Q40" s="427">
        <v>502</v>
      </c>
      <c r="R40" s="427">
        <v>15</v>
      </c>
      <c r="S40" s="427">
        <v>385</v>
      </c>
      <c r="T40" s="427">
        <v>34</v>
      </c>
      <c r="U40" s="427">
        <v>2254</v>
      </c>
      <c r="V40" s="427" t="s">
        <v>809</v>
      </c>
      <c r="W40" s="427" t="s">
        <v>809</v>
      </c>
    </row>
    <row r="41" spans="1:23" ht="18.75" customHeight="1">
      <c r="A41" s="562"/>
      <c r="B41" s="562"/>
      <c r="C41" s="1090" t="s">
        <v>1684</v>
      </c>
      <c r="D41" s="427">
        <v>354</v>
      </c>
      <c r="E41" s="427">
        <v>1479</v>
      </c>
      <c r="F41" s="427">
        <v>254</v>
      </c>
      <c r="G41" s="427">
        <v>50</v>
      </c>
      <c r="H41" s="427">
        <v>1072</v>
      </c>
      <c r="I41" s="427">
        <v>902</v>
      </c>
      <c r="J41" s="427">
        <v>354</v>
      </c>
      <c r="K41" s="427">
        <v>1479</v>
      </c>
      <c r="L41" s="427">
        <v>308</v>
      </c>
      <c r="M41" s="427">
        <v>662</v>
      </c>
      <c r="N41" s="427">
        <v>26</v>
      </c>
      <c r="O41" s="427">
        <v>205</v>
      </c>
      <c r="P41" s="427">
        <v>10</v>
      </c>
      <c r="Q41" s="427">
        <v>170</v>
      </c>
      <c r="R41" s="427">
        <v>4</v>
      </c>
      <c r="S41" s="427">
        <v>94</v>
      </c>
      <c r="T41" s="427">
        <v>6</v>
      </c>
      <c r="U41" s="427">
        <v>348</v>
      </c>
      <c r="V41" s="427" t="s">
        <v>809</v>
      </c>
      <c r="W41" s="427" t="s">
        <v>809</v>
      </c>
    </row>
    <row r="42" spans="1:23" ht="18.75" customHeight="1">
      <c r="A42" s="562"/>
      <c r="B42" s="562"/>
      <c r="C42" s="1082" t="s">
        <v>1685</v>
      </c>
      <c r="D42" s="427">
        <v>67</v>
      </c>
      <c r="E42" s="427">
        <v>175</v>
      </c>
      <c r="F42" s="427">
        <v>45</v>
      </c>
      <c r="G42" s="427">
        <v>6</v>
      </c>
      <c r="H42" s="427">
        <v>118</v>
      </c>
      <c r="I42" s="427">
        <v>105</v>
      </c>
      <c r="J42" s="427">
        <v>67</v>
      </c>
      <c r="K42" s="427">
        <v>175</v>
      </c>
      <c r="L42" s="427">
        <v>61</v>
      </c>
      <c r="M42" s="427">
        <v>122</v>
      </c>
      <c r="N42" s="427">
        <v>5</v>
      </c>
      <c r="O42" s="427">
        <v>34</v>
      </c>
      <c r="P42" s="427">
        <v>1</v>
      </c>
      <c r="Q42" s="427">
        <v>19</v>
      </c>
      <c r="R42" s="427" t="s">
        <v>809</v>
      </c>
      <c r="S42" s="427" t="s">
        <v>809</v>
      </c>
      <c r="T42" s="427" t="s">
        <v>809</v>
      </c>
      <c r="U42" s="427" t="s">
        <v>809</v>
      </c>
      <c r="V42" s="427" t="s">
        <v>809</v>
      </c>
      <c r="W42" s="427" t="s">
        <v>809</v>
      </c>
    </row>
    <row r="43" spans="1:23" ht="18.75" customHeight="1">
      <c r="A43" s="562"/>
      <c r="B43" s="562"/>
      <c r="C43" s="1082" t="s">
        <v>1686</v>
      </c>
      <c r="D43" s="427">
        <v>225</v>
      </c>
      <c r="E43" s="427">
        <v>3924</v>
      </c>
      <c r="F43" s="427">
        <v>89</v>
      </c>
      <c r="G43" s="427">
        <v>11</v>
      </c>
      <c r="H43" s="427">
        <v>3728</v>
      </c>
      <c r="I43" s="427">
        <v>3598</v>
      </c>
      <c r="J43" s="427">
        <v>225</v>
      </c>
      <c r="K43" s="427">
        <v>3924</v>
      </c>
      <c r="L43" s="427">
        <v>99</v>
      </c>
      <c r="M43" s="427">
        <v>312</v>
      </c>
      <c r="N43" s="427">
        <v>55</v>
      </c>
      <c r="O43" s="427">
        <v>415</v>
      </c>
      <c r="P43" s="427">
        <v>32</v>
      </c>
      <c r="Q43" s="427">
        <v>450</v>
      </c>
      <c r="R43" s="427">
        <v>15</v>
      </c>
      <c r="S43" s="427">
        <v>374</v>
      </c>
      <c r="T43" s="428">
        <v>24</v>
      </c>
      <c r="U43" s="428">
        <v>2373</v>
      </c>
      <c r="V43" s="427" t="s">
        <v>809</v>
      </c>
      <c r="W43" s="427" t="s">
        <v>809</v>
      </c>
    </row>
    <row r="44" spans="1:23" ht="18.75" customHeight="1">
      <c r="A44" s="562"/>
      <c r="B44" s="562"/>
      <c r="C44" s="1082" t="s">
        <v>1687</v>
      </c>
      <c r="D44" s="427">
        <v>19</v>
      </c>
      <c r="E44" s="427">
        <v>108</v>
      </c>
      <c r="F44" s="427">
        <v>2</v>
      </c>
      <c r="G44" s="428" t="s">
        <v>809</v>
      </c>
      <c r="H44" s="427">
        <v>106</v>
      </c>
      <c r="I44" s="427">
        <v>106</v>
      </c>
      <c r="J44" s="427">
        <v>19</v>
      </c>
      <c r="K44" s="427">
        <v>108</v>
      </c>
      <c r="L44" s="427">
        <v>13</v>
      </c>
      <c r="M44" s="427">
        <v>38</v>
      </c>
      <c r="N44" s="427">
        <v>2</v>
      </c>
      <c r="O44" s="427">
        <v>11</v>
      </c>
      <c r="P44" s="427">
        <v>3</v>
      </c>
      <c r="Q44" s="427">
        <v>37</v>
      </c>
      <c r="R44" s="427">
        <v>1</v>
      </c>
      <c r="S44" s="427">
        <v>22</v>
      </c>
      <c r="T44" s="427" t="s">
        <v>809</v>
      </c>
      <c r="U44" s="427" t="s">
        <v>809</v>
      </c>
      <c r="V44" s="428" t="s">
        <v>809</v>
      </c>
      <c r="W44" s="428" t="s">
        <v>809</v>
      </c>
    </row>
    <row r="45" spans="1:23" ht="18.75" customHeight="1" thickBot="1">
      <c r="A45" s="1091"/>
      <c r="B45" s="1091"/>
      <c r="C45" s="1092" t="s">
        <v>1688</v>
      </c>
      <c r="D45" s="446">
        <v>214</v>
      </c>
      <c r="E45" s="446">
        <v>1380</v>
      </c>
      <c r="F45" s="446">
        <v>28</v>
      </c>
      <c r="G45" s="446">
        <v>10</v>
      </c>
      <c r="H45" s="446">
        <v>1108</v>
      </c>
      <c r="I45" s="446">
        <v>814</v>
      </c>
      <c r="J45" s="446">
        <v>214</v>
      </c>
      <c r="K45" s="446">
        <v>1380</v>
      </c>
      <c r="L45" s="446">
        <v>170</v>
      </c>
      <c r="M45" s="446">
        <v>628</v>
      </c>
      <c r="N45" s="446">
        <v>22</v>
      </c>
      <c r="O45" s="446">
        <v>164</v>
      </c>
      <c r="P45" s="446">
        <v>15</v>
      </c>
      <c r="Q45" s="446">
        <v>259</v>
      </c>
      <c r="R45" s="446">
        <v>3</v>
      </c>
      <c r="S45" s="446">
        <v>78</v>
      </c>
      <c r="T45" s="446">
        <v>4</v>
      </c>
      <c r="U45" s="446">
        <v>251</v>
      </c>
      <c r="V45" s="446" t="s">
        <v>809</v>
      </c>
      <c r="W45" s="446" t="s">
        <v>809</v>
      </c>
    </row>
    <row r="46" spans="1:23" ht="9.75" customHeight="1">
      <c r="A46" s="562"/>
      <c r="B46" s="562"/>
      <c r="C46" s="562"/>
      <c r="D46" s="427"/>
      <c r="E46" s="427"/>
      <c r="F46" s="428"/>
      <c r="G46" s="428"/>
      <c r="H46" s="427"/>
      <c r="I46" s="427"/>
      <c r="J46" s="428"/>
      <c r="K46" s="428"/>
      <c r="L46" s="428"/>
      <c r="M46" s="428"/>
      <c r="N46" s="428"/>
      <c r="O46" s="428"/>
      <c r="P46" s="428"/>
      <c r="Q46" s="428"/>
      <c r="R46" s="428"/>
      <c r="S46" s="428"/>
      <c r="T46" s="428"/>
      <c r="U46" s="428"/>
      <c r="V46" s="427"/>
      <c r="W46" s="427"/>
    </row>
    <row r="47" spans="1:23" ht="10.5" customHeight="1" thickBot="1">
      <c r="A47" s="562"/>
      <c r="B47" s="562"/>
      <c r="C47" s="562"/>
      <c r="D47" s="446"/>
      <c r="E47" s="427"/>
      <c r="F47" s="428"/>
      <c r="G47" s="428"/>
      <c r="H47" s="427"/>
      <c r="I47" s="427"/>
      <c r="J47" s="428"/>
      <c r="K47" s="428"/>
      <c r="L47" s="428"/>
      <c r="M47" s="428"/>
      <c r="N47" s="428"/>
      <c r="O47" s="428"/>
      <c r="P47" s="428"/>
      <c r="Q47" s="428"/>
      <c r="R47" s="428"/>
      <c r="S47" s="428"/>
      <c r="T47" s="428"/>
      <c r="U47" s="428"/>
      <c r="V47" s="427"/>
      <c r="W47" s="427"/>
    </row>
    <row r="48" spans="1:23" s="1077" customFormat="1" ht="15" customHeight="1">
      <c r="A48" s="4827" t="s">
        <v>1660</v>
      </c>
      <c r="B48" s="4827"/>
      <c r="C48" s="4828"/>
      <c r="D48" s="4843" t="s">
        <v>815</v>
      </c>
      <c r="E48" s="4821"/>
      <c r="F48" s="4821"/>
      <c r="G48" s="4821"/>
      <c r="H48" s="4821"/>
      <c r="I48" s="4822"/>
      <c r="J48" s="4820" t="s">
        <v>1661</v>
      </c>
      <c r="K48" s="4821"/>
      <c r="L48" s="4821" t="s">
        <v>1662</v>
      </c>
      <c r="M48" s="4821"/>
      <c r="N48" s="4821"/>
      <c r="O48" s="4821"/>
      <c r="P48" s="4821"/>
      <c r="Q48" s="4821"/>
      <c r="R48" s="4821"/>
      <c r="S48" s="4821"/>
      <c r="T48" s="4821"/>
      <c r="U48" s="4822"/>
      <c r="V48" s="4833" t="s">
        <v>1663</v>
      </c>
      <c r="W48" s="4834"/>
    </row>
    <row r="49" spans="1:23" s="1077" customFormat="1" ht="15" customHeight="1">
      <c r="A49" s="4829"/>
      <c r="B49" s="4829"/>
      <c r="C49" s="4830"/>
      <c r="D49" s="4837" t="s">
        <v>1664</v>
      </c>
      <c r="E49" s="4824" t="s">
        <v>1665</v>
      </c>
      <c r="F49" s="4840"/>
      <c r="G49" s="4840"/>
      <c r="H49" s="4840"/>
      <c r="I49" s="4841"/>
      <c r="J49" s="4824" t="s">
        <v>815</v>
      </c>
      <c r="K49" s="4841"/>
      <c r="L49" s="4817" t="s">
        <v>1666</v>
      </c>
      <c r="M49" s="4842"/>
      <c r="N49" s="4817" t="s">
        <v>1667</v>
      </c>
      <c r="O49" s="4842"/>
      <c r="P49" s="4817" t="s">
        <v>1668</v>
      </c>
      <c r="Q49" s="4842"/>
      <c r="R49" s="4817" t="s">
        <v>1669</v>
      </c>
      <c r="S49" s="4842"/>
      <c r="T49" s="4817" t="s">
        <v>1670</v>
      </c>
      <c r="U49" s="4842"/>
      <c r="V49" s="4835"/>
      <c r="W49" s="4836"/>
    </row>
    <row r="50" spans="1:23" s="1077" customFormat="1" ht="15" customHeight="1">
      <c r="A50" s="4829"/>
      <c r="B50" s="4829"/>
      <c r="C50" s="4830"/>
      <c r="D50" s="4838"/>
      <c r="E50" s="4837" t="s">
        <v>815</v>
      </c>
      <c r="F50" s="4837" t="s">
        <v>1671</v>
      </c>
      <c r="G50" s="4844" t="s">
        <v>1054</v>
      </c>
      <c r="H50" s="4824" t="s">
        <v>1050</v>
      </c>
      <c r="I50" s="4841"/>
      <c r="J50" s="4837" t="s">
        <v>1664</v>
      </c>
      <c r="K50" s="4837" t="s">
        <v>1665</v>
      </c>
      <c r="L50" s="4837" t="s">
        <v>1664</v>
      </c>
      <c r="M50" s="4837" t="s">
        <v>1665</v>
      </c>
      <c r="N50" s="4837" t="s">
        <v>1664</v>
      </c>
      <c r="O50" s="4837" t="s">
        <v>1665</v>
      </c>
      <c r="P50" s="4837" t="s">
        <v>1664</v>
      </c>
      <c r="Q50" s="4837" t="s">
        <v>1665</v>
      </c>
      <c r="R50" s="4837" t="s">
        <v>1664</v>
      </c>
      <c r="S50" s="4837" t="s">
        <v>1665</v>
      </c>
      <c r="T50" s="4837" t="s">
        <v>1664</v>
      </c>
      <c r="U50" s="4837" t="s">
        <v>1665</v>
      </c>
      <c r="V50" s="4837" t="s">
        <v>1664</v>
      </c>
      <c r="W50" s="4846" t="s">
        <v>1665</v>
      </c>
    </row>
    <row r="51" spans="1:23" s="1077" customFormat="1" ht="33">
      <c r="A51" s="4831"/>
      <c r="B51" s="4831"/>
      <c r="C51" s="4832"/>
      <c r="D51" s="4839"/>
      <c r="E51" s="4839"/>
      <c r="F51" s="4839"/>
      <c r="G51" s="4845"/>
      <c r="H51" s="1078" t="s">
        <v>815</v>
      </c>
      <c r="I51" s="1079" t="s">
        <v>1672</v>
      </c>
      <c r="J51" s="4839"/>
      <c r="K51" s="4839"/>
      <c r="L51" s="4839"/>
      <c r="M51" s="4839"/>
      <c r="N51" s="4839"/>
      <c r="O51" s="4839"/>
      <c r="P51" s="4839"/>
      <c r="Q51" s="4839"/>
      <c r="R51" s="4839"/>
      <c r="S51" s="4839"/>
      <c r="T51" s="4839"/>
      <c r="U51" s="4839"/>
      <c r="V51" s="4839"/>
      <c r="W51" s="4843"/>
    </row>
    <row r="52" spans="1:23" ht="18.75" customHeight="1">
      <c r="A52" s="4825" t="s">
        <v>1697</v>
      </c>
      <c r="B52" s="4825"/>
      <c r="C52" s="4826"/>
      <c r="D52" s="1080"/>
      <c r="E52" s="1080"/>
      <c r="F52" s="1080"/>
      <c r="G52" s="1080"/>
      <c r="H52" s="1080"/>
      <c r="I52" s="1080"/>
      <c r="J52" s="1080"/>
      <c r="K52" s="1080"/>
      <c r="L52" s="1080"/>
      <c r="M52" s="1080"/>
      <c r="N52" s="1080"/>
      <c r="O52" s="1080"/>
      <c r="P52" s="1080"/>
      <c r="Q52" s="1080"/>
      <c r="R52" s="1080"/>
      <c r="S52" s="1080"/>
      <c r="T52" s="1080"/>
      <c r="U52" s="1080"/>
      <c r="V52" s="1080"/>
      <c r="W52" s="1080"/>
    </row>
    <row r="53" spans="1:23" ht="18.75" customHeight="1">
      <c r="A53" s="562"/>
      <c r="B53" s="4825" t="s">
        <v>1674</v>
      </c>
      <c r="C53" s="4826"/>
      <c r="D53" s="424">
        <v>3959</v>
      </c>
      <c r="E53" s="424">
        <v>32871</v>
      </c>
      <c r="F53" s="424">
        <v>1913</v>
      </c>
      <c r="G53" s="424">
        <v>700</v>
      </c>
      <c r="H53" s="424">
        <v>28003</v>
      </c>
      <c r="I53" s="424">
        <v>26692</v>
      </c>
      <c r="J53" s="1093">
        <v>3859</v>
      </c>
      <c r="K53" s="1093">
        <v>30692</v>
      </c>
      <c r="L53" s="424">
        <v>2527</v>
      </c>
      <c r="M53" s="424">
        <v>5301</v>
      </c>
      <c r="N53" s="424">
        <v>678</v>
      </c>
      <c r="O53" s="424">
        <v>4353</v>
      </c>
      <c r="P53" s="424">
        <v>357</v>
      </c>
      <c r="Q53" s="424">
        <v>4713</v>
      </c>
      <c r="R53" s="424">
        <v>116</v>
      </c>
      <c r="S53" s="424">
        <v>2731</v>
      </c>
      <c r="T53" s="424">
        <v>172</v>
      </c>
      <c r="U53" s="424">
        <v>13594</v>
      </c>
      <c r="V53" s="424">
        <v>100</v>
      </c>
      <c r="W53" s="424">
        <v>2179</v>
      </c>
    </row>
    <row r="54" spans="1:23" ht="18.75" customHeight="1">
      <c r="A54" s="562"/>
      <c r="B54" s="562"/>
      <c r="C54" s="1082" t="s">
        <v>1675</v>
      </c>
      <c r="D54" s="427">
        <v>15</v>
      </c>
      <c r="E54" s="427">
        <v>130</v>
      </c>
      <c r="F54" s="428" t="s">
        <v>809</v>
      </c>
      <c r="G54" s="427" t="s">
        <v>809</v>
      </c>
      <c r="H54" s="427">
        <v>127</v>
      </c>
      <c r="I54" s="427">
        <v>58</v>
      </c>
      <c r="J54" s="427">
        <v>15</v>
      </c>
      <c r="K54" s="427">
        <v>130</v>
      </c>
      <c r="L54" s="427">
        <v>6</v>
      </c>
      <c r="M54" s="427">
        <v>14</v>
      </c>
      <c r="N54" s="427">
        <v>4</v>
      </c>
      <c r="O54" s="427">
        <v>21</v>
      </c>
      <c r="P54" s="427">
        <v>3</v>
      </c>
      <c r="Q54" s="427">
        <v>49</v>
      </c>
      <c r="R54" s="427">
        <v>2</v>
      </c>
      <c r="S54" s="427">
        <v>46</v>
      </c>
      <c r="T54" s="427" t="s">
        <v>809</v>
      </c>
      <c r="U54" s="427" t="s">
        <v>809</v>
      </c>
      <c r="V54" s="427" t="s">
        <v>809</v>
      </c>
      <c r="W54" s="427" t="s">
        <v>809</v>
      </c>
    </row>
    <row r="55" spans="1:23" ht="18.75" customHeight="1">
      <c r="A55" s="562"/>
      <c r="B55" s="562"/>
      <c r="C55" s="1082" t="s">
        <v>1026</v>
      </c>
      <c r="D55" s="427">
        <v>2</v>
      </c>
      <c r="E55" s="427">
        <v>13</v>
      </c>
      <c r="F55" s="428" t="s">
        <v>809</v>
      </c>
      <c r="G55" s="427" t="s">
        <v>809</v>
      </c>
      <c r="H55" s="427">
        <v>10</v>
      </c>
      <c r="I55" s="427">
        <v>10</v>
      </c>
      <c r="J55" s="427">
        <v>2</v>
      </c>
      <c r="K55" s="427">
        <v>13</v>
      </c>
      <c r="L55" s="427">
        <v>1</v>
      </c>
      <c r="M55" s="427">
        <v>3</v>
      </c>
      <c r="N55" s="427" t="s">
        <v>693</v>
      </c>
      <c r="O55" s="427" t="s">
        <v>693</v>
      </c>
      <c r="P55" s="427">
        <v>1</v>
      </c>
      <c r="Q55" s="427">
        <v>10</v>
      </c>
      <c r="R55" s="427" t="s">
        <v>809</v>
      </c>
      <c r="S55" s="427" t="s">
        <v>809</v>
      </c>
      <c r="T55" s="427" t="s">
        <v>809</v>
      </c>
      <c r="U55" s="427" t="s">
        <v>809</v>
      </c>
      <c r="V55" s="428" t="s">
        <v>809</v>
      </c>
      <c r="W55" s="428" t="s">
        <v>809</v>
      </c>
    </row>
    <row r="56" spans="1:23" ht="18.75" customHeight="1">
      <c r="A56" s="562"/>
      <c r="B56" s="562"/>
      <c r="C56" s="1082" t="s">
        <v>1027</v>
      </c>
      <c r="D56" s="427">
        <v>328</v>
      </c>
      <c r="E56" s="427">
        <v>1540</v>
      </c>
      <c r="F56" s="427">
        <v>154</v>
      </c>
      <c r="G56" s="427">
        <v>42</v>
      </c>
      <c r="H56" s="427">
        <v>1058</v>
      </c>
      <c r="I56" s="427">
        <v>1028</v>
      </c>
      <c r="J56" s="427">
        <v>328</v>
      </c>
      <c r="K56" s="427">
        <v>1540</v>
      </c>
      <c r="L56" s="427">
        <v>219</v>
      </c>
      <c r="M56" s="427">
        <v>504</v>
      </c>
      <c r="N56" s="427">
        <v>80</v>
      </c>
      <c r="O56" s="427">
        <v>503</v>
      </c>
      <c r="P56" s="427">
        <v>21</v>
      </c>
      <c r="Q56" s="427">
        <v>275</v>
      </c>
      <c r="R56" s="427">
        <v>4</v>
      </c>
      <c r="S56" s="427">
        <v>89</v>
      </c>
      <c r="T56" s="427">
        <v>4</v>
      </c>
      <c r="U56" s="427">
        <v>169</v>
      </c>
      <c r="V56" s="428" t="s">
        <v>809</v>
      </c>
      <c r="W56" s="428" t="s">
        <v>809</v>
      </c>
    </row>
    <row r="57" spans="1:23" ht="18.75" customHeight="1">
      <c r="A57" s="562"/>
      <c r="B57" s="562"/>
      <c r="C57" s="1082" t="s">
        <v>1028</v>
      </c>
      <c r="D57" s="427">
        <v>872</v>
      </c>
      <c r="E57" s="427">
        <v>9915</v>
      </c>
      <c r="F57" s="427">
        <v>484</v>
      </c>
      <c r="G57" s="427">
        <v>211</v>
      </c>
      <c r="H57" s="427">
        <v>8548</v>
      </c>
      <c r="I57" s="427">
        <v>8256</v>
      </c>
      <c r="J57" s="427">
        <v>872</v>
      </c>
      <c r="K57" s="427">
        <v>9915</v>
      </c>
      <c r="L57" s="427">
        <v>557</v>
      </c>
      <c r="M57" s="427">
        <v>1201</v>
      </c>
      <c r="N57" s="427">
        <v>144</v>
      </c>
      <c r="O57" s="427">
        <v>919</v>
      </c>
      <c r="P57" s="427">
        <v>85</v>
      </c>
      <c r="Q57" s="427">
        <v>1156</v>
      </c>
      <c r="R57" s="427">
        <v>28</v>
      </c>
      <c r="S57" s="427">
        <v>665</v>
      </c>
      <c r="T57" s="427">
        <v>33</v>
      </c>
      <c r="U57" s="427">
        <v>5046</v>
      </c>
      <c r="V57" s="428" t="s">
        <v>809</v>
      </c>
      <c r="W57" s="428" t="s">
        <v>809</v>
      </c>
    </row>
    <row r="58" spans="1:23" ht="18.75" customHeight="1">
      <c r="A58" s="562"/>
      <c r="B58" s="562"/>
      <c r="C58" s="1084" t="s">
        <v>1676</v>
      </c>
      <c r="D58" s="427" t="s">
        <v>693</v>
      </c>
      <c r="E58" s="427" t="s">
        <v>693</v>
      </c>
      <c r="F58" s="428" t="s">
        <v>809</v>
      </c>
      <c r="G58" s="428" t="s">
        <v>809</v>
      </c>
      <c r="H58" s="428">
        <v>17</v>
      </c>
      <c r="I58" s="428">
        <v>17</v>
      </c>
      <c r="J58" s="428" t="s">
        <v>693</v>
      </c>
      <c r="K58" s="428" t="s">
        <v>693</v>
      </c>
      <c r="L58" s="428" t="s">
        <v>693</v>
      </c>
      <c r="M58" s="428" t="s">
        <v>693</v>
      </c>
      <c r="N58" s="428" t="s">
        <v>809</v>
      </c>
      <c r="O58" s="428" t="s">
        <v>693</v>
      </c>
      <c r="P58" s="428" t="s">
        <v>693</v>
      </c>
      <c r="Q58" s="428" t="s">
        <v>809</v>
      </c>
      <c r="R58" s="428" t="s">
        <v>809</v>
      </c>
      <c r="S58" s="428" t="s">
        <v>809</v>
      </c>
      <c r="T58" s="428" t="s">
        <v>809</v>
      </c>
      <c r="U58" s="428" t="s">
        <v>809</v>
      </c>
      <c r="V58" s="427" t="s">
        <v>809</v>
      </c>
      <c r="W58" s="427" t="s">
        <v>809</v>
      </c>
    </row>
    <row r="59" spans="1:23" ht="18.75" customHeight="1">
      <c r="A59" s="562"/>
      <c r="B59" s="562"/>
      <c r="C59" s="1082" t="s">
        <v>1677</v>
      </c>
      <c r="D59" s="427">
        <v>10</v>
      </c>
      <c r="E59" s="427">
        <v>150</v>
      </c>
      <c r="F59" s="427" t="s">
        <v>809</v>
      </c>
      <c r="G59" s="428" t="s">
        <v>809</v>
      </c>
      <c r="H59" s="427">
        <v>145</v>
      </c>
      <c r="I59" s="427">
        <v>145</v>
      </c>
      <c r="J59" s="427">
        <v>10</v>
      </c>
      <c r="K59" s="427">
        <v>150</v>
      </c>
      <c r="L59" s="427">
        <v>7</v>
      </c>
      <c r="M59" s="427">
        <v>11</v>
      </c>
      <c r="N59" s="427">
        <v>1</v>
      </c>
      <c r="O59" s="427">
        <v>5</v>
      </c>
      <c r="P59" s="427">
        <v>1</v>
      </c>
      <c r="Q59" s="427">
        <v>11</v>
      </c>
      <c r="R59" s="428" t="s">
        <v>809</v>
      </c>
      <c r="S59" s="428" t="s">
        <v>809</v>
      </c>
      <c r="T59" s="427">
        <v>1</v>
      </c>
      <c r="U59" s="427">
        <v>123</v>
      </c>
      <c r="V59" s="428" t="s">
        <v>809</v>
      </c>
      <c r="W59" s="428" t="s">
        <v>809</v>
      </c>
    </row>
    <row r="60" spans="1:23" ht="18.75" customHeight="1">
      <c r="A60" s="562"/>
      <c r="B60" s="562"/>
      <c r="C60" s="1082" t="s">
        <v>1691</v>
      </c>
      <c r="D60" s="427">
        <v>47</v>
      </c>
      <c r="E60" s="427">
        <v>898</v>
      </c>
      <c r="F60" s="427">
        <v>3</v>
      </c>
      <c r="G60" s="428" t="s">
        <v>809</v>
      </c>
      <c r="H60" s="427">
        <v>861</v>
      </c>
      <c r="I60" s="427">
        <v>828</v>
      </c>
      <c r="J60" s="427">
        <v>47</v>
      </c>
      <c r="K60" s="427">
        <v>898</v>
      </c>
      <c r="L60" s="427">
        <v>14</v>
      </c>
      <c r="M60" s="427">
        <v>26</v>
      </c>
      <c r="N60" s="427">
        <v>4</v>
      </c>
      <c r="O60" s="427">
        <v>28</v>
      </c>
      <c r="P60" s="427">
        <v>12</v>
      </c>
      <c r="Q60" s="427">
        <v>159</v>
      </c>
      <c r="R60" s="427">
        <v>3</v>
      </c>
      <c r="S60" s="427">
        <v>78</v>
      </c>
      <c r="T60" s="427">
        <v>12</v>
      </c>
      <c r="U60" s="427">
        <v>607</v>
      </c>
      <c r="V60" s="427" t="s">
        <v>809</v>
      </c>
      <c r="W60" s="427" t="s">
        <v>809</v>
      </c>
    </row>
    <row r="61" spans="1:23" ht="18.75" customHeight="1">
      <c r="A61" s="562"/>
      <c r="B61" s="562"/>
      <c r="C61" s="1082" t="s">
        <v>1692</v>
      </c>
      <c r="D61" s="427">
        <v>895</v>
      </c>
      <c r="E61" s="427">
        <v>5112</v>
      </c>
      <c r="F61" s="427">
        <v>393</v>
      </c>
      <c r="G61" s="427">
        <v>185</v>
      </c>
      <c r="H61" s="427">
        <v>3996</v>
      </c>
      <c r="I61" s="427">
        <v>3822</v>
      </c>
      <c r="J61" s="427">
        <v>895</v>
      </c>
      <c r="K61" s="427">
        <v>5112</v>
      </c>
      <c r="L61" s="427">
        <v>585</v>
      </c>
      <c r="M61" s="427">
        <v>1319</v>
      </c>
      <c r="N61" s="427">
        <v>173</v>
      </c>
      <c r="O61" s="427">
        <v>1114</v>
      </c>
      <c r="P61" s="427">
        <v>98</v>
      </c>
      <c r="Q61" s="427">
        <v>1284</v>
      </c>
      <c r="R61" s="427">
        <v>25</v>
      </c>
      <c r="S61" s="427">
        <v>589</v>
      </c>
      <c r="T61" s="427">
        <v>14</v>
      </c>
      <c r="U61" s="427">
        <v>806</v>
      </c>
      <c r="V61" s="428" t="s">
        <v>809</v>
      </c>
      <c r="W61" s="428" t="s">
        <v>809</v>
      </c>
    </row>
    <row r="62" spans="1:23" ht="18.75" customHeight="1">
      <c r="A62" s="562"/>
      <c r="B62" s="562"/>
      <c r="C62" s="1082" t="s">
        <v>1693</v>
      </c>
      <c r="D62" s="427">
        <v>37</v>
      </c>
      <c r="E62" s="427">
        <v>377</v>
      </c>
      <c r="F62" s="427">
        <v>3</v>
      </c>
      <c r="G62" s="427" t="s">
        <v>809</v>
      </c>
      <c r="H62" s="427">
        <v>357</v>
      </c>
      <c r="I62" s="427">
        <v>350</v>
      </c>
      <c r="J62" s="427">
        <v>37</v>
      </c>
      <c r="K62" s="427">
        <v>377</v>
      </c>
      <c r="L62" s="427">
        <v>13</v>
      </c>
      <c r="M62" s="427">
        <v>26</v>
      </c>
      <c r="N62" s="427">
        <v>7</v>
      </c>
      <c r="O62" s="427">
        <v>44</v>
      </c>
      <c r="P62" s="427">
        <v>12</v>
      </c>
      <c r="Q62" s="427">
        <v>154</v>
      </c>
      <c r="R62" s="427">
        <v>3</v>
      </c>
      <c r="S62" s="427">
        <v>71</v>
      </c>
      <c r="T62" s="427">
        <v>2</v>
      </c>
      <c r="U62" s="427">
        <v>82</v>
      </c>
      <c r="V62" s="428" t="s">
        <v>809</v>
      </c>
      <c r="W62" s="428" t="s">
        <v>809</v>
      </c>
    </row>
    <row r="63" spans="1:23" ht="18.75" customHeight="1">
      <c r="A63" s="562"/>
      <c r="B63" s="562"/>
      <c r="C63" s="1082" t="s">
        <v>1694</v>
      </c>
      <c r="D63" s="427">
        <v>152</v>
      </c>
      <c r="E63" s="427">
        <v>327</v>
      </c>
      <c r="F63" s="427">
        <v>71</v>
      </c>
      <c r="G63" s="427">
        <v>31</v>
      </c>
      <c r="H63" s="427">
        <v>126</v>
      </c>
      <c r="I63" s="427">
        <v>122</v>
      </c>
      <c r="J63" s="427">
        <v>152</v>
      </c>
      <c r="K63" s="427">
        <v>327</v>
      </c>
      <c r="L63" s="427">
        <v>141</v>
      </c>
      <c r="M63" s="427">
        <v>243</v>
      </c>
      <c r="N63" s="427">
        <v>7</v>
      </c>
      <c r="O63" s="427">
        <v>44</v>
      </c>
      <c r="P63" s="427">
        <v>3</v>
      </c>
      <c r="Q63" s="427">
        <v>40</v>
      </c>
      <c r="R63" s="427" t="s">
        <v>809</v>
      </c>
      <c r="S63" s="427" t="s">
        <v>809</v>
      </c>
      <c r="T63" s="428" t="s">
        <v>809</v>
      </c>
      <c r="U63" s="428" t="s">
        <v>809</v>
      </c>
      <c r="V63" s="428" t="s">
        <v>809</v>
      </c>
      <c r="W63" s="428" t="s">
        <v>809</v>
      </c>
    </row>
    <row r="64" spans="1:23" ht="18.75" customHeight="1">
      <c r="A64" s="562"/>
      <c r="B64" s="562"/>
      <c r="C64" s="1089" t="s">
        <v>1695</v>
      </c>
      <c r="D64" s="427">
        <v>66</v>
      </c>
      <c r="E64" s="427">
        <v>168</v>
      </c>
      <c r="F64" s="427">
        <v>46</v>
      </c>
      <c r="G64" s="427">
        <v>10</v>
      </c>
      <c r="H64" s="427">
        <v>99</v>
      </c>
      <c r="I64" s="427">
        <v>98</v>
      </c>
      <c r="J64" s="427">
        <v>66</v>
      </c>
      <c r="K64" s="427">
        <v>168</v>
      </c>
      <c r="L64" s="427">
        <v>57</v>
      </c>
      <c r="M64" s="427">
        <v>115</v>
      </c>
      <c r="N64" s="427">
        <v>7</v>
      </c>
      <c r="O64" s="427">
        <v>42</v>
      </c>
      <c r="P64" s="427">
        <v>1</v>
      </c>
      <c r="Q64" s="427">
        <v>11</v>
      </c>
      <c r="R64" s="428" t="s">
        <v>809</v>
      </c>
      <c r="S64" s="428" t="s">
        <v>809</v>
      </c>
      <c r="T64" s="428" t="s">
        <v>809</v>
      </c>
      <c r="U64" s="428" t="s">
        <v>809</v>
      </c>
      <c r="V64" s="428" t="s">
        <v>809</v>
      </c>
      <c r="W64" s="428" t="s">
        <v>809</v>
      </c>
    </row>
    <row r="65" spans="1:23" ht="18.75" customHeight="1">
      <c r="A65" s="562"/>
      <c r="B65" s="562"/>
      <c r="C65" s="1082" t="s">
        <v>1696</v>
      </c>
      <c r="D65" s="427">
        <v>529</v>
      </c>
      <c r="E65" s="427">
        <v>4542</v>
      </c>
      <c r="F65" s="427">
        <v>347</v>
      </c>
      <c r="G65" s="427">
        <v>142</v>
      </c>
      <c r="H65" s="427">
        <v>3903</v>
      </c>
      <c r="I65" s="427">
        <v>3488</v>
      </c>
      <c r="J65" s="427">
        <v>529</v>
      </c>
      <c r="K65" s="427">
        <v>4542</v>
      </c>
      <c r="L65" s="427">
        <v>346</v>
      </c>
      <c r="M65" s="427">
        <v>743</v>
      </c>
      <c r="N65" s="427">
        <v>82</v>
      </c>
      <c r="O65" s="427">
        <v>521</v>
      </c>
      <c r="P65" s="427">
        <v>49</v>
      </c>
      <c r="Q65" s="427">
        <v>631</v>
      </c>
      <c r="R65" s="427">
        <v>16</v>
      </c>
      <c r="S65" s="427">
        <v>379</v>
      </c>
      <c r="T65" s="427">
        <v>35</v>
      </c>
      <c r="U65" s="427">
        <v>2268</v>
      </c>
      <c r="V65" s="427" t="s">
        <v>809</v>
      </c>
      <c r="W65" s="427" t="s">
        <v>809</v>
      </c>
    </row>
    <row r="66" spans="1:23" ht="18.75" customHeight="1">
      <c r="A66" s="562"/>
      <c r="B66" s="562"/>
      <c r="C66" s="1090" t="s">
        <v>1684</v>
      </c>
      <c r="D66" s="427">
        <v>346</v>
      </c>
      <c r="E66" s="427">
        <v>1622</v>
      </c>
      <c r="F66" s="427">
        <v>243</v>
      </c>
      <c r="G66" s="427">
        <v>55</v>
      </c>
      <c r="H66" s="427">
        <v>1214</v>
      </c>
      <c r="I66" s="427">
        <v>1134</v>
      </c>
      <c r="J66" s="427">
        <v>346</v>
      </c>
      <c r="K66" s="427">
        <v>1622</v>
      </c>
      <c r="L66" s="427">
        <v>276</v>
      </c>
      <c r="M66" s="427">
        <v>483</v>
      </c>
      <c r="N66" s="427">
        <v>35</v>
      </c>
      <c r="O66" s="427">
        <v>227</v>
      </c>
      <c r="P66" s="427">
        <v>17</v>
      </c>
      <c r="Q66" s="427">
        <v>219</v>
      </c>
      <c r="R66" s="427">
        <v>8</v>
      </c>
      <c r="S66" s="427">
        <v>193</v>
      </c>
      <c r="T66" s="427">
        <v>10</v>
      </c>
      <c r="U66" s="427">
        <v>500</v>
      </c>
      <c r="V66" s="427" t="s">
        <v>809</v>
      </c>
      <c r="W66" s="427" t="s">
        <v>809</v>
      </c>
    </row>
    <row r="67" spans="1:23" ht="18.75" customHeight="1">
      <c r="A67" s="562"/>
      <c r="B67" s="562"/>
      <c r="C67" s="1082" t="s">
        <v>1685</v>
      </c>
      <c r="D67" s="427">
        <v>75</v>
      </c>
      <c r="E67" s="427">
        <v>197</v>
      </c>
      <c r="F67" s="427">
        <v>49</v>
      </c>
      <c r="G67" s="427">
        <v>8</v>
      </c>
      <c r="H67" s="427">
        <v>1023</v>
      </c>
      <c r="I67" s="427">
        <v>970</v>
      </c>
      <c r="J67" s="427">
        <v>75</v>
      </c>
      <c r="K67" s="427">
        <v>197</v>
      </c>
      <c r="L67" s="427">
        <v>63</v>
      </c>
      <c r="M67" s="427">
        <v>108</v>
      </c>
      <c r="N67" s="427">
        <v>8</v>
      </c>
      <c r="O67" s="427">
        <v>50</v>
      </c>
      <c r="P67" s="427">
        <v>3</v>
      </c>
      <c r="Q67" s="427">
        <v>39</v>
      </c>
      <c r="R67" s="428" t="s">
        <v>693</v>
      </c>
      <c r="S67" s="428" t="s">
        <v>693</v>
      </c>
      <c r="T67" s="428" t="s">
        <v>693</v>
      </c>
      <c r="U67" s="428" t="s">
        <v>693</v>
      </c>
      <c r="V67" s="427" t="s">
        <v>809</v>
      </c>
      <c r="W67" s="427" t="s">
        <v>809</v>
      </c>
    </row>
    <row r="68" spans="1:23" ht="18.75" customHeight="1">
      <c r="A68" s="562"/>
      <c r="B68" s="562"/>
      <c r="C68" s="1082" t="s">
        <v>1686</v>
      </c>
      <c r="D68" s="427">
        <v>253</v>
      </c>
      <c r="E68" s="427">
        <v>4098</v>
      </c>
      <c r="F68" s="427">
        <v>93</v>
      </c>
      <c r="G68" s="427">
        <v>9</v>
      </c>
      <c r="H68" s="427">
        <v>4467</v>
      </c>
      <c r="I68" s="427">
        <v>4382</v>
      </c>
      <c r="J68" s="427">
        <v>253</v>
      </c>
      <c r="K68" s="427">
        <v>4098</v>
      </c>
      <c r="L68" s="427">
        <v>86</v>
      </c>
      <c r="M68" s="427">
        <v>191</v>
      </c>
      <c r="N68" s="427">
        <v>87</v>
      </c>
      <c r="O68" s="427">
        <v>592</v>
      </c>
      <c r="P68" s="427">
        <v>30</v>
      </c>
      <c r="Q68" s="427">
        <v>391</v>
      </c>
      <c r="R68" s="427">
        <v>23</v>
      </c>
      <c r="S68" s="427">
        <v>532</v>
      </c>
      <c r="T68" s="428">
        <v>27</v>
      </c>
      <c r="U68" s="428">
        <v>2392</v>
      </c>
      <c r="V68" s="427" t="s">
        <v>809</v>
      </c>
      <c r="W68" s="427" t="s">
        <v>809</v>
      </c>
    </row>
    <row r="69" spans="1:23" ht="18.75" customHeight="1">
      <c r="A69" s="562"/>
      <c r="B69" s="562"/>
      <c r="C69" s="1082" t="s">
        <v>1687</v>
      </c>
      <c r="D69" s="427">
        <v>26</v>
      </c>
      <c r="E69" s="427">
        <v>568</v>
      </c>
      <c r="F69" s="427">
        <v>2</v>
      </c>
      <c r="G69" s="428" t="s">
        <v>809</v>
      </c>
      <c r="H69" s="427">
        <v>566</v>
      </c>
      <c r="I69" s="427">
        <v>566</v>
      </c>
      <c r="J69" s="427">
        <v>26</v>
      </c>
      <c r="K69" s="427">
        <v>568</v>
      </c>
      <c r="L69" s="427">
        <v>12</v>
      </c>
      <c r="M69" s="427">
        <v>38</v>
      </c>
      <c r="N69" s="427">
        <v>3</v>
      </c>
      <c r="O69" s="427">
        <v>15</v>
      </c>
      <c r="P69" s="427">
        <v>7</v>
      </c>
      <c r="Q69" s="427">
        <v>97</v>
      </c>
      <c r="R69" s="427">
        <v>2</v>
      </c>
      <c r="S69" s="427">
        <v>43</v>
      </c>
      <c r="T69" s="427">
        <v>2</v>
      </c>
      <c r="U69" s="427">
        <v>375</v>
      </c>
      <c r="V69" s="427" t="s">
        <v>809</v>
      </c>
      <c r="W69" s="427" t="s">
        <v>809</v>
      </c>
    </row>
    <row r="70" spans="1:23" ht="18.75" customHeight="1">
      <c r="A70" s="562"/>
      <c r="B70" s="562"/>
      <c r="C70" s="1084" t="s">
        <v>1688</v>
      </c>
      <c r="D70" s="427">
        <v>206</v>
      </c>
      <c r="E70" s="427">
        <v>1035</v>
      </c>
      <c r="F70" s="427">
        <v>25</v>
      </c>
      <c r="G70" s="428">
        <v>7</v>
      </c>
      <c r="H70" s="427">
        <v>841</v>
      </c>
      <c r="I70" s="427">
        <v>773</v>
      </c>
      <c r="J70" s="427">
        <v>206</v>
      </c>
      <c r="K70" s="427">
        <v>1035</v>
      </c>
      <c r="L70" s="427">
        <v>144</v>
      </c>
      <c r="M70" s="427">
        <v>276</v>
      </c>
      <c r="N70" s="427">
        <v>36</v>
      </c>
      <c r="O70" s="427">
        <v>228</v>
      </c>
      <c r="P70" s="427">
        <v>14</v>
      </c>
      <c r="Q70" s="427">
        <v>187</v>
      </c>
      <c r="R70" s="427">
        <v>2</v>
      </c>
      <c r="S70" s="427">
        <v>46</v>
      </c>
      <c r="T70" s="427">
        <v>7</v>
      </c>
      <c r="U70" s="427">
        <v>298</v>
      </c>
      <c r="V70" s="427" t="s">
        <v>809</v>
      </c>
      <c r="W70" s="427" t="s">
        <v>809</v>
      </c>
    </row>
    <row r="71" spans="1:23" ht="18.75" customHeight="1">
      <c r="A71" s="562"/>
      <c r="B71" s="562"/>
      <c r="C71" s="1090" t="s">
        <v>1043</v>
      </c>
      <c r="D71" s="427">
        <v>100</v>
      </c>
      <c r="E71" s="427">
        <v>2179</v>
      </c>
      <c r="F71" s="427" t="s">
        <v>809</v>
      </c>
      <c r="G71" s="427" t="s">
        <v>809</v>
      </c>
      <c r="H71" s="427">
        <v>2179</v>
      </c>
      <c r="I71" s="427">
        <v>2068</v>
      </c>
      <c r="J71" s="427" t="s">
        <v>809</v>
      </c>
      <c r="K71" s="427" t="s">
        <v>809</v>
      </c>
      <c r="L71" s="427" t="s">
        <v>809</v>
      </c>
      <c r="M71" s="427" t="s">
        <v>809</v>
      </c>
      <c r="N71" s="427" t="s">
        <v>809</v>
      </c>
      <c r="O71" s="427" t="s">
        <v>809</v>
      </c>
      <c r="P71" s="427" t="s">
        <v>809</v>
      </c>
      <c r="Q71" s="427" t="s">
        <v>809</v>
      </c>
      <c r="R71" s="427" t="s">
        <v>809</v>
      </c>
      <c r="S71" s="427" t="s">
        <v>809</v>
      </c>
      <c r="T71" s="427" t="s">
        <v>809</v>
      </c>
      <c r="U71" s="427" t="s">
        <v>809</v>
      </c>
      <c r="V71" s="427">
        <v>100</v>
      </c>
      <c r="W71" s="427">
        <v>2179</v>
      </c>
    </row>
    <row r="72" spans="1:23" ht="18.75" customHeight="1">
      <c r="A72" s="4847" t="s">
        <v>1698</v>
      </c>
      <c r="B72" s="4847"/>
      <c r="C72" s="4848"/>
      <c r="D72" s="1094"/>
      <c r="E72" s="1094"/>
      <c r="F72" s="1094"/>
      <c r="G72" s="1094"/>
      <c r="H72" s="1094"/>
      <c r="I72" s="1094"/>
      <c r="J72" s="1094"/>
      <c r="K72" s="1094"/>
      <c r="L72" s="1094"/>
      <c r="M72" s="1094"/>
      <c r="N72" s="1094"/>
      <c r="O72" s="1094"/>
      <c r="P72" s="1094"/>
      <c r="Q72" s="1094"/>
      <c r="R72" s="1094"/>
      <c r="S72" s="1094"/>
      <c r="T72" s="1094"/>
      <c r="U72" s="1094"/>
      <c r="V72" s="1094"/>
      <c r="W72" s="1094"/>
    </row>
    <row r="73" spans="1:23" ht="18.75" customHeight="1">
      <c r="A73" s="562"/>
      <c r="B73" s="4825" t="s">
        <v>1674</v>
      </c>
      <c r="C73" s="4826"/>
      <c r="D73" s="501">
        <v>3666</v>
      </c>
      <c r="E73" s="501">
        <v>29323</v>
      </c>
      <c r="F73" s="501">
        <v>1847</v>
      </c>
      <c r="G73" s="501">
        <v>662</v>
      </c>
      <c r="H73" s="501">
        <v>24694</v>
      </c>
      <c r="I73" s="501">
        <v>24103</v>
      </c>
      <c r="J73" s="1095">
        <f>L73+N73+P73+R73+T73</f>
        <v>3666</v>
      </c>
      <c r="K73" s="1095">
        <f>M73+O73+Q73+S73+U73</f>
        <v>29323</v>
      </c>
      <c r="L73" s="501">
        <f t="shared" ref="L73:U73" si="0">SUM(L74:L90)</f>
        <v>2684</v>
      </c>
      <c r="M73" s="501">
        <f t="shared" si="0"/>
        <v>6815</v>
      </c>
      <c r="N73" s="501">
        <f t="shared" si="0"/>
        <v>445</v>
      </c>
      <c r="O73" s="501">
        <f t="shared" si="0"/>
        <v>3488</v>
      </c>
      <c r="P73" s="501">
        <f t="shared" si="0"/>
        <v>285</v>
      </c>
      <c r="Q73" s="501">
        <f t="shared" si="0"/>
        <v>4211</v>
      </c>
      <c r="R73" s="501">
        <f t="shared" si="0"/>
        <v>98</v>
      </c>
      <c r="S73" s="501">
        <f t="shared" si="0"/>
        <v>2489</v>
      </c>
      <c r="T73" s="501">
        <f t="shared" si="0"/>
        <v>154</v>
      </c>
      <c r="U73" s="501">
        <f t="shared" si="0"/>
        <v>12320</v>
      </c>
      <c r="V73" s="501" t="s">
        <v>1232</v>
      </c>
      <c r="W73" s="501" t="s">
        <v>1232</v>
      </c>
    </row>
    <row r="74" spans="1:23" ht="18.75" customHeight="1">
      <c r="A74" s="562"/>
      <c r="B74" s="562"/>
      <c r="C74" s="1082" t="s">
        <v>1675</v>
      </c>
      <c r="D74" s="506">
        <v>18</v>
      </c>
      <c r="E74" s="506">
        <v>156</v>
      </c>
      <c r="F74" s="554" t="s">
        <v>1232</v>
      </c>
      <c r="G74" s="506" t="s">
        <v>1232</v>
      </c>
      <c r="H74" s="506">
        <v>127</v>
      </c>
      <c r="I74" s="506">
        <v>102</v>
      </c>
      <c r="J74" s="506">
        <f>L74+N74+P74+T74</f>
        <v>18</v>
      </c>
      <c r="K74" s="506">
        <f>M74+O74+Q74+U74</f>
        <v>156</v>
      </c>
      <c r="L74" s="506">
        <v>13</v>
      </c>
      <c r="M74" s="506">
        <v>69</v>
      </c>
      <c r="N74" s="506">
        <v>1</v>
      </c>
      <c r="O74" s="506">
        <v>8</v>
      </c>
      <c r="P74" s="506">
        <v>3</v>
      </c>
      <c r="Q74" s="506">
        <v>48</v>
      </c>
      <c r="R74" s="506" t="s">
        <v>1232</v>
      </c>
      <c r="S74" s="506" t="s">
        <v>1232</v>
      </c>
      <c r="T74" s="506">
        <v>1</v>
      </c>
      <c r="U74" s="506">
        <v>31</v>
      </c>
      <c r="V74" s="506" t="s">
        <v>1232</v>
      </c>
      <c r="W74" s="506" t="s">
        <v>1232</v>
      </c>
    </row>
    <row r="75" spans="1:23" ht="18.75" customHeight="1">
      <c r="A75" s="562"/>
      <c r="B75" s="562"/>
      <c r="C75" s="1082" t="s">
        <v>1026</v>
      </c>
      <c r="D75" s="506">
        <v>1</v>
      </c>
      <c r="E75" s="506">
        <v>4</v>
      </c>
      <c r="F75" s="554" t="s">
        <v>1232</v>
      </c>
      <c r="G75" s="506" t="s">
        <v>1232</v>
      </c>
      <c r="H75" s="506">
        <v>4</v>
      </c>
      <c r="I75" s="506">
        <v>4</v>
      </c>
      <c r="J75" s="506">
        <f>L75</f>
        <v>1</v>
      </c>
      <c r="K75" s="506">
        <f>M75</f>
        <v>4</v>
      </c>
      <c r="L75" s="506">
        <v>1</v>
      </c>
      <c r="M75" s="506">
        <v>4</v>
      </c>
      <c r="N75" s="506" t="s">
        <v>1232</v>
      </c>
      <c r="O75" s="506" t="s">
        <v>1232</v>
      </c>
      <c r="P75" s="506" t="s">
        <v>1232</v>
      </c>
      <c r="Q75" s="506" t="s">
        <v>1232</v>
      </c>
      <c r="R75" s="506" t="s">
        <v>1232</v>
      </c>
      <c r="S75" s="506" t="s">
        <v>1232</v>
      </c>
      <c r="T75" s="506" t="s">
        <v>1232</v>
      </c>
      <c r="U75" s="506" t="s">
        <v>1232</v>
      </c>
      <c r="V75" s="554" t="s">
        <v>1232</v>
      </c>
      <c r="W75" s="554" t="s">
        <v>1232</v>
      </c>
    </row>
    <row r="76" spans="1:23" ht="18.75" customHeight="1">
      <c r="A76" s="562"/>
      <c r="B76" s="562"/>
      <c r="C76" s="1082" t="s">
        <v>1027</v>
      </c>
      <c r="D76" s="506">
        <v>315</v>
      </c>
      <c r="E76" s="506">
        <v>1481</v>
      </c>
      <c r="F76" s="506">
        <v>156</v>
      </c>
      <c r="G76" s="506">
        <v>39</v>
      </c>
      <c r="H76" s="506">
        <v>1017</v>
      </c>
      <c r="I76" s="506">
        <v>971</v>
      </c>
      <c r="J76" s="506">
        <f t="shared" ref="J76:K90" si="1">L76+N76+P76+R76+T76</f>
        <v>315</v>
      </c>
      <c r="K76" s="506">
        <f t="shared" si="1"/>
        <v>1481</v>
      </c>
      <c r="L76" s="506">
        <v>256</v>
      </c>
      <c r="M76" s="506">
        <v>708</v>
      </c>
      <c r="N76" s="506">
        <v>40</v>
      </c>
      <c r="O76" s="506">
        <v>339</v>
      </c>
      <c r="P76" s="506">
        <v>13</v>
      </c>
      <c r="Q76" s="506">
        <v>208</v>
      </c>
      <c r="R76" s="506">
        <v>4</v>
      </c>
      <c r="S76" s="506">
        <v>111</v>
      </c>
      <c r="T76" s="506">
        <v>2</v>
      </c>
      <c r="U76" s="506">
        <v>115</v>
      </c>
      <c r="V76" s="554" t="s">
        <v>1232</v>
      </c>
      <c r="W76" s="554" t="s">
        <v>1232</v>
      </c>
    </row>
    <row r="77" spans="1:23" ht="18.75" customHeight="1">
      <c r="A77" s="562"/>
      <c r="B77" s="562"/>
      <c r="C77" s="1082" t="s">
        <v>1028</v>
      </c>
      <c r="D77" s="506">
        <v>825</v>
      </c>
      <c r="E77" s="506">
        <v>9232</v>
      </c>
      <c r="F77" s="506">
        <v>457</v>
      </c>
      <c r="G77" s="506">
        <v>207</v>
      </c>
      <c r="H77" s="506">
        <v>7864</v>
      </c>
      <c r="I77" s="506">
        <v>7759</v>
      </c>
      <c r="J77" s="506">
        <f t="shared" si="1"/>
        <v>825</v>
      </c>
      <c r="K77" s="506">
        <f t="shared" si="1"/>
        <v>9232</v>
      </c>
      <c r="L77" s="506">
        <v>593</v>
      </c>
      <c r="M77" s="506">
        <v>1511</v>
      </c>
      <c r="N77" s="506">
        <v>90</v>
      </c>
      <c r="O77" s="506">
        <v>772</v>
      </c>
      <c r="P77" s="506">
        <v>61</v>
      </c>
      <c r="Q77" s="506">
        <v>955</v>
      </c>
      <c r="R77" s="506">
        <v>29</v>
      </c>
      <c r="S77" s="506">
        <v>760</v>
      </c>
      <c r="T77" s="506">
        <v>52</v>
      </c>
      <c r="U77" s="506">
        <v>5234</v>
      </c>
      <c r="V77" s="554" t="s">
        <v>1232</v>
      </c>
      <c r="W77" s="554" t="s">
        <v>1232</v>
      </c>
    </row>
    <row r="78" spans="1:23" ht="18.75" customHeight="1">
      <c r="A78" s="562"/>
      <c r="B78" s="562"/>
      <c r="C78" s="1084" t="s">
        <v>1676</v>
      </c>
      <c r="D78" s="506" t="s">
        <v>1232</v>
      </c>
      <c r="E78" s="506" t="s">
        <v>1232</v>
      </c>
      <c r="F78" s="554" t="s">
        <v>1232</v>
      </c>
      <c r="G78" s="554" t="s">
        <v>1232</v>
      </c>
      <c r="H78" s="554" t="s">
        <v>1232</v>
      </c>
      <c r="I78" s="554" t="s">
        <v>1232</v>
      </c>
      <c r="J78" s="554" t="s">
        <v>1232</v>
      </c>
      <c r="K78" s="554" t="s">
        <v>1232</v>
      </c>
      <c r="L78" s="554" t="s">
        <v>1232</v>
      </c>
      <c r="M78" s="554" t="s">
        <v>1232</v>
      </c>
      <c r="N78" s="554" t="s">
        <v>1232</v>
      </c>
      <c r="O78" s="554" t="s">
        <v>1232</v>
      </c>
      <c r="P78" s="554" t="s">
        <v>1232</v>
      </c>
      <c r="Q78" s="554" t="s">
        <v>1232</v>
      </c>
      <c r="R78" s="554" t="s">
        <v>1232</v>
      </c>
      <c r="S78" s="554" t="s">
        <v>1232</v>
      </c>
      <c r="T78" s="554" t="s">
        <v>1232</v>
      </c>
      <c r="U78" s="554" t="s">
        <v>1232</v>
      </c>
      <c r="V78" s="506" t="s">
        <v>1232</v>
      </c>
      <c r="W78" s="506" t="s">
        <v>1232</v>
      </c>
    </row>
    <row r="79" spans="1:23" ht="18.75" customHeight="1">
      <c r="A79" s="562"/>
      <c r="B79" s="562"/>
      <c r="C79" s="1082" t="s">
        <v>1677</v>
      </c>
      <c r="D79" s="506">
        <v>9</v>
      </c>
      <c r="E79" s="506">
        <v>138</v>
      </c>
      <c r="F79" s="554" t="s">
        <v>1232</v>
      </c>
      <c r="G79" s="554" t="s">
        <v>1232</v>
      </c>
      <c r="H79" s="506">
        <v>133</v>
      </c>
      <c r="I79" s="506">
        <v>133</v>
      </c>
      <c r="J79" s="506">
        <f>L79+N79+T79</f>
        <v>9</v>
      </c>
      <c r="K79" s="506">
        <f>M79+O79+U79</f>
        <v>138</v>
      </c>
      <c r="L79" s="506">
        <v>7</v>
      </c>
      <c r="M79" s="506">
        <v>10</v>
      </c>
      <c r="N79" s="506">
        <v>1</v>
      </c>
      <c r="O79" s="506">
        <v>10</v>
      </c>
      <c r="P79" s="506" t="s">
        <v>1232</v>
      </c>
      <c r="Q79" s="506" t="s">
        <v>1232</v>
      </c>
      <c r="R79" s="554" t="s">
        <v>1232</v>
      </c>
      <c r="S79" s="554" t="s">
        <v>1232</v>
      </c>
      <c r="T79" s="506">
        <v>1</v>
      </c>
      <c r="U79" s="506">
        <v>118</v>
      </c>
      <c r="V79" s="554" t="s">
        <v>1232</v>
      </c>
      <c r="W79" s="554" t="s">
        <v>1232</v>
      </c>
    </row>
    <row r="80" spans="1:23" ht="18.75" customHeight="1">
      <c r="A80" s="562"/>
      <c r="B80" s="562"/>
      <c r="C80" s="1082" t="s">
        <v>1691</v>
      </c>
      <c r="D80" s="506">
        <v>42</v>
      </c>
      <c r="E80" s="506">
        <v>767</v>
      </c>
      <c r="F80" s="506">
        <v>1</v>
      </c>
      <c r="G80" s="554" t="s">
        <v>1232</v>
      </c>
      <c r="H80" s="506">
        <v>773</v>
      </c>
      <c r="I80" s="506">
        <v>767</v>
      </c>
      <c r="J80" s="506">
        <f t="shared" si="1"/>
        <v>42</v>
      </c>
      <c r="K80" s="506">
        <f t="shared" si="1"/>
        <v>807</v>
      </c>
      <c r="L80" s="506">
        <v>12</v>
      </c>
      <c r="M80" s="506">
        <v>27</v>
      </c>
      <c r="N80" s="506">
        <v>7</v>
      </c>
      <c r="O80" s="506">
        <v>63</v>
      </c>
      <c r="P80" s="506">
        <v>9</v>
      </c>
      <c r="Q80" s="506">
        <v>132</v>
      </c>
      <c r="R80" s="506">
        <v>5</v>
      </c>
      <c r="S80" s="506">
        <v>129</v>
      </c>
      <c r="T80" s="506">
        <v>9</v>
      </c>
      <c r="U80" s="506">
        <v>456</v>
      </c>
      <c r="V80" s="506" t="s">
        <v>1232</v>
      </c>
      <c r="W80" s="506" t="s">
        <v>1232</v>
      </c>
    </row>
    <row r="81" spans="1:23" ht="18.75" customHeight="1">
      <c r="A81" s="562"/>
      <c r="B81" s="562"/>
      <c r="C81" s="1082" t="s">
        <v>1692</v>
      </c>
      <c r="D81" s="506">
        <v>847</v>
      </c>
      <c r="E81" s="506">
        <v>4963</v>
      </c>
      <c r="F81" s="506">
        <v>379</v>
      </c>
      <c r="G81" s="506">
        <v>172</v>
      </c>
      <c r="H81" s="506">
        <v>3941</v>
      </c>
      <c r="I81" s="506">
        <v>3831</v>
      </c>
      <c r="J81" s="506">
        <f t="shared" si="1"/>
        <v>847</v>
      </c>
      <c r="K81" s="506">
        <f t="shared" si="1"/>
        <v>4963</v>
      </c>
      <c r="L81" s="506">
        <v>630</v>
      </c>
      <c r="M81" s="506">
        <v>1732</v>
      </c>
      <c r="N81" s="506">
        <v>109</v>
      </c>
      <c r="O81" s="506">
        <v>822</v>
      </c>
      <c r="P81" s="506">
        <v>80</v>
      </c>
      <c r="Q81" s="506">
        <v>1121</v>
      </c>
      <c r="R81" s="506">
        <v>12</v>
      </c>
      <c r="S81" s="506">
        <v>299</v>
      </c>
      <c r="T81" s="506">
        <v>16</v>
      </c>
      <c r="U81" s="506">
        <v>989</v>
      </c>
      <c r="V81" s="554" t="s">
        <v>1232</v>
      </c>
      <c r="W81" s="554" t="s">
        <v>1232</v>
      </c>
    </row>
    <row r="82" spans="1:23" ht="18.75" customHeight="1">
      <c r="A82" s="562"/>
      <c r="B82" s="562"/>
      <c r="C82" s="1082" t="s">
        <v>1693</v>
      </c>
      <c r="D82" s="506">
        <v>40</v>
      </c>
      <c r="E82" s="506">
        <v>376</v>
      </c>
      <c r="F82" s="506">
        <v>3</v>
      </c>
      <c r="G82" s="506" t="s">
        <v>1232</v>
      </c>
      <c r="H82" s="506">
        <v>356</v>
      </c>
      <c r="I82" s="506">
        <v>356</v>
      </c>
      <c r="J82" s="506">
        <f t="shared" si="1"/>
        <v>40</v>
      </c>
      <c r="K82" s="506">
        <f t="shared" si="1"/>
        <v>376</v>
      </c>
      <c r="L82" s="506">
        <v>17</v>
      </c>
      <c r="M82" s="506">
        <v>42</v>
      </c>
      <c r="N82" s="506">
        <v>8</v>
      </c>
      <c r="O82" s="506">
        <v>57</v>
      </c>
      <c r="P82" s="506">
        <v>11</v>
      </c>
      <c r="Q82" s="506">
        <v>157</v>
      </c>
      <c r="R82" s="506">
        <v>3</v>
      </c>
      <c r="S82" s="506">
        <v>71</v>
      </c>
      <c r="T82" s="506">
        <v>1</v>
      </c>
      <c r="U82" s="506">
        <v>49</v>
      </c>
      <c r="V82" s="554" t="s">
        <v>1232</v>
      </c>
      <c r="W82" s="554" t="s">
        <v>1232</v>
      </c>
    </row>
    <row r="83" spans="1:23" ht="18.75" customHeight="1">
      <c r="A83" s="562"/>
      <c r="B83" s="562"/>
      <c r="C83" s="1082" t="s">
        <v>1694</v>
      </c>
      <c r="D83" s="506">
        <v>132</v>
      </c>
      <c r="E83" s="506">
        <v>375</v>
      </c>
      <c r="F83" s="506">
        <v>67</v>
      </c>
      <c r="G83" s="506">
        <v>28</v>
      </c>
      <c r="H83" s="506">
        <v>197</v>
      </c>
      <c r="I83" s="506">
        <v>178</v>
      </c>
      <c r="J83" s="506">
        <f>L83+N83+P83+T83</f>
        <v>132</v>
      </c>
      <c r="K83" s="506">
        <f>M83+O83+Q83+U83</f>
        <v>375</v>
      </c>
      <c r="L83" s="506">
        <v>126</v>
      </c>
      <c r="M83" s="506">
        <v>259</v>
      </c>
      <c r="N83" s="506">
        <v>4</v>
      </c>
      <c r="O83" s="506">
        <v>28</v>
      </c>
      <c r="P83" s="506">
        <v>1</v>
      </c>
      <c r="Q83" s="506">
        <v>18</v>
      </c>
      <c r="R83" s="506" t="s">
        <v>1232</v>
      </c>
      <c r="S83" s="506" t="s">
        <v>1232</v>
      </c>
      <c r="T83" s="506">
        <v>1</v>
      </c>
      <c r="U83" s="506">
        <v>70</v>
      </c>
      <c r="V83" s="554" t="s">
        <v>1232</v>
      </c>
      <c r="W83" s="554" t="s">
        <v>1232</v>
      </c>
    </row>
    <row r="84" spans="1:23" ht="18.75" customHeight="1">
      <c r="A84" s="562"/>
      <c r="B84" s="562"/>
      <c r="C84" s="1089" t="s">
        <v>1695</v>
      </c>
      <c r="D84" s="506">
        <v>64</v>
      </c>
      <c r="E84" s="506">
        <v>177</v>
      </c>
      <c r="F84" s="506">
        <v>47</v>
      </c>
      <c r="G84" s="506">
        <v>9</v>
      </c>
      <c r="H84" s="506">
        <v>104</v>
      </c>
      <c r="I84" s="506">
        <v>94</v>
      </c>
      <c r="J84" s="506">
        <f>L84+N84</f>
        <v>64</v>
      </c>
      <c r="K84" s="506">
        <f>M84+O84</f>
        <v>177</v>
      </c>
      <c r="L84" s="506">
        <v>60</v>
      </c>
      <c r="M84" s="506">
        <v>145</v>
      </c>
      <c r="N84" s="506">
        <v>4</v>
      </c>
      <c r="O84" s="506">
        <v>32</v>
      </c>
      <c r="P84" s="506" t="s">
        <v>1232</v>
      </c>
      <c r="Q84" s="506" t="s">
        <v>1232</v>
      </c>
      <c r="R84" s="554" t="s">
        <v>1232</v>
      </c>
      <c r="S84" s="554" t="s">
        <v>1232</v>
      </c>
      <c r="T84" s="554" t="s">
        <v>1232</v>
      </c>
      <c r="U84" s="554" t="s">
        <v>1232</v>
      </c>
      <c r="V84" s="554" t="s">
        <v>1232</v>
      </c>
      <c r="W84" s="554" t="s">
        <v>1232</v>
      </c>
    </row>
    <row r="85" spans="1:23" ht="18.75" customHeight="1">
      <c r="A85" s="562"/>
      <c r="B85" s="562"/>
      <c r="C85" s="1082" t="s">
        <v>1696</v>
      </c>
      <c r="D85" s="506">
        <v>504</v>
      </c>
      <c r="E85" s="506">
        <v>4452</v>
      </c>
      <c r="F85" s="506">
        <v>345</v>
      </c>
      <c r="G85" s="506">
        <v>126</v>
      </c>
      <c r="H85" s="506">
        <v>3831</v>
      </c>
      <c r="I85" s="506">
        <v>3707</v>
      </c>
      <c r="J85" s="506">
        <f t="shared" si="1"/>
        <v>504</v>
      </c>
      <c r="K85" s="506">
        <f t="shared" si="1"/>
        <v>4452</v>
      </c>
      <c r="L85" s="506">
        <v>362</v>
      </c>
      <c r="M85" s="506">
        <v>945</v>
      </c>
      <c r="N85" s="506">
        <v>62</v>
      </c>
      <c r="O85" s="506">
        <v>472</v>
      </c>
      <c r="P85" s="506">
        <v>32</v>
      </c>
      <c r="Q85" s="506">
        <v>487</v>
      </c>
      <c r="R85" s="506">
        <v>16</v>
      </c>
      <c r="S85" s="506">
        <v>415</v>
      </c>
      <c r="T85" s="506">
        <v>32</v>
      </c>
      <c r="U85" s="506">
        <v>2133</v>
      </c>
      <c r="V85" s="506" t="s">
        <v>1232</v>
      </c>
      <c r="W85" s="506" t="s">
        <v>1232</v>
      </c>
    </row>
    <row r="86" spans="1:23" ht="18.75" customHeight="1">
      <c r="A86" s="562"/>
      <c r="B86" s="562"/>
      <c r="C86" s="1090" t="s">
        <v>1684</v>
      </c>
      <c r="D86" s="506">
        <v>327</v>
      </c>
      <c r="E86" s="506">
        <v>1480</v>
      </c>
      <c r="F86" s="506">
        <v>231</v>
      </c>
      <c r="G86" s="506">
        <v>43</v>
      </c>
      <c r="H86" s="506">
        <v>1116</v>
      </c>
      <c r="I86" s="506">
        <v>1066</v>
      </c>
      <c r="J86" s="506">
        <f t="shared" si="1"/>
        <v>327</v>
      </c>
      <c r="K86" s="506">
        <f t="shared" si="1"/>
        <v>1480</v>
      </c>
      <c r="L86" s="506">
        <v>273</v>
      </c>
      <c r="M86" s="506">
        <v>540</v>
      </c>
      <c r="N86" s="506">
        <v>27</v>
      </c>
      <c r="O86" s="506">
        <v>209</v>
      </c>
      <c r="P86" s="506">
        <v>16</v>
      </c>
      <c r="Q86" s="506">
        <v>253</v>
      </c>
      <c r="R86" s="506">
        <v>4</v>
      </c>
      <c r="S86" s="506">
        <v>96</v>
      </c>
      <c r="T86" s="506">
        <v>7</v>
      </c>
      <c r="U86" s="506">
        <v>382</v>
      </c>
      <c r="V86" s="506" t="s">
        <v>1232</v>
      </c>
      <c r="W86" s="506" t="s">
        <v>1232</v>
      </c>
    </row>
    <row r="87" spans="1:23" ht="18.75" customHeight="1">
      <c r="A87" s="562"/>
      <c r="B87" s="562"/>
      <c r="C87" s="1082" t="s">
        <v>1685</v>
      </c>
      <c r="D87" s="506">
        <v>65</v>
      </c>
      <c r="E87" s="506">
        <v>176</v>
      </c>
      <c r="F87" s="506">
        <v>42</v>
      </c>
      <c r="G87" s="506">
        <v>5</v>
      </c>
      <c r="H87" s="506">
        <v>132</v>
      </c>
      <c r="I87" s="506">
        <v>126</v>
      </c>
      <c r="J87" s="506">
        <f>L87+N87+P87</f>
        <v>65</v>
      </c>
      <c r="K87" s="506">
        <f>M87+O87+Q87</f>
        <v>186</v>
      </c>
      <c r="L87" s="506">
        <v>55</v>
      </c>
      <c r="M87" s="506">
        <v>100</v>
      </c>
      <c r="N87" s="506">
        <v>9</v>
      </c>
      <c r="O87" s="506">
        <v>67</v>
      </c>
      <c r="P87" s="506">
        <v>1</v>
      </c>
      <c r="Q87" s="506">
        <v>19</v>
      </c>
      <c r="R87" s="554" t="s">
        <v>1232</v>
      </c>
      <c r="S87" s="554" t="s">
        <v>1232</v>
      </c>
      <c r="T87" s="554" t="s">
        <v>1232</v>
      </c>
      <c r="U87" s="554" t="s">
        <v>1232</v>
      </c>
      <c r="V87" s="506" t="s">
        <v>1232</v>
      </c>
      <c r="W87" s="506" t="s">
        <v>1232</v>
      </c>
    </row>
    <row r="88" spans="1:23" ht="18.75" customHeight="1">
      <c r="A88" s="562"/>
      <c r="B88" s="562"/>
      <c r="C88" s="1082" t="s">
        <v>1699</v>
      </c>
      <c r="D88" s="506">
        <v>247</v>
      </c>
      <c r="E88" s="506">
        <v>3698</v>
      </c>
      <c r="F88" s="506">
        <v>90</v>
      </c>
      <c r="G88" s="506">
        <v>19</v>
      </c>
      <c r="H88" s="506">
        <v>3502</v>
      </c>
      <c r="I88" s="506">
        <v>3446</v>
      </c>
      <c r="J88" s="506">
        <f t="shared" si="1"/>
        <v>247</v>
      </c>
      <c r="K88" s="506">
        <f t="shared" si="1"/>
        <v>3698</v>
      </c>
      <c r="L88" s="506">
        <v>102</v>
      </c>
      <c r="M88" s="506">
        <v>292</v>
      </c>
      <c r="N88" s="506">
        <v>62</v>
      </c>
      <c r="O88" s="506">
        <v>458</v>
      </c>
      <c r="P88" s="506">
        <v>37</v>
      </c>
      <c r="Q88" s="506">
        <v>503</v>
      </c>
      <c r="R88" s="506">
        <v>23</v>
      </c>
      <c r="S88" s="506">
        <v>562</v>
      </c>
      <c r="T88" s="554">
        <v>23</v>
      </c>
      <c r="U88" s="554">
        <v>1883</v>
      </c>
      <c r="V88" s="506" t="s">
        <v>1232</v>
      </c>
      <c r="W88" s="506" t="s">
        <v>1232</v>
      </c>
    </row>
    <row r="89" spans="1:23" ht="18.75" customHeight="1">
      <c r="A89" s="562"/>
      <c r="B89" s="562"/>
      <c r="C89" s="1082" t="s">
        <v>1700</v>
      </c>
      <c r="D89" s="506">
        <v>26</v>
      </c>
      <c r="E89" s="506">
        <v>557</v>
      </c>
      <c r="F89" s="506">
        <v>2</v>
      </c>
      <c r="G89" s="554" t="s">
        <v>1232</v>
      </c>
      <c r="H89" s="506">
        <v>555</v>
      </c>
      <c r="I89" s="506">
        <v>551</v>
      </c>
      <c r="J89" s="506">
        <f t="shared" si="1"/>
        <v>26</v>
      </c>
      <c r="K89" s="506">
        <f t="shared" si="1"/>
        <v>557</v>
      </c>
      <c r="L89" s="506">
        <v>13</v>
      </c>
      <c r="M89" s="506">
        <v>41</v>
      </c>
      <c r="N89" s="506">
        <v>2</v>
      </c>
      <c r="O89" s="506">
        <v>14</v>
      </c>
      <c r="P89" s="506">
        <v>8</v>
      </c>
      <c r="Q89" s="506">
        <v>112</v>
      </c>
      <c r="R89" s="506">
        <v>1</v>
      </c>
      <c r="S89" s="506">
        <v>22</v>
      </c>
      <c r="T89" s="506">
        <v>2</v>
      </c>
      <c r="U89" s="506">
        <v>368</v>
      </c>
      <c r="V89" s="506" t="s">
        <v>1232</v>
      </c>
      <c r="W89" s="506" t="s">
        <v>1232</v>
      </c>
    </row>
    <row r="90" spans="1:23" ht="18.75" customHeight="1" thickBot="1">
      <c r="A90" s="1091"/>
      <c r="B90" s="1091"/>
      <c r="C90" s="1096" t="s">
        <v>1701</v>
      </c>
      <c r="D90" s="565">
        <v>204</v>
      </c>
      <c r="E90" s="565">
        <v>1241</v>
      </c>
      <c r="F90" s="565">
        <v>27</v>
      </c>
      <c r="G90" s="565">
        <v>14</v>
      </c>
      <c r="H90" s="565">
        <v>1042</v>
      </c>
      <c r="I90" s="565">
        <v>1012</v>
      </c>
      <c r="J90" s="565">
        <f t="shared" si="1"/>
        <v>204</v>
      </c>
      <c r="K90" s="565">
        <f t="shared" si="1"/>
        <v>1241</v>
      </c>
      <c r="L90" s="565">
        <v>164</v>
      </c>
      <c r="M90" s="565">
        <v>390</v>
      </c>
      <c r="N90" s="565">
        <v>19</v>
      </c>
      <c r="O90" s="565">
        <v>137</v>
      </c>
      <c r="P90" s="565">
        <v>13</v>
      </c>
      <c r="Q90" s="565">
        <v>198</v>
      </c>
      <c r="R90" s="565">
        <v>1</v>
      </c>
      <c r="S90" s="565">
        <v>24</v>
      </c>
      <c r="T90" s="565">
        <v>7</v>
      </c>
      <c r="U90" s="565">
        <v>492</v>
      </c>
      <c r="V90" s="565" t="s">
        <v>1232</v>
      </c>
      <c r="W90" s="565" t="s">
        <v>1232</v>
      </c>
    </row>
    <row r="91" spans="1:23">
      <c r="A91" s="1097" t="s">
        <v>1702</v>
      </c>
      <c r="B91" s="1097"/>
      <c r="C91" s="1097"/>
      <c r="D91" s="1097"/>
      <c r="E91" s="1097"/>
      <c r="F91" s="1097"/>
      <c r="G91" s="1097"/>
      <c r="H91" s="1097"/>
      <c r="I91" s="1097"/>
      <c r="J91" s="1098"/>
      <c r="K91" s="1098"/>
      <c r="L91" s="1098"/>
      <c r="M91" s="1098"/>
      <c r="N91" s="1098"/>
      <c r="O91" s="1098"/>
      <c r="P91" s="1098"/>
      <c r="Q91" s="1098"/>
      <c r="R91" s="1098"/>
      <c r="S91" s="1098"/>
      <c r="U91" s="566"/>
      <c r="V91" s="566"/>
      <c r="W91" s="568" t="s">
        <v>1703</v>
      </c>
    </row>
    <row r="92" spans="1:23">
      <c r="A92" s="1099" t="s">
        <v>1704</v>
      </c>
      <c r="B92" s="1099"/>
      <c r="C92" s="1099"/>
      <c r="D92" s="1100"/>
      <c r="E92" s="1100"/>
      <c r="F92" s="1100"/>
      <c r="G92" s="1100"/>
      <c r="H92" s="1100"/>
      <c r="I92" s="1100"/>
      <c r="J92" s="1100"/>
      <c r="K92" s="1100"/>
      <c r="L92" s="1100"/>
      <c r="M92" s="1100"/>
      <c r="N92" s="1100"/>
      <c r="O92" s="1100"/>
      <c r="P92" s="1100"/>
      <c r="Q92" s="1100"/>
      <c r="R92" s="1100"/>
      <c r="S92" s="1100"/>
      <c r="T92" s="1100"/>
      <c r="U92" s="1100"/>
      <c r="V92" s="1100"/>
      <c r="W92" s="1100"/>
    </row>
    <row r="93" spans="1:23">
      <c r="A93" s="1099" t="s">
        <v>1705</v>
      </c>
    </row>
  </sheetData>
  <mergeCells count="71">
    <mergeCell ref="B73:C73"/>
    <mergeCell ref="U50:U51"/>
    <mergeCell ref="V50:V51"/>
    <mergeCell ref="W50:W51"/>
    <mergeCell ref="A52:C52"/>
    <mergeCell ref="B53:C53"/>
    <mergeCell ref="A72:C72"/>
    <mergeCell ref="O50:O51"/>
    <mergeCell ref="P50:P51"/>
    <mergeCell ref="Q50:Q51"/>
    <mergeCell ref="R50:R51"/>
    <mergeCell ref="S50:S51"/>
    <mergeCell ref="T50:T51"/>
    <mergeCell ref="J50:J51"/>
    <mergeCell ref="K50:K51"/>
    <mergeCell ref="L50:L51"/>
    <mergeCell ref="M50:M51"/>
    <mergeCell ref="N50:N51"/>
    <mergeCell ref="J48:K48"/>
    <mergeCell ref="L48:U48"/>
    <mergeCell ref="V48:W49"/>
    <mergeCell ref="D49:D51"/>
    <mergeCell ref="E49:I49"/>
    <mergeCell ref="J49:K49"/>
    <mergeCell ref="L49:M49"/>
    <mergeCell ref="N49:O49"/>
    <mergeCell ref="P49:Q49"/>
    <mergeCell ref="R49:S49"/>
    <mergeCell ref="D48:I48"/>
    <mergeCell ref="T49:U49"/>
    <mergeCell ref="E50:E51"/>
    <mergeCell ref="F50:F51"/>
    <mergeCell ref="G50:G51"/>
    <mergeCell ref="H50:I50"/>
    <mergeCell ref="A7:C7"/>
    <mergeCell ref="B8:C8"/>
    <mergeCell ref="A27:C27"/>
    <mergeCell ref="B28:C28"/>
    <mergeCell ref="A48:C51"/>
    <mergeCell ref="A1:K1"/>
    <mergeCell ref="A3:C6"/>
    <mergeCell ref="D3:I3"/>
    <mergeCell ref="J3:K3"/>
    <mergeCell ref="L3:U3"/>
    <mergeCell ref="N4:O4"/>
    <mergeCell ref="P4:Q4"/>
    <mergeCell ref="R4:S4"/>
    <mergeCell ref="T4:U4"/>
    <mergeCell ref="E5:E6"/>
    <mergeCell ref="F5:F6"/>
    <mergeCell ref="G5:G6"/>
    <mergeCell ref="H5:I5"/>
    <mergeCell ref="J5:J6"/>
    <mergeCell ref="K5:K6"/>
    <mergeCell ref="L5:L6"/>
    <mergeCell ref="V3:W4"/>
    <mergeCell ref="D4:D6"/>
    <mergeCell ref="E4:I4"/>
    <mergeCell ref="J4:K4"/>
    <mergeCell ref="L4:M4"/>
    <mergeCell ref="W5:W6"/>
    <mergeCell ref="M5:M6"/>
    <mergeCell ref="N5:N6"/>
    <mergeCell ref="O5:O6"/>
    <mergeCell ref="P5:P6"/>
    <mergeCell ref="Q5:Q6"/>
    <mergeCell ref="R5:R6"/>
    <mergeCell ref="S5:S6"/>
    <mergeCell ref="T5:T6"/>
    <mergeCell ref="U5:U6"/>
    <mergeCell ref="V5:V6"/>
  </mergeCells>
  <phoneticPr fontId="2"/>
  <printOptions horizontalCentered="1"/>
  <pageMargins left="0.39370078740157483" right="0.39370078740157483" top="0.59055118110236227" bottom="0.55118110236220474" header="0.11811023622047245" footer="0.11811023622047245"/>
  <pageSetup paperSize="9" scale="92" firstPageNumber="44" pageOrder="overThenDown" orientation="portrait" useFirstPageNumber="1" r:id="rId1"/>
  <headerFooter alignWithMargins="0">
    <oddFooter>&amp;C&amp;"ＭＳ 明朝,標準"&amp;10&amp;P</oddFooter>
  </headerFooter>
  <rowBreaks count="1" manualBreakCount="1">
    <brk id="46"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848C-6503-405F-850E-98EAE916C6EC}">
  <dimension ref="A1:Q113"/>
  <sheetViews>
    <sheetView view="pageBreakPreview" topLeftCell="H1" zoomScaleNormal="100" zoomScaleSheetLayoutView="100" workbookViewId="0">
      <selection sqref="A1:B1"/>
    </sheetView>
  </sheetViews>
  <sheetFormatPr defaultColWidth="8.90625" defaultRowHeight="27" customHeight="1"/>
  <cols>
    <col min="1" max="1" width="2.453125" style="1172" hidden="1" customWidth="1"/>
    <col min="2" max="2" width="2.453125" style="1171" hidden="1" customWidth="1"/>
    <col min="3" max="3" width="40.90625" style="1103" hidden="1" customWidth="1"/>
    <col min="4" max="5" width="11.1796875" style="1172" hidden="1" customWidth="1"/>
    <col min="6" max="7" width="11.36328125" style="1172" hidden="1" customWidth="1"/>
    <col min="8" max="9" width="2.453125" style="1172" customWidth="1"/>
    <col min="10" max="10" width="48.1796875" style="1172" bestFit="1" customWidth="1"/>
    <col min="11" max="14" width="10.90625" style="1172" customWidth="1"/>
    <col min="15" max="16384" width="8.90625" style="1172"/>
  </cols>
  <sheetData>
    <row r="1" spans="1:14" s="46" customFormat="1" ht="30" customHeight="1">
      <c r="B1" s="70"/>
      <c r="C1" s="70"/>
      <c r="D1" s="70"/>
      <c r="E1" s="70"/>
      <c r="F1" s="70"/>
      <c r="G1" s="70"/>
      <c r="H1" s="4668" t="s">
        <v>1706</v>
      </c>
      <c r="I1" s="4668"/>
      <c r="J1" s="4668"/>
      <c r="K1" s="4668"/>
      <c r="L1" s="4668"/>
    </row>
    <row r="2" spans="1:14" s="66" customFormat="1" ht="15" customHeight="1" thickBot="1">
      <c r="B2" s="1101"/>
      <c r="C2" s="307"/>
      <c r="F2" s="1102"/>
      <c r="G2" s="1102"/>
      <c r="I2" s="1102"/>
      <c r="J2" s="1102"/>
      <c r="K2" s="1102"/>
      <c r="L2" s="246"/>
      <c r="M2" s="1102"/>
      <c r="N2" s="246" t="s">
        <v>1707</v>
      </c>
    </row>
    <row r="3" spans="1:14" s="1103" customFormat="1" ht="15.65" customHeight="1">
      <c r="A3" s="4855" t="s">
        <v>1708</v>
      </c>
      <c r="B3" s="4856"/>
      <c r="C3" s="4857"/>
      <c r="D3" s="4861" t="s">
        <v>1709</v>
      </c>
      <c r="E3" s="4861"/>
      <c r="F3" s="4862" t="s">
        <v>1710</v>
      </c>
      <c r="G3" s="4863"/>
      <c r="H3" s="4856" t="s">
        <v>1708</v>
      </c>
      <c r="I3" s="4856"/>
      <c r="J3" s="4857"/>
      <c r="K3" s="4864" t="s">
        <v>1502</v>
      </c>
      <c r="L3" s="4865"/>
      <c r="M3" s="4849" t="s">
        <v>872</v>
      </c>
      <c r="N3" s="4850"/>
    </row>
    <row r="4" spans="1:14" s="1103" customFormat="1" ht="15.65" customHeight="1">
      <c r="A4" s="4858"/>
      <c r="B4" s="4859"/>
      <c r="C4" s="4860"/>
      <c r="D4" s="1104" t="s">
        <v>1664</v>
      </c>
      <c r="E4" s="1104" t="s">
        <v>1665</v>
      </c>
      <c r="F4" s="1105" t="s">
        <v>1664</v>
      </c>
      <c r="G4" s="1106" t="s">
        <v>1665</v>
      </c>
      <c r="H4" s="4859"/>
      <c r="I4" s="4859"/>
      <c r="J4" s="4860"/>
      <c r="K4" s="1107" t="s">
        <v>1664</v>
      </c>
      <c r="L4" s="1108" t="s">
        <v>1665</v>
      </c>
      <c r="M4" s="1109" t="s">
        <v>1664</v>
      </c>
      <c r="N4" s="1110" t="s">
        <v>1665</v>
      </c>
    </row>
    <row r="5" spans="1:14" s="1118" customFormat="1" ht="12.65" customHeight="1">
      <c r="A5" s="4851" t="s">
        <v>1711</v>
      </c>
      <c r="B5" s="4851"/>
      <c r="C5" s="4852"/>
      <c r="D5" s="1111">
        <v>5320</v>
      </c>
      <c r="E5" s="1112">
        <v>35899</v>
      </c>
      <c r="F5" s="1113">
        <v>4932</v>
      </c>
      <c r="G5" s="1113">
        <v>34978</v>
      </c>
      <c r="H5" s="4853" t="s">
        <v>1712</v>
      </c>
      <c r="I5" s="4853"/>
      <c r="J5" s="4854"/>
      <c r="K5" s="1114">
        <f>SUM(K6,K9,K11,K13,K17,K40,K42,K48,K55,K68,K75,K79,K84,K88,K92,K95,K99,K102)</f>
        <v>3859</v>
      </c>
      <c r="L5" s="1115">
        <f>SUM(L6,L9,L11,L13,L17,L40,L42,L48,L55,L68,L75,L79,L84,L88,L92,L95,L99,L102)</f>
        <v>30692</v>
      </c>
      <c r="M5" s="1116">
        <f>SUM(M6,M9,M11,M13,M17,M40,M42,M48,M55,M68,M75,M79,M84,M88,M92,M95,M99,M102)</f>
        <v>3666</v>
      </c>
      <c r="N5" s="1117">
        <f>SUM(N6,N9,N11,N13,N17,N40,N42,N48,N55,N68,N75,N79,N84,N88,N92,N95,N99,N102)</f>
        <v>29323</v>
      </c>
    </row>
    <row r="6" spans="1:14" s="1126" customFormat="1" ht="12.65" customHeight="1">
      <c r="A6" s="1119"/>
      <c r="B6" s="1120" t="s">
        <v>1109</v>
      </c>
      <c r="C6" s="1121" t="s">
        <v>1110</v>
      </c>
      <c r="D6" s="1111">
        <v>2</v>
      </c>
      <c r="E6" s="1112">
        <v>115</v>
      </c>
      <c r="F6" s="1113">
        <v>3</v>
      </c>
      <c r="G6" s="1113">
        <v>38</v>
      </c>
      <c r="H6" s="1113"/>
      <c r="I6" s="1122" t="s">
        <v>1109</v>
      </c>
      <c r="J6" s="1123" t="s">
        <v>1713</v>
      </c>
      <c r="K6" s="1111">
        <v>13</v>
      </c>
      <c r="L6" s="1113">
        <v>104</v>
      </c>
      <c r="M6" s="1124">
        <v>15</v>
      </c>
      <c r="N6" s="1125">
        <v>122</v>
      </c>
    </row>
    <row r="7" spans="1:14" s="1137" customFormat="1" ht="12.65" customHeight="1">
      <c r="A7" s="1127"/>
      <c r="B7" s="1128"/>
      <c r="C7" s="1129" t="s">
        <v>1714</v>
      </c>
      <c r="D7" s="1130" t="s">
        <v>283</v>
      </c>
      <c r="E7" s="1131" t="s">
        <v>283</v>
      </c>
      <c r="F7" s="258">
        <v>3</v>
      </c>
      <c r="G7" s="258">
        <v>38</v>
      </c>
      <c r="H7" s="1132"/>
      <c r="I7" s="1133"/>
      <c r="J7" s="1134" t="s">
        <v>1715</v>
      </c>
      <c r="K7" s="1130">
        <v>10</v>
      </c>
      <c r="L7" s="258">
        <v>93</v>
      </c>
      <c r="M7" s="1135">
        <v>12</v>
      </c>
      <c r="N7" s="1136">
        <v>114</v>
      </c>
    </row>
    <row r="8" spans="1:14" s="858" customFormat="1" ht="12.65" customHeight="1">
      <c r="A8" s="1127"/>
      <c r="B8" s="1128" t="s">
        <v>1111</v>
      </c>
      <c r="C8" s="1138" t="s">
        <v>1112</v>
      </c>
      <c r="D8" s="1139">
        <v>1</v>
      </c>
      <c r="E8" s="1140" t="s">
        <v>1716</v>
      </c>
      <c r="F8" s="1132">
        <v>1</v>
      </c>
      <c r="G8" s="1132" t="s">
        <v>1716</v>
      </c>
      <c r="H8" s="1132"/>
      <c r="I8" s="1133"/>
      <c r="J8" s="1134" t="s">
        <v>1717</v>
      </c>
      <c r="K8" s="1130">
        <v>3</v>
      </c>
      <c r="L8" s="258">
        <v>11</v>
      </c>
      <c r="M8" s="1135">
        <v>3</v>
      </c>
      <c r="N8" s="1136">
        <v>8</v>
      </c>
    </row>
    <row r="9" spans="1:14" s="1126" customFormat="1" ht="12.65" customHeight="1">
      <c r="A9" s="1119"/>
      <c r="B9" s="1120" t="s">
        <v>1113</v>
      </c>
      <c r="C9" s="1121" t="s">
        <v>1025</v>
      </c>
      <c r="D9" s="1111">
        <v>1</v>
      </c>
      <c r="E9" s="1112" t="s">
        <v>1716</v>
      </c>
      <c r="F9" s="1113">
        <v>1</v>
      </c>
      <c r="G9" s="1113" t="s">
        <v>1716</v>
      </c>
      <c r="H9" s="1113"/>
      <c r="I9" s="1122" t="s">
        <v>1111</v>
      </c>
      <c r="J9" s="1123" t="s">
        <v>1718</v>
      </c>
      <c r="K9" s="1111">
        <v>2</v>
      </c>
      <c r="L9" s="1113">
        <v>26</v>
      </c>
      <c r="M9" s="1124">
        <v>3</v>
      </c>
      <c r="N9" s="1125">
        <v>34</v>
      </c>
    </row>
    <row r="10" spans="1:14" s="1137" customFormat="1" ht="12.65" customHeight="1">
      <c r="A10" s="1127"/>
      <c r="B10" s="1128"/>
      <c r="C10" s="1138" t="s">
        <v>1719</v>
      </c>
      <c r="D10" s="1130" t="s">
        <v>283</v>
      </c>
      <c r="E10" s="1131" t="s">
        <v>283</v>
      </c>
      <c r="F10" s="258">
        <v>2</v>
      </c>
      <c r="G10" s="258" t="s">
        <v>1716</v>
      </c>
      <c r="H10" s="1132"/>
      <c r="I10" s="1133"/>
      <c r="J10" s="1134" t="s">
        <v>1720</v>
      </c>
      <c r="K10" s="1130">
        <v>2</v>
      </c>
      <c r="L10" s="258">
        <v>26</v>
      </c>
      <c r="M10" s="1135">
        <v>3</v>
      </c>
      <c r="N10" s="1136">
        <v>34</v>
      </c>
    </row>
    <row r="11" spans="1:14" s="1145" customFormat="1" ht="12.65" customHeight="1">
      <c r="A11" s="1119"/>
      <c r="B11" s="1120"/>
      <c r="C11" s="1141" t="s">
        <v>1721</v>
      </c>
      <c r="D11" s="1142" t="s">
        <v>283</v>
      </c>
      <c r="E11" s="1143" t="s">
        <v>283</v>
      </c>
      <c r="F11" s="1144">
        <v>1</v>
      </c>
      <c r="G11" s="1144" t="s">
        <v>1716</v>
      </c>
      <c r="H11" s="1113"/>
      <c r="I11" s="1122" t="s">
        <v>1113</v>
      </c>
      <c r="J11" s="1123" t="s">
        <v>1722</v>
      </c>
      <c r="K11" s="1111">
        <v>2</v>
      </c>
      <c r="L11" s="1113">
        <v>13</v>
      </c>
      <c r="M11" s="1124">
        <v>1</v>
      </c>
      <c r="N11" s="1125">
        <v>4</v>
      </c>
    </row>
    <row r="12" spans="1:14" s="858" customFormat="1" ht="12.65" customHeight="1">
      <c r="A12" s="1127"/>
      <c r="B12" s="1128" t="s">
        <v>1114</v>
      </c>
      <c r="C12" s="1138" t="s">
        <v>1026</v>
      </c>
      <c r="D12" s="1139">
        <v>1</v>
      </c>
      <c r="E12" s="1140" t="s">
        <v>1716</v>
      </c>
      <c r="F12" s="1132" t="s">
        <v>1232</v>
      </c>
      <c r="G12" s="1132" t="s">
        <v>1232</v>
      </c>
      <c r="H12" s="1132"/>
      <c r="I12" s="1133"/>
      <c r="J12" s="1134" t="s">
        <v>1723</v>
      </c>
      <c r="K12" s="1130">
        <v>2</v>
      </c>
      <c r="L12" s="258">
        <v>13</v>
      </c>
      <c r="M12" s="1135">
        <v>1</v>
      </c>
      <c r="N12" s="1136">
        <v>4</v>
      </c>
    </row>
    <row r="13" spans="1:14" s="1145" customFormat="1" ht="12.65" customHeight="1">
      <c r="A13" s="1119"/>
      <c r="B13" s="1120"/>
      <c r="C13" s="1141" t="s">
        <v>1724</v>
      </c>
      <c r="D13" s="1142">
        <v>1</v>
      </c>
      <c r="E13" s="1143" t="s">
        <v>1716</v>
      </c>
      <c r="F13" s="1144" t="s">
        <v>1232</v>
      </c>
      <c r="G13" s="1144" t="s">
        <v>1232</v>
      </c>
      <c r="H13" s="1113"/>
      <c r="I13" s="1122" t="s">
        <v>1114</v>
      </c>
      <c r="J13" s="1123" t="s">
        <v>1725</v>
      </c>
      <c r="K13" s="1111">
        <v>328</v>
      </c>
      <c r="L13" s="1113">
        <v>1540</v>
      </c>
      <c r="M13" s="1124">
        <v>315</v>
      </c>
      <c r="N13" s="1125">
        <v>1481</v>
      </c>
    </row>
    <row r="14" spans="1:14" s="858" customFormat="1" ht="12.65" customHeight="1">
      <c r="A14" s="1127"/>
      <c r="B14" s="1128" t="s">
        <v>1115</v>
      </c>
      <c r="C14" s="1138" t="s">
        <v>1027</v>
      </c>
      <c r="D14" s="1139">
        <v>451</v>
      </c>
      <c r="E14" s="1140">
        <v>2596</v>
      </c>
      <c r="F14" s="1132">
        <v>410</v>
      </c>
      <c r="G14" s="1132">
        <v>2146</v>
      </c>
      <c r="H14" s="1132"/>
      <c r="I14" s="1133"/>
      <c r="J14" s="1134" t="s">
        <v>1726</v>
      </c>
      <c r="K14" s="1130">
        <v>128</v>
      </c>
      <c r="L14" s="258">
        <v>700</v>
      </c>
      <c r="M14" s="1135">
        <v>130</v>
      </c>
      <c r="N14" s="1136">
        <v>744</v>
      </c>
    </row>
    <row r="15" spans="1:14" s="1137" customFormat="1" ht="12.65" customHeight="1">
      <c r="A15" s="1127"/>
      <c r="B15" s="1128"/>
      <c r="C15" s="1129" t="s">
        <v>1727</v>
      </c>
      <c r="D15" s="1130" t="s">
        <v>283</v>
      </c>
      <c r="E15" s="1131" t="s">
        <v>283</v>
      </c>
      <c r="F15" s="258">
        <v>154</v>
      </c>
      <c r="G15" s="258">
        <v>1042</v>
      </c>
      <c r="H15" s="1132"/>
      <c r="I15" s="1133"/>
      <c r="J15" s="1134" t="s">
        <v>1728</v>
      </c>
      <c r="K15" s="1130">
        <v>116</v>
      </c>
      <c r="L15" s="258">
        <v>404</v>
      </c>
      <c r="M15" s="1135">
        <v>110</v>
      </c>
      <c r="N15" s="1136">
        <v>333</v>
      </c>
    </row>
    <row r="16" spans="1:14" s="1137" customFormat="1" ht="12.65" customHeight="1">
      <c r="A16" s="1127"/>
      <c r="B16" s="1128"/>
      <c r="C16" s="1129" t="s">
        <v>1729</v>
      </c>
      <c r="D16" s="1130" t="s">
        <v>283</v>
      </c>
      <c r="E16" s="1131" t="s">
        <v>283</v>
      </c>
      <c r="F16" s="258">
        <v>170</v>
      </c>
      <c r="G16" s="258">
        <v>595</v>
      </c>
      <c r="H16" s="1132"/>
      <c r="I16" s="1133"/>
      <c r="J16" s="1134" t="s">
        <v>1730</v>
      </c>
      <c r="K16" s="1130">
        <v>84</v>
      </c>
      <c r="L16" s="258">
        <v>436</v>
      </c>
      <c r="M16" s="1135">
        <v>74</v>
      </c>
      <c r="N16" s="1136">
        <v>394</v>
      </c>
    </row>
    <row r="17" spans="1:14" s="1145" customFormat="1" ht="12.65" customHeight="1">
      <c r="A17" s="1119"/>
      <c r="B17" s="1120"/>
      <c r="C17" s="1141" t="s">
        <v>1731</v>
      </c>
      <c r="D17" s="1142" t="s">
        <v>283</v>
      </c>
      <c r="E17" s="1143" t="s">
        <v>283</v>
      </c>
      <c r="F17" s="1144">
        <v>86</v>
      </c>
      <c r="G17" s="1144">
        <v>509</v>
      </c>
      <c r="H17" s="1113"/>
      <c r="I17" s="1122" t="s">
        <v>1115</v>
      </c>
      <c r="J17" s="1123" t="s">
        <v>1732</v>
      </c>
      <c r="K17" s="1111">
        <v>872</v>
      </c>
      <c r="L17" s="1113">
        <v>9915</v>
      </c>
      <c r="M17" s="1124">
        <v>825</v>
      </c>
      <c r="N17" s="1125">
        <v>9232</v>
      </c>
    </row>
    <row r="18" spans="1:14" s="858" customFormat="1" ht="12.65" customHeight="1">
      <c r="A18" s="1127"/>
      <c r="B18" s="1128" t="s">
        <v>1116</v>
      </c>
      <c r="C18" s="1138" t="s">
        <v>1028</v>
      </c>
      <c r="D18" s="1139">
        <v>1263</v>
      </c>
      <c r="E18" s="1140">
        <v>9588</v>
      </c>
      <c r="F18" s="1132">
        <v>1145</v>
      </c>
      <c r="G18" s="1132">
        <v>8618</v>
      </c>
      <c r="H18" s="1132"/>
      <c r="I18" s="1133"/>
      <c r="J18" s="1134" t="s">
        <v>1733</v>
      </c>
      <c r="K18" s="1130">
        <v>79</v>
      </c>
      <c r="L18" s="258">
        <v>1550</v>
      </c>
      <c r="M18" s="1135">
        <v>71</v>
      </c>
      <c r="N18" s="1136">
        <v>1436</v>
      </c>
    </row>
    <row r="19" spans="1:14" s="1137" customFormat="1" ht="12.65" customHeight="1">
      <c r="A19" s="1127"/>
      <c r="B19" s="1128"/>
      <c r="C19" s="1129" t="s">
        <v>1734</v>
      </c>
      <c r="D19" s="1130" t="s">
        <v>283</v>
      </c>
      <c r="E19" s="1131" t="s">
        <v>283</v>
      </c>
      <c r="F19" s="258">
        <v>66</v>
      </c>
      <c r="G19" s="258">
        <v>1130</v>
      </c>
      <c r="H19" s="1132"/>
      <c r="I19" s="1133"/>
      <c r="J19" s="1134" t="s">
        <v>1735</v>
      </c>
      <c r="K19" s="1130">
        <v>6</v>
      </c>
      <c r="L19" s="258">
        <v>69</v>
      </c>
      <c r="M19" s="1135">
        <v>7</v>
      </c>
      <c r="N19" s="1136">
        <v>89</v>
      </c>
    </row>
    <row r="20" spans="1:14" s="1137" customFormat="1" ht="12.65" customHeight="1">
      <c r="A20" s="1127"/>
      <c r="B20" s="1128"/>
      <c r="C20" s="1129" t="s">
        <v>1736</v>
      </c>
      <c r="D20" s="1130" t="s">
        <v>283</v>
      </c>
      <c r="E20" s="1131" t="s">
        <v>283</v>
      </c>
      <c r="F20" s="258">
        <v>5</v>
      </c>
      <c r="G20" s="258">
        <v>46</v>
      </c>
      <c r="H20" s="1132"/>
      <c r="I20" s="1133"/>
      <c r="J20" s="1134" t="s">
        <v>1737</v>
      </c>
      <c r="K20" s="1130">
        <v>83</v>
      </c>
      <c r="L20" s="258">
        <v>514</v>
      </c>
      <c r="M20" s="1135">
        <v>89</v>
      </c>
      <c r="N20" s="1136">
        <v>597</v>
      </c>
    </row>
    <row r="21" spans="1:14" s="1137" customFormat="1" ht="12.65" customHeight="1">
      <c r="A21" s="1127"/>
      <c r="B21" s="1128"/>
      <c r="C21" s="1129" t="s">
        <v>1738</v>
      </c>
      <c r="D21" s="1130" t="s">
        <v>283</v>
      </c>
      <c r="E21" s="1131" t="s">
        <v>283</v>
      </c>
      <c r="F21" s="258">
        <v>9</v>
      </c>
      <c r="G21" s="258">
        <v>80</v>
      </c>
      <c r="H21" s="1132"/>
      <c r="I21" s="1133"/>
      <c r="J21" s="1134" t="s">
        <v>1739</v>
      </c>
      <c r="K21" s="1130">
        <v>29</v>
      </c>
      <c r="L21" s="258">
        <v>188</v>
      </c>
      <c r="M21" s="1135">
        <v>31</v>
      </c>
      <c r="N21" s="1136">
        <v>142</v>
      </c>
    </row>
    <row r="22" spans="1:14" s="1137" customFormat="1" ht="12.65" customHeight="1">
      <c r="A22" s="1127"/>
      <c r="B22" s="1128"/>
      <c r="C22" s="1129" t="s">
        <v>1740</v>
      </c>
      <c r="D22" s="1130" t="s">
        <v>283</v>
      </c>
      <c r="E22" s="1131" t="s">
        <v>283</v>
      </c>
      <c r="F22" s="258">
        <v>70</v>
      </c>
      <c r="G22" s="258">
        <v>237</v>
      </c>
      <c r="H22" s="1132"/>
      <c r="I22" s="1133"/>
      <c r="J22" s="1134" t="s">
        <v>1741</v>
      </c>
      <c r="K22" s="1130">
        <v>34</v>
      </c>
      <c r="L22" s="258">
        <v>165</v>
      </c>
      <c r="M22" s="1135">
        <v>36</v>
      </c>
      <c r="N22" s="1136">
        <v>108</v>
      </c>
    </row>
    <row r="23" spans="1:14" s="1137" customFormat="1" ht="12.65" customHeight="1">
      <c r="A23" s="1127"/>
      <c r="B23" s="1128"/>
      <c r="C23" s="1129" t="s">
        <v>1742</v>
      </c>
      <c r="D23" s="1130" t="s">
        <v>283</v>
      </c>
      <c r="E23" s="1131" t="s">
        <v>283</v>
      </c>
      <c r="F23" s="258">
        <v>45</v>
      </c>
      <c r="G23" s="258">
        <v>139</v>
      </c>
      <c r="H23" s="1132"/>
      <c r="I23" s="1133"/>
      <c r="J23" s="1134" t="s">
        <v>1743</v>
      </c>
      <c r="K23" s="1130">
        <v>22</v>
      </c>
      <c r="L23" s="258">
        <v>157</v>
      </c>
      <c r="M23" s="1135">
        <v>22</v>
      </c>
      <c r="N23" s="1136">
        <v>174</v>
      </c>
    </row>
    <row r="24" spans="1:14" s="1137" customFormat="1" ht="12.65" customHeight="1">
      <c r="A24" s="1127"/>
      <c r="B24" s="1128"/>
      <c r="C24" s="1129" t="s">
        <v>1744</v>
      </c>
      <c r="D24" s="1130" t="s">
        <v>283</v>
      </c>
      <c r="E24" s="1131" t="s">
        <v>283</v>
      </c>
      <c r="F24" s="258">
        <v>28</v>
      </c>
      <c r="G24" s="258">
        <v>212</v>
      </c>
      <c r="H24" s="1132"/>
      <c r="I24" s="1133"/>
      <c r="J24" s="1134" t="s">
        <v>1745</v>
      </c>
      <c r="K24" s="1130">
        <v>16</v>
      </c>
      <c r="L24" s="258">
        <v>405</v>
      </c>
      <c r="M24" s="1135">
        <v>15</v>
      </c>
      <c r="N24" s="1136">
        <v>66</v>
      </c>
    </row>
    <row r="25" spans="1:14" s="1137" customFormat="1" ht="12.65" customHeight="1">
      <c r="A25" s="1127"/>
      <c r="B25" s="1128"/>
      <c r="C25" s="1129" t="s">
        <v>1746</v>
      </c>
      <c r="D25" s="1130" t="s">
        <v>283</v>
      </c>
      <c r="E25" s="1131" t="s">
        <v>283</v>
      </c>
      <c r="F25" s="258">
        <v>19</v>
      </c>
      <c r="G25" s="258">
        <v>136</v>
      </c>
      <c r="H25" s="1132"/>
      <c r="I25" s="1133"/>
      <c r="J25" s="1134" t="s">
        <v>1747</v>
      </c>
      <c r="K25" s="1130">
        <v>2</v>
      </c>
      <c r="L25" s="258">
        <v>3</v>
      </c>
      <c r="M25" s="1135">
        <v>2</v>
      </c>
      <c r="N25" s="1136">
        <v>3</v>
      </c>
    </row>
    <row r="26" spans="1:14" s="1137" customFormat="1" ht="12.65" customHeight="1">
      <c r="A26" s="1127"/>
      <c r="B26" s="1128"/>
      <c r="C26" s="1129"/>
      <c r="D26" s="1130"/>
      <c r="E26" s="1131"/>
      <c r="F26" s="258"/>
      <c r="G26" s="258"/>
      <c r="H26" s="1132"/>
      <c r="I26" s="1133"/>
      <c r="J26" s="1134" t="s">
        <v>1748</v>
      </c>
      <c r="K26" s="1130">
        <v>40</v>
      </c>
      <c r="L26" s="258">
        <v>469</v>
      </c>
      <c r="M26" s="1135">
        <v>34</v>
      </c>
      <c r="N26" s="1136">
        <v>433</v>
      </c>
    </row>
    <row r="27" spans="1:14" s="1137" customFormat="1" ht="12.65" customHeight="1">
      <c r="A27" s="1127"/>
      <c r="B27" s="1128"/>
      <c r="C27" s="1129" t="s">
        <v>1749</v>
      </c>
      <c r="D27" s="1130" t="s">
        <v>283</v>
      </c>
      <c r="E27" s="1131" t="s">
        <v>283</v>
      </c>
      <c r="F27" s="258">
        <v>2</v>
      </c>
      <c r="G27" s="258" t="s">
        <v>1716</v>
      </c>
      <c r="H27" s="1132"/>
      <c r="I27" s="1133"/>
      <c r="J27" s="1134" t="s">
        <v>1750</v>
      </c>
      <c r="K27" s="1146" t="s">
        <v>809</v>
      </c>
      <c r="L27" s="1147" t="s">
        <v>809</v>
      </c>
      <c r="M27" s="1148" t="s">
        <v>809</v>
      </c>
      <c r="N27" s="1149" t="s">
        <v>809</v>
      </c>
    </row>
    <row r="28" spans="1:14" s="1137" customFormat="1" ht="12.65" customHeight="1">
      <c r="A28" s="1150"/>
      <c r="B28" s="1128"/>
      <c r="C28" s="1129" t="s">
        <v>1751</v>
      </c>
      <c r="D28" s="1130" t="s">
        <v>283</v>
      </c>
      <c r="E28" s="1131" t="s">
        <v>283</v>
      </c>
      <c r="F28" s="258">
        <v>72</v>
      </c>
      <c r="G28" s="258">
        <v>326</v>
      </c>
      <c r="H28" s="1132"/>
      <c r="I28" s="1133"/>
      <c r="J28" s="1134" t="s">
        <v>1752</v>
      </c>
      <c r="K28" s="1130">
        <v>34</v>
      </c>
      <c r="L28" s="258">
        <v>265</v>
      </c>
      <c r="M28" s="1135">
        <v>36</v>
      </c>
      <c r="N28" s="1136">
        <v>273</v>
      </c>
    </row>
    <row r="29" spans="1:14" s="1137" customFormat="1" ht="12.65" customHeight="1">
      <c r="A29" s="1150"/>
      <c r="B29" s="1128"/>
      <c r="C29" s="1129" t="s">
        <v>1753</v>
      </c>
      <c r="D29" s="1130" t="s">
        <v>283</v>
      </c>
      <c r="E29" s="1131" t="s">
        <v>283</v>
      </c>
      <c r="F29" s="258">
        <v>1</v>
      </c>
      <c r="G29" s="258" t="s">
        <v>1716</v>
      </c>
      <c r="H29" s="1132"/>
      <c r="I29" s="1133"/>
      <c r="J29" s="1134" t="s">
        <v>1754</v>
      </c>
      <c r="K29" s="1130">
        <v>7</v>
      </c>
      <c r="L29" s="258">
        <v>120</v>
      </c>
      <c r="M29" s="1135">
        <v>13</v>
      </c>
      <c r="N29" s="1136">
        <v>148</v>
      </c>
    </row>
    <row r="30" spans="1:14" s="1137" customFormat="1" ht="12.65" customHeight="1">
      <c r="A30" s="1150"/>
      <c r="B30" s="1128"/>
      <c r="C30" s="1129" t="s">
        <v>1755</v>
      </c>
      <c r="D30" s="1130" t="s">
        <v>283</v>
      </c>
      <c r="E30" s="1131" t="s">
        <v>283</v>
      </c>
      <c r="F30" s="258">
        <v>37</v>
      </c>
      <c r="G30" s="258">
        <v>278</v>
      </c>
      <c r="H30" s="1132"/>
      <c r="I30" s="1133"/>
      <c r="J30" s="1134" t="s">
        <v>1756</v>
      </c>
      <c r="K30" s="1130">
        <v>2</v>
      </c>
      <c r="L30" s="258">
        <v>16</v>
      </c>
      <c r="M30" s="1135">
        <v>2</v>
      </c>
      <c r="N30" s="1136">
        <v>16</v>
      </c>
    </row>
    <row r="31" spans="1:14" s="1137" customFormat="1" ht="12.65" customHeight="1">
      <c r="A31" s="1150"/>
      <c r="B31" s="1128"/>
      <c r="C31" s="1129" t="s">
        <v>1757</v>
      </c>
      <c r="D31" s="1130" t="s">
        <v>283</v>
      </c>
      <c r="E31" s="1131" t="s">
        <v>283</v>
      </c>
      <c r="F31" s="258">
        <v>3</v>
      </c>
      <c r="G31" s="258">
        <v>55</v>
      </c>
      <c r="H31" s="1132"/>
      <c r="I31" s="1133"/>
      <c r="J31" s="1134" t="s">
        <v>1758</v>
      </c>
      <c r="K31" s="1130">
        <v>43</v>
      </c>
      <c r="L31" s="258">
        <v>736</v>
      </c>
      <c r="M31" s="1135">
        <v>38</v>
      </c>
      <c r="N31" s="1136">
        <v>775</v>
      </c>
    </row>
    <row r="32" spans="1:14" s="1137" customFormat="1" ht="12.65" customHeight="1">
      <c r="A32" s="1150"/>
      <c r="B32" s="1128"/>
      <c r="C32" s="1129" t="s">
        <v>1759</v>
      </c>
      <c r="D32" s="1130" t="s">
        <v>283</v>
      </c>
      <c r="E32" s="1131" t="s">
        <v>283</v>
      </c>
      <c r="F32" s="258">
        <v>2</v>
      </c>
      <c r="G32" s="258" t="s">
        <v>1716</v>
      </c>
      <c r="H32" s="1132"/>
      <c r="I32" s="1133"/>
      <c r="J32" s="1134" t="s">
        <v>1760</v>
      </c>
      <c r="K32" s="1130">
        <v>32</v>
      </c>
      <c r="L32" s="258">
        <v>1273</v>
      </c>
      <c r="M32" s="1135">
        <v>24</v>
      </c>
      <c r="N32" s="1136">
        <v>598</v>
      </c>
    </row>
    <row r="33" spans="1:16" s="1137" customFormat="1" ht="12.65" customHeight="1">
      <c r="A33" s="1150"/>
      <c r="B33" s="1128"/>
      <c r="C33" s="1129"/>
      <c r="D33" s="1130"/>
      <c r="E33" s="1131"/>
      <c r="F33" s="258"/>
      <c r="G33" s="258"/>
      <c r="H33" s="1132"/>
      <c r="I33" s="1133"/>
      <c r="J33" s="1134" t="s">
        <v>1761</v>
      </c>
      <c r="K33" s="1130">
        <v>44</v>
      </c>
      <c r="L33" s="258">
        <v>1269</v>
      </c>
      <c r="M33" s="1135">
        <v>42</v>
      </c>
      <c r="N33" s="1136">
        <v>1122</v>
      </c>
    </row>
    <row r="34" spans="1:16" s="1137" customFormat="1" ht="12.65" customHeight="1">
      <c r="A34" s="1150"/>
      <c r="B34" s="1128"/>
      <c r="C34" s="1129"/>
      <c r="D34" s="1130"/>
      <c r="E34" s="1131"/>
      <c r="F34" s="258"/>
      <c r="G34" s="258"/>
      <c r="H34" s="1132"/>
      <c r="I34" s="1133"/>
      <c r="J34" s="1134" t="s">
        <v>1762</v>
      </c>
      <c r="K34" s="1130">
        <v>3</v>
      </c>
      <c r="L34" s="258">
        <v>88</v>
      </c>
      <c r="M34" s="1135">
        <v>2</v>
      </c>
      <c r="N34" s="1136">
        <v>11</v>
      </c>
    </row>
    <row r="35" spans="1:16" s="1137" customFormat="1" ht="12.65" customHeight="1">
      <c r="A35" s="1150"/>
      <c r="B35" s="1128"/>
      <c r="C35" s="1129"/>
      <c r="D35" s="1130"/>
      <c r="E35" s="1131"/>
      <c r="F35" s="258"/>
      <c r="G35" s="258"/>
      <c r="H35" s="1132"/>
      <c r="I35" s="1133"/>
      <c r="J35" s="1151" t="s">
        <v>1763</v>
      </c>
      <c r="K35" s="1130">
        <v>5</v>
      </c>
      <c r="L35" s="258">
        <v>813</v>
      </c>
      <c r="M35" s="1135">
        <v>4</v>
      </c>
      <c r="N35" s="1136">
        <v>450</v>
      </c>
    </row>
    <row r="36" spans="1:16" s="1137" customFormat="1" ht="12.65" customHeight="1">
      <c r="A36" s="1150"/>
      <c r="B36" s="1128"/>
      <c r="C36" s="1129" t="s">
        <v>1764</v>
      </c>
      <c r="D36" s="1130" t="s">
        <v>283</v>
      </c>
      <c r="E36" s="1131" t="s">
        <v>283</v>
      </c>
      <c r="F36" s="258">
        <v>38</v>
      </c>
      <c r="G36" s="258">
        <v>673</v>
      </c>
      <c r="H36" s="1132"/>
      <c r="I36" s="1133"/>
      <c r="J36" s="1134" t="s">
        <v>1765</v>
      </c>
      <c r="K36" s="1130">
        <v>9</v>
      </c>
      <c r="L36" s="258">
        <v>114</v>
      </c>
      <c r="M36" s="1135">
        <v>9</v>
      </c>
      <c r="N36" s="1136">
        <v>199</v>
      </c>
    </row>
    <row r="37" spans="1:16" s="1137" customFormat="1" ht="12.65" customHeight="1">
      <c r="A37" s="1150"/>
      <c r="B37" s="1128"/>
      <c r="C37" s="1129" t="s">
        <v>1766</v>
      </c>
      <c r="D37" s="1130" t="s">
        <v>283</v>
      </c>
      <c r="E37" s="1131" t="s">
        <v>283</v>
      </c>
      <c r="F37" s="258">
        <v>76</v>
      </c>
      <c r="G37" s="258">
        <v>2007</v>
      </c>
      <c r="H37" s="1132"/>
      <c r="I37" s="1133"/>
      <c r="J37" s="1134" t="s">
        <v>1767</v>
      </c>
      <c r="K37" s="1130">
        <v>2</v>
      </c>
      <c r="L37" s="258">
        <v>129</v>
      </c>
      <c r="M37" s="1135">
        <v>2</v>
      </c>
      <c r="N37" s="1136">
        <v>101</v>
      </c>
      <c r="P37" s="1152"/>
    </row>
    <row r="38" spans="1:16" s="1137" customFormat="1" ht="12.65" customHeight="1">
      <c r="A38" s="1150"/>
      <c r="B38" s="1128"/>
      <c r="C38" s="1129" t="s">
        <v>1768</v>
      </c>
      <c r="D38" s="1130" t="s">
        <v>283</v>
      </c>
      <c r="E38" s="1131" t="s">
        <v>283</v>
      </c>
      <c r="F38" s="258">
        <v>17</v>
      </c>
      <c r="G38" s="258">
        <v>249</v>
      </c>
      <c r="H38" s="1132"/>
      <c r="I38" s="1133"/>
      <c r="J38" s="1134" t="s">
        <v>1769</v>
      </c>
      <c r="K38" s="1130">
        <v>26</v>
      </c>
      <c r="L38" s="258">
        <v>443</v>
      </c>
      <c r="M38" s="1135">
        <v>30</v>
      </c>
      <c r="N38" s="1136">
        <v>1112</v>
      </c>
    </row>
    <row r="39" spans="1:16" s="1137" customFormat="1" ht="12.65" customHeight="1">
      <c r="A39" s="1150"/>
      <c r="B39" s="1128"/>
      <c r="C39" s="1129" t="s">
        <v>1770</v>
      </c>
      <c r="D39" s="1130" t="s">
        <v>283</v>
      </c>
      <c r="E39" s="1131" t="s">
        <v>283</v>
      </c>
      <c r="F39" s="258">
        <v>506</v>
      </c>
      <c r="G39" s="258">
        <v>1586</v>
      </c>
      <c r="H39" s="1150"/>
      <c r="I39" s="1128"/>
      <c r="J39" s="1134" t="s">
        <v>1771</v>
      </c>
      <c r="K39" s="1130">
        <v>354</v>
      </c>
      <c r="L39" s="258">
        <v>1129</v>
      </c>
      <c r="M39" s="1135">
        <v>316</v>
      </c>
      <c r="N39" s="1136">
        <v>1379</v>
      </c>
    </row>
    <row r="40" spans="1:16" s="1126" customFormat="1" ht="12.65" customHeight="1">
      <c r="A40" s="1119"/>
      <c r="B40" s="1120" t="s">
        <v>1117</v>
      </c>
      <c r="C40" s="1121" t="s">
        <v>1676</v>
      </c>
      <c r="D40" s="1111">
        <v>2</v>
      </c>
      <c r="E40" s="1112" t="s">
        <v>1716</v>
      </c>
      <c r="F40" s="1113">
        <v>7</v>
      </c>
      <c r="G40" s="1113">
        <v>51</v>
      </c>
      <c r="H40" s="1153"/>
      <c r="I40" s="1120" t="s">
        <v>1116</v>
      </c>
      <c r="J40" s="1123" t="s">
        <v>1772</v>
      </c>
      <c r="K40" s="1154" t="s">
        <v>809</v>
      </c>
      <c r="L40" s="1155" t="s">
        <v>809</v>
      </c>
      <c r="M40" s="1156" t="s">
        <v>809</v>
      </c>
      <c r="N40" s="1157" t="s">
        <v>809</v>
      </c>
      <c r="O40" s="1145"/>
      <c r="P40" s="1145"/>
    </row>
    <row r="41" spans="1:16" s="1137" customFormat="1" ht="12.65" customHeight="1">
      <c r="A41" s="1127"/>
      <c r="B41" s="1128"/>
      <c r="C41" s="1129" t="s">
        <v>1773</v>
      </c>
      <c r="D41" s="1130" t="s">
        <v>283</v>
      </c>
      <c r="E41" s="1131" t="s">
        <v>283</v>
      </c>
      <c r="F41" s="258" t="s">
        <v>1232</v>
      </c>
      <c r="G41" s="258" t="s">
        <v>1232</v>
      </c>
      <c r="H41" s="1132"/>
      <c r="I41" s="1133"/>
      <c r="J41" s="1134" t="s">
        <v>1774</v>
      </c>
      <c r="K41" s="1146" t="s">
        <v>809</v>
      </c>
      <c r="L41" s="1147" t="s">
        <v>809</v>
      </c>
      <c r="M41" s="1148" t="s">
        <v>809</v>
      </c>
      <c r="N41" s="1149" t="s">
        <v>809</v>
      </c>
    </row>
    <row r="42" spans="1:16" s="1145" customFormat="1" ht="12.65" customHeight="1">
      <c r="A42" s="1119"/>
      <c r="B42" s="1120"/>
      <c r="C42" s="1141" t="s">
        <v>1775</v>
      </c>
      <c r="D42" s="1142" t="s">
        <v>283</v>
      </c>
      <c r="E42" s="1143" t="s">
        <v>283</v>
      </c>
      <c r="F42" s="1144">
        <v>1</v>
      </c>
      <c r="G42" s="1144" t="s">
        <v>1716</v>
      </c>
      <c r="H42" s="1113"/>
      <c r="I42" s="1122" t="s">
        <v>1117</v>
      </c>
      <c r="J42" s="1123" t="s">
        <v>1776</v>
      </c>
      <c r="K42" s="1111">
        <v>10</v>
      </c>
      <c r="L42" s="1113">
        <v>150</v>
      </c>
      <c r="M42" s="1124">
        <v>9</v>
      </c>
      <c r="N42" s="1125">
        <v>138</v>
      </c>
    </row>
    <row r="43" spans="1:16" s="1137" customFormat="1" ht="12.65" customHeight="1">
      <c r="A43" s="1127"/>
      <c r="B43" s="1128"/>
      <c r="C43" s="1129" t="s">
        <v>1777</v>
      </c>
      <c r="D43" s="1130" t="s">
        <v>283</v>
      </c>
      <c r="E43" s="1131" t="s">
        <v>283</v>
      </c>
      <c r="F43" s="258">
        <v>6</v>
      </c>
      <c r="G43" s="258">
        <v>42</v>
      </c>
      <c r="H43" s="1132"/>
      <c r="I43" s="1133"/>
      <c r="J43" s="1134" t="s">
        <v>1778</v>
      </c>
      <c r="K43" s="1130" t="s">
        <v>809</v>
      </c>
      <c r="L43" s="258" t="s">
        <v>809</v>
      </c>
      <c r="M43" s="1148" t="s">
        <v>809</v>
      </c>
      <c r="N43" s="1149" t="s">
        <v>809</v>
      </c>
      <c r="P43" s="1152"/>
    </row>
    <row r="44" spans="1:16" s="858" customFormat="1" ht="12.65" customHeight="1">
      <c r="A44" s="1127"/>
      <c r="B44" s="1128" t="s">
        <v>1118</v>
      </c>
      <c r="C44" s="1129" t="s">
        <v>1119</v>
      </c>
      <c r="D44" s="1139">
        <v>69</v>
      </c>
      <c r="E44" s="1140">
        <v>1003</v>
      </c>
      <c r="F44" s="1132">
        <v>84</v>
      </c>
      <c r="G44" s="1132">
        <v>1168</v>
      </c>
      <c r="H44" s="1132"/>
      <c r="I44" s="1133"/>
      <c r="J44" s="1134" t="s">
        <v>1779</v>
      </c>
      <c r="K44" s="1130">
        <v>1</v>
      </c>
      <c r="L44" s="258">
        <v>11</v>
      </c>
      <c r="M44" s="1135">
        <v>1</v>
      </c>
      <c r="N44" s="1136">
        <v>10</v>
      </c>
    </row>
    <row r="45" spans="1:16" s="1137" customFormat="1" ht="12.65" customHeight="1">
      <c r="A45" s="1127"/>
      <c r="B45" s="1128"/>
      <c r="C45" s="1129" t="s">
        <v>1780</v>
      </c>
      <c r="D45" s="1130" t="s">
        <v>283</v>
      </c>
      <c r="E45" s="1131" t="s">
        <v>283</v>
      </c>
      <c r="F45" s="258">
        <v>2</v>
      </c>
      <c r="G45" s="258" t="s">
        <v>1716</v>
      </c>
      <c r="H45" s="1132"/>
      <c r="I45" s="1133"/>
      <c r="J45" s="1134" t="s">
        <v>1781</v>
      </c>
      <c r="K45" s="1130">
        <v>3</v>
      </c>
      <c r="L45" s="258">
        <v>6</v>
      </c>
      <c r="M45" s="1135">
        <v>3</v>
      </c>
      <c r="N45" s="1136">
        <v>6</v>
      </c>
    </row>
    <row r="46" spans="1:16" s="1137" customFormat="1" ht="12.65" customHeight="1">
      <c r="A46" s="1127"/>
      <c r="B46" s="1128"/>
      <c r="C46" s="1129" t="s">
        <v>1782</v>
      </c>
      <c r="D46" s="1130" t="s">
        <v>283</v>
      </c>
      <c r="E46" s="1131" t="s">
        <v>283</v>
      </c>
      <c r="F46" s="258">
        <v>14</v>
      </c>
      <c r="G46" s="258">
        <v>375</v>
      </c>
      <c r="H46" s="1132"/>
      <c r="I46" s="1133"/>
      <c r="J46" s="1134" t="s">
        <v>1783</v>
      </c>
      <c r="K46" s="1130">
        <v>1</v>
      </c>
      <c r="L46" s="258">
        <v>123</v>
      </c>
      <c r="M46" s="1135">
        <v>1</v>
      </c>
      <c r="N46" s="1136">
        <v>118</v>
      </c>
    </row>
    <row r="47" spans="1:16" s="1137" customFormat="1" ht="12.65" customHeight="1">
      <c r="A47" s="1127"/>
      <c r="B47" s="1128"/>
      <c r="C47" s="1129" t="s">
        <v>1784</v>
      </c>
      <c r="D47" s="1130" t="s">
        <v>283</v>
      </c>
      <c r="E47" s="1131" t="s">
        <v>283</v>
      </c>
      <c r="F47" s="258">
        <v>19</v>
      </c>
      <c r="G47" s="258">
        <v>355</v>
      </c>
      <c r="H47" s="1132"/>
      <c r="I47" s="1133"/>
      <c r="J47" s="1134" t="s">
        <v>1785</v>
      </c>
      <c r="K47" s="1130">
        <v>5</v>
      </c>
      <c r="L47" s="258">
        <v>10</v>
      </c>
      <c r="M47" s="1135">
        <v>4</v>
      </c>
      <c r="N47" s="1136">
        <v>4</v>
      </c>
    </row>
    <row r="48" spans="1:16" s="1145" customFormat="1" ht="12.65" customHeight="1">
      <c r="A48" s="1119"/>
      <c r="B48" s="1120"/>
      <c r="C48" s="1141" t="s">
        <v>1786</v>
      </c>
      <c r="D48" s="1142" t="s">
        <v>283</v>
      </c>
      <c r="E48" s="1143" t="s">
        <v>283</v>
      </c>
      <c r="F48" s="1144">
        <v>1</v>
      </c>
      <c r="G48" s="1144" t="s">
        <v>1716</v>
      </c>
      <c r="H48" s="1113"/>
      <c r="I48" s="1122" t="s">
        <v>1118</v>
      </c>
      <c r="J48" s="1123" t="s">
        <v>1787</v>
      </c>
      <c r="K48" s="1111">
        <v>47</v>
      </c>
      <c r="L48" s="1113">
        <v>898</v>
      </c>
      <c r="M48" s="1124">
        <v>42</v>
      </c>
      <c r="N48" s="1125">
        <v>807</v>
      </c>
    </row>
    <row r="49" spans="1:14" s="1137" customFormat="1" ht="12.65" customHeight="1">
      <c r="A49" s="1127"/>
      <c r="B49" s="1128"/>
      <c r="C49" s="1129" t="s">
        <v>1788</v>
      </c>
      <c r="D49" s="1130" t="s">
        <v>283</v>
      </c>
      <c r="E49" s="1131" t="s">
        <v>283</v>
      </c>
      <c r="F49" s="258">
        <v>21</v>
      </c>
      <c r="G49" s="258">
        <v>144</v>
      </c>
      <c r="H49" s="1132"/>
      <c r="I49" s="1133"/>
      <c r="J49" s="1134" t="s">
        <v>1789</v>
      </c>
      <c r="K49" s="1146" t="s">
        <v>809</v>
      </c>
      <c r="L49" s="1147" t="s">
        <v>809</v>
      </c>
      <c r="M49" s="1148" t="s">
        <v>809</v>
      </c>
      <c r="N49" s="1149" t="s">
        <v>809</v>
      </c>
    </row>
    <row r="50" spans="1:14" s="1071" customFormat="1" ht="12.65" customHeight="1">
      <c r="A50" s="1127"/>
      <c r="B50" s="1128"/>
      <c r="C50" s="1129" t="s">
        <v>1790</v>
      </c>
      <c r="D50" s="1130" t="s">
        <v>283</v>
      </c>
      <c r="E50" s="1131" t="s">
        <v>283</v>
      </c>
      <c r="F50" s="258">
        <v>20</v>
      </c>
      <c r="G50" s="258">
        <v>230</v>
      </c>
      <c r="H50" s="1132"/>
      <c r="I50" s="1133"/>
      <c r="J50" s="1134" t="s">
        <v>1791</v>
      </c>
      <c r="K50" s="1130">
        <v>11</v>
      </c>
      <c r="L50" s="258">
        <v>378</v>
      </c>
      <c r="M50" s="1135">
        <v>10</v>
      </c>
      <c r="N50" s="1136">
        <v>281</v>
      </c>
    </row>
    <row r="51" spans="1:14" s="1137" customFormat="1" ht="12.65" customHeight="1">
      <c r="A51" s="1127"/>
      <c r="B51" s="1128"/>
      <c r="C51" s="1129" t="s">
        <v>1792</v>
      </c>
      <c r="D51" s="1130" t="s">
        <v>283</v>
      </c>
      <c r="E51" s="1131" t="s">
        <v>283</v>
      </c>
      <c r="F51" s="258">
        <v>7</v>
      </c>
      <c r="G51" s="258">
        <v>43</v>
      </c>
      <c r="H51" s="1132"/>
      <c r="I51" s="1133"/>
      <c r="J51" s="1134" t="s">
        <v>1793</v>
      </c>
      <c r="K51" s="1130">
        <v>24</v>
      </c>
      <c r="L51" s="258">
        <v>411</v>
      </c>
      <c r="M51" s="1135">
        <v>22</v>
      </c>
      <c r="N51" s="1136">
        <v>430</v>
      </c>
    </row>
    <row r="52" spans="1:14" s="858" customFormat="1" ht="12.65" customHeight="1">
      <c r="A52" s="1127"/>
      <c r="B52" s="1128" t="s">
        <v>1120</v>
      </c>
      <c r="C52" s="1129" t="s">
        <v>1121</v>
      </c>
      <c r="D52" s="1139">
        <v>2067</v>
      </c>
      <c r="E52" s="1140">
        <v>10072</v>
      </c>
      <c r="F52" s="1132">
        <v>1824</v>
      </c>
      <c r="G52" s="1132">
        <v>9192</v>
      </c>
      <c r="H52" s="1132"/>
      <c r="I52" s="1133"/>
      <c r="J52" s="1134" t="s">
        <v>1794</v>
      </c>
      <c r="K52" s="1130" t="s">
        <v>693</v>
      </c>
      <c r="L52" s="258" t="s">
        <v>693</v>
      </c>
      <c r="M52" s="1135">
        <v>1</v>
      </c>
      <c r="N52" s="1136">
        <v>3</v>
      </c>
    </row>
    <row r="53" spans="1:14" s="858" customFormat="1" ht="12.65" customHeight="1">
      <c r="A53" s="1127"/>
      <c r="B53" s="1128"/>
      <c r="C53" s="1129"/>
      <c r="D53" s="1139"/>
      <c r="E53" s="1140"/>
      <c r="F53" s="1132"/>
      <c r="G53" s="1132"/>
      <c r="H53" s="1132"/>
      <c r="I53" s="1133"/>
      <c r="J53" s="1134" t="s">
        <v>1795</v>
      </c>
      <c r="K53" s="1130">
        <v>12</v>
      </c>
      <c r="L53" s="258">
        <v>109</v>
      </c>
      <c r="M53" s="1135">
        <v>9</v>
      </c>
      <c r="N53" s="1136">
        <v>93</v>
      </c>
    </row>
    <row r="54" spans="1:14" s="1137" customFormat="1" ht="12.65" customHeight="1" thickBot="1">
      <c r="A54" s="1127"/>
      <c r="B54" s="1128"/>
      <c r="C54" s="1129" t="s">
        <v>1796</v>
      </c>
      <c r="D54" s="1130" t="s">
        <v>283</v>
      </c>
      <c r="E54" s="1131" t="s">
        <v>283</v>
      </c>
      <c r="F54" s="258" t="s">
        <v>1232</v>
      </c>
      <c r="G54" s="258" t="s">
        <v>1232</v>
      </c>
      <c r="H54" s="1158"/>
      <c r="I54" s="1159"/>
      <c r="J54" s="1160" t="s">
        <v>1797</v>
      </c>
      <c r="K54" s="1161" t="s">
        <v>693</v>
      </c>
      <c r="L54" s="1162" t="s">
        <v>693</v>
      </c>
      <c r="M54" s="1163" t="s">
        <v>693</v>
      </c>
      <c r="N54" s="1164" t="s">
        <v>693</v>
      </c>
    </row>
    <row r="55" spans="1:14" s="1145" customFormat="1" ht="12.65" customHeight="1">
      <c r="A55" s="1119"/>
      <c r="B55" s="1120"/>
      <c r="C55" s="1141" t="s">
        <v>1798</v>
      </c>
      <c r="D55" s="1142" t="s">
        <v>283</v>
      </c>
      <c r="E55" s="1143" t="s">
        <v>283</v>
      </c>
      <c r="F55" s="1144">
        <v>6</v>
      </c>
      <c r="G55" s="1144">
        <v>21</v>
      </c>
      <c r="H55" s="1113"/>
      <c r="I55" s="1122" t="s">
        <v>1120</v>
      </c>
      <c r="J55" s="1123" t="s">
        <v>1799</v>
      </c>
      <c r="K55" s="1111">
        <v>895</v>
      </c>
      <c r="L55" s="1113">
        <v>5112</v>
      </c>
      <c r="M55" s="1124">
        <v>847</v>
      </c>
      <c r="N55" s="1125">
        <v>4963</v>
      </c>
    </row>
    <row r="56" spans="1:14" s="1137" customFormat="1" ht="12.65" customHeight="1">
      <c r="A56" s="1127"/>
      <c r="B56" s="1128"/>
      <c r="C56" s="1129"/>
      <c r="D56" s="1130"/>
      <c r="E56" s="1131"/>
      <c r="F56" s="258"/>
      <c r="G56" s="258"/>
      <c r="H56" s="1132"/>
      <c r="I56" s="1133"/>
      <c r="J56" s="1134" t="s">
        <v>1800</v>
      </c>
      <c r="K56" s="1130">
        <v>1</v>
      </c>
      <c r="L56" s="258">
        <v>4</v>
      </c>
      <c r="M56" s="1148" t="s">
        <v>1002</v>
      </c>
      <c r="N56" s="1136" t="s">
        <v>1002</v>
      </c>
    </row>
    <row r="57" spans="1:14" s="1137" customFormat="1" ht="12.65" customHeight="1">
      <c r="A57" s="1127"/>
      <c r="B57" s="1128"/>
      <c r="C57" s="1129" t="s">
        <v>1801</v>
      </c>
      <c r="D57" s="1130" t="s">
        <v>283</v>
      </c>
      <c r="E57" s="1131" t="s">
        <v>283</v>
      </c>
      <c r="F57" s="258">
        <v>50</v>
      </c>
      <c r="G57" s="258">
        <v>555</v>
      </c>
      <c r="H57" s="1132"/>
      <c r="I57" s="1133"/>
      <c r="J57" s="1134" t="s">
        <v>1802</v>
      </c>
      <c r="K57" s="1130">
        <v>9</v>
      </c>
      <c r="L57" s="258">
        <v>31</v>
      </c>
      <c r="M57" s="1135">
        <v>6</v>
      </c>
      <c r="N57" s="1136">
        <v>15</v>
      </c>
    </row>
    <row r="58" spans="1:14" s="1071" customFormat="1" ht="12.65" customHeight="1">
      <c r="A58" s="1127"/>
      <c r="B58" s="1128"/>
      <c r="C58" s="1129" t="s">
        <v>1803</v>
      </c>
      <c r="D58" s="1130" t="s">
        <v>283</v>
      </c>
      <c r="E58" s="1131" t="s">
        <v>283</v>
      </c>
      <c r="F58" s="258">
        <v>38</v>
      </c>
      <c r="G58" s="258">
        <v>216</v>
      </c>
      <c r="H58" s="1132"/>
      <c r="I58" s="1133"/>
      <c r="J58" s="1134" t="s">
        <v>1804</v>
      </c>
      <c r="K58" s="1130">
        <v>64</v>
      </c>
      <c r="L58" s="258">
        <v>407</v>
      </c>
      <c r="M58" s="1135">
        <v>58</v>
      </c>
      <c r="N58" s="1136">
        <v>333</v>
      </c>
    </row>
    <row r="59" spans="1:14" s="1137" customFormat="1" ht="12.65" customHeight="1">
      <c r="A59" s="1127"/>
      <c r="B59" s="1128"/>
      <c r="C59" s="1129" t="s">
        <v>1805</v>
      </c>
      <c r="D59" s="1130" t="s">
        <v>283</v>
      </c>
      <c r="E59" s="1131" t="s">
        <v>283</v>
      </c>
      <c r="F59" s="258">
        <v>10</v>
      </c>
      <c r="G59" s="258">
        <v>72</v>
      </c>
      <c r="H59" s="1132"/>
      <c r="I59" s="1133"/>
      <c r="J59" s="1165" t="s">
        <v>1806</v>
      </c>
      <c r="K59" s="1130">
        <v>34</v>
      </c>
      <c r="L59" s="258">
        <v>194</v>
      </c>
      <c r="M59" s="1135">
        <v>34</v>
      </c>
      <c r="N59" s="1136">
        <v>185</v>
      </c>
    </row>
    <row r="60" spans="1:14" s="1137" customFormat="1" ht="12.65" customHeight="1">
      <c r="A60" s="1127"/>
      <c r="B60" s="1128"/>
      <c r="C60" s="1129" t="s">
        <v>1807</v>
      </c>
      <c r="D60" s="1130" t="s">
        <v>283</v>
      </c>
      <c r="E60" s="1131" t="s">
        <v>283</v>
      </c>
      <c r="F60" s="258">
        <v>75</v>
      </c>
      <c r="G60" s="258">
        <v>465</v>
      </c>
      <c r="H60" s="1132"/>
      <c r="I60" s="1133"/>
      <c r="J60" s="1134" t="s">
        <v>1808</v>
      </c>
      <c r="K60" s="1130">
        <v>21</v>
      </c>
      <c r="L60" s="258">
        <v>88</v>
      </c>
      <c r="M60" s="1135">
        <v>17</v>
      </c>
      <c r="N60" s="1136">
        <v>55</v>
      </c>
    </row>
    <row r="61" spans="1:14" s="1137" customFormat="1" ht="12.65" customHeight="1">
      <c r="A61" s="1127"/>
      <c r="B61" s="1128"/>
      <c r="C61" s="1129" t="s">
        <v>1809</v>
      </c>
      <c r="D61" s="1130" t="s">
        <v>283</v>
      </c>
      <c r="E61" s="1131" t="s">
        <v>283</v>
      </c>
      <c r="F61" s="258">
        <v>5</v>
      </c>
      <c r="G61" s="258">
        <v>412</v>
      </c>
      <c r="H61" s="1132"/>
      <c r="I61" s="1133"/>
      <c r="J61" s="1134" t="s">
        <v>1810</v>
      </c>
      <c r="K61" s="1130">
        <v>75</v>
      </c>
      <c r="L61" s="258">
        <v>340</v>
      </c>
      <c r="M61" s="1135">
        <v>60</v>
      </c>
      <c r="N61" s="1136">
        <v>291</v>
      </c>
    </row>
    <row r="62" spans="1:14" s="1137" customFormat="1" ht="12.65" customHeight="1">
      <c r="A62" s="1127"/>
      <c r="B62" s="1128"/>
      <c r="C62" s="1129" t="s">
        <v>1811</v>
      </c>
      <c r="D62" s="1130" t="s">
        <v>283</v>
      </c>
      <c r="E62" s="1131" t="s">
        <v>283</v>
      </c>
      <c r="F62" s="258">
        <v>147</v>
      </c>
      <c r="G62" s="258">
        <v>507</v>
      </c>
      <c r="H62" s="1132"/>
      <c r="I62" s="1133"/>
      <c r="J62" s="1134" t="s">
        <v>1812</v>
      </c>
      <c r="K62" s="1130">
        <v>3</v>
      </c>
      <c r="L62" s="258">
        <v>200</v>
      </c>
      <c r="M62" s="1135">
        <v>2</v>
      </c>
      <c r="N62" s="1136">
        <v>216</v>
      </c>
    </row>
    <row r="63" spans="1:14" s="1137" customFormat="1" ht="12.65" customHeight="1">
      <c r="A63" s="1127"/>
      <c r="B63" s="1128"/>
      <c r="C63" s="1129" t="s">
        <v>1813</v>
      </c>
      <c r="D63" s="1130" t="s">
        <v>283</v>
      </c>
      <c r="E63" s="1131" t="s">
        <v>283</v>
      </c>
      <c r="F63" s="258">
        <v>398</v>
      </c>
      <c r="G63" s="258">
        <v>2276</v>
      </c>
      <c r="H63" s="1132"/>
      <c r="I63" s="1133"/>
      <c r="J63" s="1134" t="s">
        <v>1814</v>
      </c>
      <c r="K63" s="1130">
        <v>102</v>
      </c>
      <c r="L63" s="258">
        <v>343</v>
      </c>
      <c r="M63" s="1135">
        <v>91</v>
      </c>
      <c r="N63" s="1136">
        <v>285</v>
      </c>
    </row>
    <row r="64" spans="1:14" s="1137" customFormat="1" ht="12.65" customHeight="1">
      <c r="A64" s="1127"/>
      <c r="B64" s="1128"/>
      <c r="C64" s="1129" t="s">
        <v>1815</v>
      </c>
      <c r="D64" s="1130" t="s">
        <v>283</v>
      </c>
      <c r="E64" s="1131" t="s">
        <v>283</v>
      </c>
      <c r="F64" s="258">
        <v>93</v>
      </c>
      <c r="G64" s="258">
        <v>495</v>
      </c>
      <c r="H64" s="1132"/>
      <c r="I64" s="1133"/>
      <c r="J64" s="1134" t="s">
        <v>1816</v>
      </c>
      <c r="K64" s="1130">
        <v>184</v>
      </c>
      <c r="L64" s="258">
        <v>1434</v>
      </c>
      <c r="M64" s="1135">
        <v>187</v>
      </c>
      <c r="N64" s="1136">
        <v>1558</v>
      </c>
    </row>
    <row r="65" spans="1:14" s="1137" customFormat="1" ht="12.65" customHeight="1">
      <c r="A65" s="1127"/>
      <c r="B65" s="1128"/>
      <c r="C65" s="1129" t="s">
        <v>1817</v>
      </c>
      <c r="D65" s="1130" t="s">
        <v>283</v>
      </c>
      <c r="E65" s="1131" t="s">
        <v>283</v>
      </c>
      <c r="F65" s="258">
        <v>109</v>
      </c>
      <c r="G65" s="258">
        <v>402</v>
      </c>
      <c r="H65" s="1132"/>
      <c r="I65" s="1133"/>
      <c r="J65" s="1134" t="s">
        <v>1818</v>
      </c>
      <c r="K65" s="1130">
        <v>112</v>
      </c>
      <c r="L65" s="258">
        <v>555</v>
      </c>
      <c r="M65" s="1135">
        <v>115</v>
      </c>
      <c r="N65" s="1136">
        <v>486</v>
      </c>
    </row>
    <row r="66" spans="1:14" s="1137" customFormat="1" ht="12.65" customHeight="1">
      <c r="A66" s="1127"/>
      <c r="B66" s="1128"/>
      <c r="C66" s="1129" t="s">
        <v>1819</v>
      </c>
      <c r="D66" s="1130" t="s">
        <v>283</v>
      </c>
      <c r="E66" s="1131" t="s">
        <v>283</v>
      </c>
      <c r="F66" s="258">
        <v>337</v>
      </c>
      <c r="G66" s="258">
        <v>1696</v>
      </c>
      <c r="H66" s="1132"/>
      <c r="I66" s="1133"/>
      <c r="J66" s="1134" t="s">
        <v>1820</v>
      </c>
      <c r="K66" s="1130">
        <v>276</v>
      </c>
      <c r="L66" s="258">
        <v>1474</v>
      </c>
      <c r="M66" s="1135">
        <v>267</v>
      </c>
      <c r="N66" s="1136">
        <v>1510</v>
      </c>
    </row>
    <row r="67" spans="1:14" s="1137" customFormat="1" ht="12.65" customHeight="1">
      <c r="A67" s="1127"/>
      <c r="B67" s="1128"/>
      <c r="C67" s="1129" t="s">
        <v>1821</v>
      </c>
      <c r="D67" s="1130" t="s">
        <v>283</v>
      </c>
      <c r="E67" s="1131" t="s">
        <v>283</v>
      </c>
      <c r="F67" s="258">
        <v>352</v>
      </c>
      <c r="G67" s="258">
        <v>1342</v>
      </c>
      <c r="H67" s="1132"/>
      <c r="I67" s="1133"/>
      <c r="J67" s="1134" t="s">
        <v>1822</v>
      </c>
      <c r="K67" s="1130">
        <v>14</v>
      </c>
      <c r="L67" s="258">
        <v>42</v>
      </c>
      <c r="M67" s="1135">
        <v>10</v>
      </c>
      <c r="N67" s="1136">
        <v>29</v>
      </c>
    </row>
    <row r="68" spans="1:14" s="1145" customFormat="1" ht="12.65" customHeight="1">
      <c r="A68" s="1119"/>
      <c r="B68" s="1120"/>
      <c r="C68" s="1141" t="s">
        <v>1823</v>
      </c>
      <c r="D68" s="1142" t="s">
        <v>283</v>
      </c>
      <c r="E68" s="1143" t="s">
        <v>283</v>
      </c>
      <c r="F68" s="1144">
        <v>204</v>
      </c>
      <c r="G68" s="1144">
        <v>733</v>
      </c>
      <c r="H68" s="1113"/>
      <c r="I68" s="1122" t="s">
        <v>1122</v>
      </c>
      <c r="J68" s="1123" t="s">
        <v>1824</v>
      </c>
      <c r="K68" s="1111">
        <v>37</v>
      </c>
      <c r="L68" s="1113">
        <v>377</v>
      </c>
      <c r="M68" s="1124">
        <v>40</v>
      </c>
      <c r="N68" s="1125">
        <v>376</v>
      </c>
    </row>
    <row r="69" spans="1:14" s="858" customFormat="1" ht="12.65" customHeight="1">
      <c r="A69" s="1127"/>
      <c r="B69" s="1128" t="s">
        <v>1122</v>
      </c>
      <c r="C69" s="1129" t="s">
        <v>1825</v>
      </c>
      <c r="D69" s="1139">
        <v>67</v>
      </c>
      <c r="E69" s="1140">
        <v>658</v>
      </c>
      <c r="F69" s="1132">
        <v>60</v>
      </c>
      <c r="G69" s="1132">
        <v>565</v>
      </c>
      <c r="H69" s="1132"/>
      <c r="I69" s="1133"/>
      <c r="J69" s="1134" t="s">
        <v>1826</v>
      </c>
      <c r="K69" s="1130">
        <v>11</v>
      </c>
      <c r="L69" s="258">
        <v>162</v>
      </c>
      <c r="M69" s="1135">
        <v>11</v>
      </c>
      <c r="N69" s="1136">
        <v>144</v>
      </c>
    </row>
    <row r="70" spans="1:14" s="1137" customFormat="1" ht="12.65" customHeight="1">
      <c r="A70" s="1127"/>
      <c r="B70" s="1128"/>
      <c r="C70" s="1129" t="s">
        <v>1827</v>
      </c>
      <c r="D70" s="1130" t="s">
        <v>283</v>
      </c>
      <c r="E70" s="1131" t="s">
        <v>283</v>
      </c>
      <c r="F70" s="258">
        <v>16</v>
      </c>
      <c r="G70" s="258">
        <v>231</v>
      </c>
      <c r="H70" s="1132"/>
      <c r="I70" s="1133"/>
      <c r="J70" s="1134" t="s">
        <v>1828</v>
      </c>
      <c r="K70" s="1130">
        <v>4</v>
      </c>
      <c r="L70" s="258">
        <v>41</v>
      </c>
      <c r="M70" s="1135">
        <v>6</v>
      </c>
      <c r="N70" s="1136">
        <v>58</v>
      </c>
    </row>
    <row r="71" spans="1:14" s="1071" customFormat="1" ht="12.65" customHeight="1">
      <c r="A71" s="1127"/>
      <c r="B71" s="1128"/>
      <c r="C71" s="1129" t="s">
        <v>1829</v>
      </c>
      <c r="D71" s="1130" t="s">
        <v>283</v>
      </c>
      <c r="E71" s="1131" t="s">
        <v>283</v>
      </c>
      <c r="F71" s="258">
        <v>13</v>
      </c>
      <c r="G71" s="258">
        <v>141</v>
      </c>
      <c r="H71" s="1132"/>
      <c r="I71" s="1133"/>
      <c r="J71" s="1134" t="s">
        <v>1830</v>
      </c>
      <c r="K71" s="1130">
        <v>1</v>
      </c>
      <c r="L71" s="258">
        <v>1</v>
      </c>
      <c r="M71" s="1148" t="s">
        <v>1002</v>
      </c>
      <c r="N71" s="1149" t="s">
        <v>1002</v>
      </c>
    </row>
    <row r="72" spans="1:14" s="1137" customFormat="1" ht="12.65" customHeight="1">
      <c r="A72" s="1127"/>
      <c r="B72" s="1128"/>
      <c r="C72" s="1129" t="s">
        <v>1831</v>
      </c>
      <c r="D72" s="1130" t="s">
        <v>283</v>
      </c>
      <c r="E72" s="1131" t="s">
        <v>283</v>
      </c>
      <c r="F72" s="258">
        <v>2</v>
      </c>
      <c r="G72" s="258" t="s">
        <v>1716</v>
      </c>
      <c r="H72" s="1132"/>
      <c r="I72" s="1133"/>
      <c r="J72" s="1134" t="s">
        <v>1832</v>
      </c>
      <c r="K72" s="1130">
        <v>1</v>
      </c>
      <c r="L72" s="258">
        <v>14</v>
      </c>
      <c r="M72" s="1135">
        <v>1</v>
      </c>
      <c r="N72" s="1136">
        <v>16</v>
      </c>
    </row>
    <row r="73" spans="1:14" s="1137" customFormat="1" ht="12.65" customHeight="1">
      <c r="A73" s="1127"/>
      <c r="B73" s="1127"/>
      <c r="C73" s="1129" t="s">
        <v>1833</v>
      </c>
      <c r="D73" s="1130" t="s">
        <v>283</v>
      </c>
      <c r="E73" s="1131" t="s">
        <v>283</v>
      </c>
      <c r="F73" s="258">
        <v>1</v>
      </c>
      <c r="G73" s="258" t="s">
        <v>1716</v>
      </c>
      <c r="H73" s="1150"/>
      <c r="I73" s="1133"/>
      <c r="J73" s="1134" t="s">
        <v>1834</v>
      </c>
      <c r="K73" s="1130">
        <v>1</v>
      </c>
      <c r="L73" s="258">
        <v>1</v>
      </c>
      <c r="M73" s="1135">
        <v>1</v>
      </c>
      <c r="N73" s="1149" t="s">
        <v>1002</v>
      </c>
    </row>
    <row r="74" spans="1:14" s="1137" customFormat="1" ht="12.65" customHeight="1">
      <c r="A74" s="1127"/>
      <c r="B74" s="1128"/>
      <c r="C74" s="1129" t="s">
        <v>1835</v>
      </c>
      <c r="D74" s="1130" t="s">
        <v>283</v>
      </c>
      <c r="E74" s="1131" t="s">
        <v>283</v>
      </c>
      <c r="F74" s="258">
        <v>4</v>
      </c>
      <c r="G74" s="258">
        <v>21</v>
      </c>
      <c r="H74" s="1150"/>
      <c r="I74" s="1133"/>
      <c r="J74" s="1134" t="s">
        <v>1836</v>
      </c>
      <c r="K74" s="1130">
        <v>19</v>
      </c>
      <c r="L74" s="258">
        <v>158</v>
      </c>
      <c r="M74" s="1135">
        <v>21</v>
      </c>
      <c r="N74" s="1136">
        <v>158</v>
      </c>
    </row>
    <row r="75" spans="1:14" s="1145" customFormat="1" ht="12.65" customHeight="1">
      <c r="A75" s="1119"/>
      <c r="B75" s="1120"/>
      <c r="C75" s="1141" t="s">
        <v>1837</v>
      </c>
      <c r="D75" s="1142" t="s">
        <v>283</v>
      </c>
      <c r="E75" s="1143" t="s">
        <v>283</v>
      </c>
      <c r="F75" s="1144">
        <v>24</v>
      </c>
      <c r="G75" s="1144">
        <v>166</v>
      </c>
      <c r="H75" s="1113"/>
      <c r="I75" s="1122" t="s">
        <v>1124</v>
      </c>
      <c r="J75" s="1123" t="s">
        <v>1838</v>
      </c>
      <c r="K75" s="1111">
        <v>152</v>
      </c>
      <c r="L75" s="1113">
        <v>327</v>
      </c>
      <c r="M75" s="1124">
        <v>132</v>
      </c>
      <c r="N75" s="1125">
        <v>375</v>
      </c>
    </row>
    <row r="76" spans="1:14" s="858" customFormat="1" ht="12.65" customHeight="1">
      <c r="A76" s="1127"/>
      <c r="B76" s="1128" t="s">
        <v>1124</v>
      </c>
      <c r="C76" s="1129" t="s">
        <v>1125</v>
      </c>
      <c r="D76" s="1139">
        <v>175</v>
      </c>
      <c r="E76" s="1140">
        <v>273</v>
      </c>
      <c r="F76" s="1132">
        <v>165</v>
      </c>
      <c r="G76" s="1132">
        <v>287</v>
      </c>
      <c r="H76" s="1132"/>
      <c r="I76" s="1133"/>
      <c r="J76" s="1134" t="s">
        <v>1839</v>
      </c>
      <c r="K76" s="1130">
        <v>26</v>
      </c>
      <c r="L76" s="258">
        <v>61</v>
      </c>
      <c r="M76" s="1135">
        <v>18</v>
      </c>
      <c r="N76" s="1136">
        <v>37</v>
      </c>
    </row>
    <row r="77" spans="1:14" s="1071" customFormat="1" ht="12.65" customHeight="1">
      <c r="A77" s="1127"/>
      <c r="B77" s="1128"/>
      <c r="C77" s="1129" t="s">
        <v>1840</v>
      </c>
      <c r="D77" s="1130" t="s">
        <v>283</v>
      </c>
      <c r="E77" s="1131" t="s">
        <v>283</v>
      </c>
      <c r="F77" s="258">
        <v>21</v>
      </c>
      <c r="G77" s="258">
        <v>44</v>
      </c>
      <c r="H77" s="1132"/>
      <c r="I77" s="1133"/>
      <c r="J77" s="1134" t="s">
        <v>1841</v>
      </c>
      <c r="K77" s="1130">
        <v>112</v>
      </c>
      <c r="L77" s="258">
        <v>215</v>
      </c>
      <c r="M77" s="1135">
        <v>100</v>
      </c>
      <c r="N77" s="1136">
        <v>289</v>
      </c>
    </row>
    <row r="78" spans="1:14" s="1071" customFormat="1" ht="12.65" customHeight="1">
      <c r="A78" s="1127"/>
      <c r="B78" s="1128"/>
      <c r="C78" s="1129" t="s">
        <v>1842</v>
      </c>
      <c r="D78" s="1130" t="s">
        <v>283</v>
      </c>
      <c r="E78" s="1131" t="s">
        <v>283</v>
      </c>
      <c r="F78" s="258">
        <v>144</v>
      </c>
      <c r="G78" s="258">
        <v>243</v>
      </c>
      <c r="H78" s="1132"/>
      <c r="I78" s="1133"/>
      <c r="J78" s="1134" t="s">
        <v>1843</v>
      </c>
      <c r="K78" s="1130">
        <v>14</v>
      </c>
      <c r="L78" s="258">
        <v>51</v>
      </c>
      <c r="M78" s="1135">
        <v>14</v>
      </c>
      <c r="N78" s="1136">
        <v>49</v>
      </c>
    </row>
    <row r="79" spans="1:14" s="1166" customFormat="1" ht="12.65" customHeight="1">
      <c r="A79" s="1119"/>
      <c r="B79" s="1120"/>
      <c r="C79" s="1141"/>
      <c r="D79" s="1142"/>
      <c r="E79" s="1143"/>
      <c r="F79" s="1144"/>
      <c r="G79" s="1144"/>
      <c r="H79" s="1113"/>
      <c r="I79" s="1122" t="s">
        <v>1126</v>
      </c>
      <c r="J79" s="1123" t="s">
        <v>1695</v>
      </c>
      <c r="K79" s="1111">
        <v>66</v>
      </c>
      <c r="L79" s="1113">
        <v>168</v>
      </c>
      <c r="M79" s="1124">
        <v>64</v>
      </c>
      <c r="N79" s="1125">
        <v>177</v>
      </c>
    </row>
    <row r="80" spans="1:14" s="1071" customFormat="1" ht="12.65" customHeight="1">
      <c r="A80" s="1127"/>
      <c r="B80" s="1128"/>
      <c r="C80" s="1129"/>
      <c r="D80" s="1130"/>
      <c r="E80" s="1131"/>
      <c r="F80" s="258"/>
      <c r="G80" s="258"/>
      <c r="H80" s="1132"/>
      <c r="I80" s="1133"/>
      <c r="J80" s="1134" t="s">
        <v>1844</v>
      </c>
      <c r="K80" s="1130">
        <v>1</v>
      </c>
      <c r="L80" s="258">
        <v>1</v>
      </c>
      <c r="M80" s="1135">
        <v>1</v>
      </c>
      <c r="N80" s="1136">
        <v>1</v>
      </c>
    </row>
    <row r="81" spans="1:17" s="1071" customFormat="1" ht="12.65" customHeight="1">
      <c r="A81" s="1127"/>
      <c r="B81" s="1128"/>
      <c r="C81" s="1129"/>
      <c r="D81" s="1130"/>
      <c r="E81" s="1131"/>
      <c r="F81" s="258"/>
      <c r="G81" s="258"/>
      <c r="H81" s="1132"/>
      <c r="I81" s="1133"/>
      <c r="J81" s="1134" t="s">
        <v>1845</v>
      </c>
      <c r="K81" s="1130">
        <v>33</v>
      </c>
      <c r="L81" s="258">
        <v>81</v>
      </c>
      <c r="M81" s="1135">
        <v>34</v>
      </c>
      <c r="N81" s="1136">
        <v>95</v>
      </c>
    </row>
    <row r="82" spans="1:17" s="1071" customFormat="1" ht="12.65" customHeight="1">
      <c r="A82" s="1127"/>
      <c r="B82" s="1128"/>
      <c r="C82" s="1129"/>
      <c r="D82" s="1130"/>
      <c r="E82" s="1131"/>
      <c r="F82" s="258"/>
      <c r="G82" s="258"/>
      <c r="H82" s="1132"/>
      <c r="I82" s="1133"/>
      <c r="J82" s="1134" t="s">
        <v>1846</v>
      </c>
      <c r="K82" s="1130" t="s">
        <v>809</v>
      </c>
      <c r="L82" s="258" t="s">
        <v>809</v>
      </c>
      <c r="M82" s="1148" t="s">
        <v>1002</v>
      </c>
      <c r="N82" s="1149" t="s">
        <v>1002</v>
      </c>
    </row>
    <row r="83" spans="1:17" s="1071" customFormat="1" ht="12.65" customHeight="1">
      <c r="A83" s="1127"/>
      <c r="B83" s="1128"/>
      <c r="C83" s="1129"/>
      <c r="D83" s="1130"/>
      <c r="E83" s="1131"/>
      <c r="F83" s="258"/>
      <c r="G83" s="258"/>
      <c r="H83" s="1132"/>
      <c r="I83" s="1133"/>
      <c r="J83" s="1134" t="s">
        <v>1847</v>
      </c>
      <c r="K83" s="1130">
        <v>32</v>
      </c>
      <c r="L83" s="258">
        <v>86</v>
      </c>
      <c r="M83" s="1135">
        <v>29</v>
      </c>
      <c r="N83" s="1136">
        <v>81</v>
      </c>
    </row>
    <row r="84" spans="1:17" s="1145" customFormat="1" ht="12.65" customHeight="1">
      <c r="A84" s="1119"/>
      <c r="B84" s="1120" t="s">
        <v>1126</v>
      </c>
      <c r="C84" s="1141" t="s">
        <v>1127</v>
      </c>
      <c r="D84" s="1111">
        <v>1221</v>
      </c>
      <c r="E84" s="1112">
        <v>11541</v>
      </c>
      <c r="F84" s="1113">
        <v>1231</v>
      </c>
      <c r="G84" s="1113">
        <v>12875</v>
      </c>
      <c r="H84" s="1113"/>
      <c r="I84" s="1120" t="s">
        <v>1128</v>
      </c>
      <c r="J84" s="1123" t="s">
        <v>1696</v>
      </c>
      <c r="K84" s="1111">
        <v>529</v>
      </c>
      <c r="L84" s="1113">
        <v>4542</v>
      </c>
      <c r="M84" s="1124">
        <v>504</v>
      </c>
      <c r="N84" s="1125">
        <v>4452</v>
      </c>
    </row>
    <row r="85" spans="1:17" s="858" customFormat="1" ht="12.65" customHeight="1">
      <c r="A85" s="1127"/>
      <c r="B85" s="1128"/>
      <c r="C85" s="1129" t="s">
        <v>1848</v>
      </c>
      <c r="D85" s="1130" t="s">
        <v>283</v>
      </c>
      <c r="E85" s="1131" t="s">
        <v>283</v>
      </c>
      <c r="F85" s="258">
        <v>348</v>
      </c>
      <c r="G85" s="258">
        <v>924</v>
      </c>
      <c r="H85" s="1132"/>
      <c r="I85" s="1128"/>
      <c r="J85" s="1134" t="s">
        <v>1849</v>
      </c>
      <c r="K85" s="1130">
        <v>75</v>
      </c>
      <c r="L85" s="258">
        <v>2534</v>
      </c>
      <c r="M85" s="1135">
        <v>74</v>
      </c>
      <c r="N85" s="1136">
        <v>2532</v>
      </c>
    </row>
    <row r="86" spans="1:17" s="1137" customFormat="1" ht="12.65" customHeight="1">
      <c r="A86" s="1127"/>
      <c r="B86" s="1128"/>
      <c r="C86" s="1129" t="s">
        <v>1850</v>
      </c>
      <c r="D86" s="1130" t="s">
        <v>283</v>
      </c>
      <c r="E86" s="1131" t="s">
        <v>283</v>
      </c>
      <c r="F86" s="258">
        <v>10</v>
      </c>
      <c r="G86" s="258">
        <v>12</v>
      </c>
      <c r="H86" s="1132"/>
      <c r="I86" s="1133"/>
      <c r="J86" s="1134" t="s">
        <v>1851</v>
      </c>
      <c r="K86" s="1130">
        <v>422</v>
      </c>
      <c r="L86" s="258">
        <v>1828</v>
      </c>
      <c r="M86" s="1135">
        <v>399</v>
      </c>
      <c r="N86" s="1136">
        <v>1733</v>
      </c>
    </row>
    <row r="87" spans="1:17" s="1137" customFormat="1" ht="12.65" customHeight="1">
      <c r="A87" s="1127"/>
      <c r="B87" s="1128"/>
      <c r="C87" s="1129" t="s">
        <v>1852</v>
      </c>
      <c r="D87" s="1130" t="s">
        <v>283</v>
      </c>
      <c r="E87" s="1131" t="s">
        <v>283</v>
      </c>
      <c r="F87" s="258">
        <v>37</v>
      </c>
      <c r="G87" s="258">
        <v>426</v>
      </c>
      <c r="H87" s="1132"/>
      <c r="I87" s="1133"/>
      <c r="J87" s="1134" t="s">
        <v>1853</v>
      </c>
      <c r="K87" s="1130">
        <v>32</v>
      </c>
      <c r="L87" s="258">
        <v>180</v>
      </c>
      <c r="M87" s="1135">
        <v>31</v>
      </c>
      <c r="N87" s="1136">
        <v>187</v>
      </c>
    </row>
    <row r="88" spans="1:17" s="1145" customFormat="1" ht="12.65" customHeight="1">
      <c r="A88" s="1119"/>
      <c r="B88" s="1120"/>
      <c r="C88" s="1141"/>
      <c r="D88" s="1142"/>
      <c r="E88" s="1143"/>
      <c r="F88" s="1144"/>
      <c r="G88" s="1144"/>
      <c r="H88" s="1113"/>
      <c r="I88" s="1122" t="s">
        <v>1129</v>
      </c>
      <c r="J88" s="1123" t="s">
        <v>1084</v>
      </c>
      <c r="K88" s="1111">
        <v>346</v>
      </c>
      <c r="L88" s="1113">
        <v>1622</v>
      </c>
      <c r="M88" s="1124">
        <v>327</v>
      </c>
      <c r="N88" s="1125">
        <v>1480</v>
      </c>
    </row>
    <row r="89" spans="1:17" s="1137" customFormat="1" ht="12.65" customHeight="1">
      <c r="A89" s="1127"/>
      <c r="B89" s="1128"/>
      <c r="C89" s="1129"/>
      <c r="D89" s="1130"/>
      <c r="E89" s="1131"/>
      <c r="F89" s="258"/>
      <c r="G89" s="258"/>
      <c r="H89" s="1132"/>
      <c r="I89" s="1133"/>
      <c r="J89" s="1134" t="s">
        <v>1854</v>
      </c>
      <c r="K89" s="1130">
        <v>273</v>
      </c>
      <c r="L89" s="258">
        <v>857</v>
      </c>
      <c r="M89" s="1135">
        <v>256</v>
      </c>
      <c r="N89" s="1136">
        <v>734</v>
      </c>
    </row>
    <row r="90" spans="1:17" s="1137" customFormat="1" ht="12.65" customHeight="1">
      <c r="A90" s="1127"/>
      <c r="B90" s="1128"/>
      <c r="C90" s="1129"/>
      <c r="D90" s="1130"/>
      <c r="E90" s="1131"/>
      <c r="F90" s="258"/>
      <c r="G90" s="258"/>
      <c r="H90" s="1132"/>
      <c r="I90" s="1133"/>
      <c r="J90" s="1134" t="s">
        <v>1855</v>
      </c>
      <c r="K90" s="1130">
        <v>31</v>
      </c>
      <c r="L90" s="258">
        <v>204</v>
      </c>
      <c r="M90" s="1135">
        <v>32</v>
      </c>
      <c r="N90" s="1136">
        <v>219</v>
      </c>
    </row>
    <row r="91" spans="1:17" s="1137" customFormat="1" ht="12.65" customHeight="1">
      <c r="A91" s="1127"/>
      <c r="B91" s="1128"/>
      <c r="C91" s="1129" t="s">
        <v>1856</v>
      </c>
      <c r="D91" s="1130" t="s">
        <v>283</v>
      </c>
      <c r="E91" s="1131" t="s">
        <v>283</v>
      </c>
      <c r="F91" s="258">
        <v>120</v>
      </c>
      <c r="G91" s="258">
        <v>4332</v>
      </c>
      <c r="H91" s="1132"/>
      <c r="I91" s="1133"/>
      <c r="J91" s="1134" t="s">
        <v>1857</v>
      </c>
      <c r="K91" s="1130">
        <v>42</v>
      </c>
      <c r="L91" s="258">
        <v>561</v>
      </c>
      <c r="M91" s="1135">
        <v>39</v>
      </c>
      <c r="N91" s="1136">
        <v>527</v>
      </c>
    </row>
    <row r="92" spans="1:17" s="1145" customFormat="1" ht="12.65" customHeight="1">
      <c r="A92" s="1119"/>
      <c r="B92" s="1120"/>
      <c r="C92" s="1141" t="s">
        <v>1858</v>
      </c>
      <c r="D92" s="1142" t="s">
        <v>283</v>
      </c>
      <c r="E92" s="1143" t="s">
        <v>283</v>
      </c>
      <c r="F92" s="1144">
        <v>54</v>
      </c>
      <c r="G92" s="1144">
        <v>626</v>
      </c>
      <c r="H92" s="1113"/>
      <c r="I92" s="1122" t="s">
        <v>1859</v>
      </c>
      <c r="J92" s="1123" t="s">
        <v>1860</v>
      </c>
      <c r="K92" s="1111">
        <v>75</v>
      </c>
      <c r="L92" s="1113">
        <v>197</v>
      </c>
      <c r="M92" s="1124">
        <v>65</v>
      </c>
      <c r="N92" s="1125">
        <v>186</v>
      </c>
    </row>
    <row r="93" spans="1:17" s="1137" customFormat="1" ht="12.65" customHeight="1">
      <c r="A93" s="1127"/>
      <c r="B93" s="1128"/>
      <c r="C93" s="1129" t="s">
        <v>1861</v>
      </c>
      <c r="D93" s="1130" t="s">
        <v>283</v>
      </c>
      <c r="E93" s="1131" t="s">
        <v>283</v>
      </c>
      <c r="F93" s="258">
        <v>29</v>
      </c>
      <c r="G93" s="258">
        <v>126</v>
      </c>
      <c r="H93" s="1132"/>
      <c r="I93" s="1133"/>
      <c r="J93" s="1134" t="s">
        <v>1862</v>
      </c>
      <c r="K93" s="1130">
        <v>1</v>
      </c>
      <c r="L93" s="258">
        <v>10</v>
      </c>
      <c r="M93" s="1135">
        <v>1</v>
      </c>
      <c r="N93" s="1136">
        <v>14</v>
      </c>
    </row>
    <row r="94" spans="1:17" s="1137" customFormat="1" ht="12.65" customHeight="1">
      <c r="A94" s="1127"/>
      <c r="B94" s="1128"/>
      <c r="C94" s="1129" t="s">
        <v>1863</v>
      </c>
      <c r="D94" s="1130" t="s">
        <v>283</v>
      </c>
      <c r="E94" s="1131" t="s">
        <v>283</v>
      </c>
      <c r="F94" s="258">
        <v>24</v>
      </c>
      <c r="G94" s="258">
        <v>61</v>
      </c>
      <c r="H94" s="1132"/>
      <c r="I94" s="1133"/>
      <c r="J94" s="1134" t="s">
        <v>1864</v>
      </c>
      <c r="K94" s="1130">
        <v>74</v>
      </c>
      <c r="L94" s="258">
        <v>187</v>
      </c>
      <c r="M94" s="1135">
        <v>64</v>
      </c>
      <c r="N94" s="1136">
        <v>172</v>
      </c>
      <c r="P94" s="1167"/>
      <c r="Q94" s="1168"/>
    </row>
    <row r="95" spans="1:17" s="1145" customFormat="1" ht="12.65" customHeight="1">
      <c r="A95" s="1119"/>
      <c r="B95" s="1120"/>
      <c r="C95" s="1141" t="s">
        <v>1865</v>
      </c>
      <c r="D95" s="1142" t="s">
        <v>283</v>
      </c>
      <c r="E95" s="1143" t="s">
        <v>283</v>
      </c>
      <c r="F95" s="1144">
        <v>21</v>
      </c>
      <c r="G95" s="1144">
        <v>123</v>
      </c>
      <c r="H95" s="1113"/>
      <c r="I95" s="1122" t="s">
        <v>1866</v>
      </c>
      <c r="J95" s="1123" t="s">
        <v>1867</v>
      </c>
      <c r="K95" s="1111">
        <v>253</v>
      </c>
      <c r="L95" s="1113">
        <v>4098</v>
      </c>
      <c r="M95" s="1124">
        <v>247</v>
      </c>
      <c r="N95" s="1125">
        <v>3698</v>
      </c>
    </row>
    <row r="96" spans="1:17" s="1137" customFormat="1" ht="12.65" customHeight="1">
      <c r="A96" s="1127"/>
      <c r="B96" s="1128"/>
      <c r="C96" s="1129" t="s">
        <v>1868</v>
      </c>
      <c r="D96" s="1130" t="s">
        <v>283</v>
      </c>
      <c r="E96" s="1131" t="s">
        <v>283</v>
      </c>
      <c r="F96" s="258">
        <v>1</v>
      </c>
      <c r="G96" s="258" t="s">
        <v>1716</v>
      </c>
      <c r="H96" s="1132"/>
      <c r="I96" s="1133"/>
      <c r="J96" s="1134" t="s">
        <v>1869</v>
      </c>
      <c r="K96" s="1130">
        <v>137</v>
      </c>
      <c r="L96" s="258">
        <v>1873</v>
      </c>
      <c r="M96" s="1135">
        <v>127</v>
      </c>
      <c r="N96" s="1136">
        <v>1459</v>
      </c>
    </row>
    <row r="97" spans="1:14" s="1137" customFormat="1" ht="12.65" customHeight="1">
      <c r="A97" s="1127"/>
      <c r="B97" s="1128"/>
      <c r="C97" s="1129" t="s">
        <v>1870</v>
      </c>
      <c r="D97" s="1130" t="s">
        <v>283</v>
      </c>
      <c r="E97" s="1131" t="s">
        <v>283</v>
      </c>
      <c r="F97" s="258">
        <v>2</v>
      </c>
      <c r="G97" s="258" t="s">
        <v>1716</v>
      </c>
      <c r="H97" s="1132"/>
      <c r="I97" s="1133"/>
      <c r="J97" s="1134" t="s">
        <v>1871</v>
      </c>
      <c r="K97" s="1130"/>
      <c r="L97" s="258"/>
      <c r="M97" s="1148" t="s">
        <v>1002</v>
      </c>
      <c r="N97" s="1149" t="s">
        <v>1002</v>
      </c>
    </row>
    <row r="98" spans="1:14" s="1137" customFormat="1" ht="12.65" customHeight="1">
      <c r="A98" s="1127"/>
      <c r="B98" s="1128"/>
      <c r="C98" s="1129" t="s">
        <v>1872</v>
      </c>
      <c r="D98" s="1130" t="s">
        <v>283</v>
      </c>
      <c r="E98" s="1131" t="s">
        <v>283</v>
      </c>
      <c r="F98" s="258">
        <v>7</v>
      </c>
      <c r="G98" s="258">
        <v>19</v>
      </c>
      <c r="H98" s="1132"/>
      <c r="I98" s="1133"/>
      <c r="J98" s="1134" t="s">
        <v>1873</v>
      </c>
      <c r="K98" s="1130">
        <v>116</v>
      </c>
      <c r="L98" s="258">
        <v>2225</v>
      </c>
      <c r="M98" s="1135">
        <v>120</v>
      </c>
      <c r="N98" s="1136">
        <v>2239</v>
      </c>
    </row>
    <row r="99" spans="1:14" s="1145" customFormat="1" ht="12.65" customHeight="1">
      <c r="A99" s="1119"/>
      <c r="B99" s="1120"/>
      <c r="C99" s="1141" t="s">
        <v>1874</v>
      </c>
      <c r="D99" s="1142" t="s">
        <v>283</v>
      </c>
      <c r="E99" s="1143" t="s">
        <v>283</v>
      </c>
      <c r="F99" s="1144">
        <v>1</v>
      </c>
      <c r="G99" s="1144" t="s">
        <v>1716</v>
      </c>
      <c r="H99" s="1113"/>
      <c r="I99" s="1122" t="s">
        <v>1875</v>
      </c>
      <c r="J99" s="1123" t="s">
        <v>1876</v>
      </c>
      <c r="K99" s="1111">
        <v>26</v>
      </c>
      <c r="L99" s="1113">
        <v>568</v>
      </c>
      <c r="M99" s="1124">
        <v>26</v>
      </c>
      <c r="N99" s="1125">
        <v>557</v>
      </c>
    </row>
    <row r="100" spans="1:14" s="1137" customFormat="1" ht="12.65" customHeight="1">
      <c r="A100" s="1127"/>
      <c r="B100" s="1128"/>
      <c r="C100" s="1129" t="s">
        <v>1877</v>
      </c>
      <c r="D100" s="1130" t="s">
        <v>283</v>
      </c>
      <c r="E100" s="1131" t="s">
        <v>283</v>
      </c>
      <c r="F100" s="258">
        <v>115</v>
      </c>
      <c r="G100" s="258">
        <v>327</v>
      </c>
      <c r="H100" s="1132"/>
      <c r="I100" s="1133"/>
      <c r="J100" s="1134" t="s">
        <v>1878</v>
      </c>
      <c r="K100" s="1130">
        <v>17</v>
      </c>
      <c r="L100" s="258">
        <v>214</v>
      </c>
      <c r="M100" s="1135">
        <v>17</v>
      </c>
      <c r="N100" s="1136">
        <v>203</v>
      </c>
    </row>
    <row r="101" spans="1:14" s="1137" customFormat="1" ht="12.65" customHeight="1">
      <c r="A101" s="1127"/>
      <c r="B101" s="1128"/>
      <c r="C101" s="1129" t="s">
        <v>1879</v>
      </c>
      <c r="D101" s="1130" t="s">
        <v>283</v>
      </c>
      <c r="E101" s="1131" t="s">
        <v>283</v>
      </c>
      <c r="F101" s="258">
        <v>42</v>
      </c>
      <c r="G101" s="258">
        <v>534</v>
      </c>
      <c r="H101" s="1132"/>
      <c r="I101" s="1133"/>
      <c r="J101" s="1134" t="s">
        <v>1880</v>
      </c>
      <c r="K101" s="1146">
        <v>9</v>
      </c>
      <c r="L101" s="1147">
        <v>354</v>
      </c>
      <c r="M101" s="1148">
        <v>9</v>
      </c>
      <c r="N101" s="1149">
        <v>354</v>
      </c>
    </row>
    <row r="102" spans="1:14" s="1145" customFormat="1" ht="12.65" customHeight="1">
      <c r="A102" s="1119"/>
      <c r="B102" s="1120"/>
      <c r="C102" s="1141" t="s">
        <v>1881</v>
      </c>
      <c r="D102" s="1142" t="s">
        <v>283</v>
      </c>
      <c r="E102" s="1143" t="s">
        <v>283</v>
      </c>
      <c r="F102" s="1144">
        <v>28</v>
      </c>
      <c r="G102" s="1144">
        <v>448</v>
      </c>
      <c r="H102" s="1113"/>
      <c r="I102" s="1122" t="s">
        <v>1882</v>
      </c>
      <c r="J102" s="1123" t="s">
        <v>1883</v>
      </c>
      <c r="K102" s="1111">
        <v>206</v>
      </c>
      <c r="L102" s="1113">
        <v>1035</v>
      </c>
      <c r="M102" s="1124">
        <v>204</v>
      </c>
      <c r="N102" s="1125">
        <v>1241</v>
      </c>
    </row>
    <row r="103" spans="1:14" s="1137" customFormat="1" ht="12.65" customHeight="1">
      <c r="A103" s="1127"/>
      <c r="B103" s="1128"/>
      <c r="C103" s="1129" t="s">
        <v>1884</v>
      </c>
      <c r="D103" s="1130" t="s">
        <v>283</v>
      </c>
      <c r="E103" s="1131" t="s">
        <v>283</v>
      </c>
      <c r="F103" s="258">
        <v>8</v>
      </c>
      <c r="G103" s="258">
        <v>87</v>
      </c>
      <c r="H103" s="1132"/>
      <c r="I103" s="1133"/>
      <c r="J103" s="1134" t="s">
        <v>1885</v>
      </c>
      <c r="K103" s="1146">
        <v>13</v>
      </c>
      <c r="L103" s="1147">
        <v>114</v>
      </c>
      <c r="M103" s="1148">
        <v>15</v>
      </c>
      <c r="N103" s="1149">
        <v>132</v>
      </c>
    </row>
    <row r="104" spans="1:14" s="1137" customFormat="1" ht="12.65" customHeight="1">
      <c r="A104" s="1127"/>
      <c r="B104" s="1128"/>
      <c r="C104" s="1129" t="s">
        <v>1886</v>
      </c>
      <c r="D104" s="1130" t="s">
        <v>283</v>
      </c>
      <c r="E104" s="1131" t="s">
        <v>283</v>
      </c>
      <c r="F104" s="258">
        <v>150</v>
      </c>
      <c r="G104" s="258">
        <v>2174</v>
      </c>
      <c r="H104" s="1132"/>
      <c r="I104" s="1133"/>
      <c r="J104" s="1134" t="s">
        <v>1887</v>
      </c>
      <c r="K104" s="1130">
        <v>34</v>
      </c>
      <c r="L104" s="258">
        <v>152</v>
      </c>
      <c r="M104" s="1135">
        <v>32</v>
      </c>
      <c r="N104" s="1136">
        <v>139</v>
      </c>
    </row>
    <row r="105" spans="1:14" s="1137" customFormat="1" ht="12.65" customHeight="1">
      <c r="A105" s="1127"/>
      <c r="B105" s="1128"/>
      <c r="C105" s="1129" t="s">
        <v>1888</v>
      </c>
      <c r="D105" s="1130" t="s">
        <v>283</v>
      </c>
      <c r="E105" s="1131" t="s">
        <v>283</v>
      </c>
      <c r="F105" s="258">
        <v>4</v>
      </c>
      <c r="G105" s="258">
        <v>46</v>
      </c>
      <c r="H105" s="1132"/>
      <c r="I105" s="1133"/>
      <c r="J105" s="1134" t="s">
        <v>1889</v>
      </c>
      <c r="K105" s="1130">
        <v>12</v>
      </c>
      <c r="L105" s="258">
        <v>22</v>
      </c>
      <c r="M105" s="1135">
        <v>12</v>
      </c>
      <c r="N105" s="1136">
        <v>20</v>
      </c>
    </row>
    <row r="106" spans="1:14" s="1137" customFormat="1" ht="12.65" customHeight="1">
      <c r="A106" s="1127"/>
      <c r="B106" s="1128"/>
      <c r="C106" s="1129" t="s">
        <v>1890</v>
      </c>
      <c r="D106" s="1130" t="s">
        <v>283</v>
      </c>
      <c r="E106" s="1131" t="s">
        <v>283</v>
      </c>
      <c r="F106" s="258">
        <v>66</v>
      </c>
      <c r="G106" s="258">
        <v>1281</v>
      </c>
      <c r="H106" s="1132"/>
      <c r="I106" s="1133"/>
      <c r="J106" s="1134" t="s">
        <v>1891</v>
      </c>
      <c r="K106" s="1130">
        <v>8</v>
      </c>
      <c r="L106" s="258">
        <v>55</v>
      </c>
      <c r="M106" s="1135">
        <v>8</v>
      </c>
      <c r="N106" s="1136">
        <v>38</v>
      </c>
    </row>
    <row r="107" spans="1:14" s="1137" customFormat="1" ht="12.65" customHeight="1">
      <c r="A107" s="1127"/>
      <c r="B107" s="1128"/>
      <c r="C107" s="1129" t="s">
        <v>1892</v>
      </c>
      <c r="D107" s="1130" t="s">
        <v>283</v>
      </c>
      <c r="E107" s="1131" t="s">
        <v>283</v>
      </c>
      <c r="F107" s="258">
        <v>55</v>
      </c>
      <c r="G107" s="258">
        <v>972</v>
      </c>
      <c r="H107" s="1132"/>
      <c r="I107" s="1133"/>
      <c r="J107" s="1134" t="s">
        <v>1893</v>
      </c>
      <c r="K107" s="1130">
        <v>28</v>
      </c>
      <c r="L107" s="258">
        <v>396</v>
      </c>
      <c r="M107" s="1135">
        <v>26</v>
      </c>
      <c r="N107" s="1136">
        <v>668</v>
      </c>
    </row>
    <row r="108" spans="1:14" s="1137" customFormat="1" ht="12.65" customHeight="1">
      <c r="A108" s="1127"/>
      <c r="B108" s="1128"/>
      <c r="C108" s="1129" t="s">
        <v>1894</v>
      </c>
      <c r="D108" s="1130" t="s">
        <v>283</v>
      </c>
      <c r="E108" s="1131" t="s">
        <v>283</v>
      </c>
      <c r="F108" s="258">
        <v>1</v>
      </c>
      <c r="G108" s="258" t="s">
        <v>1716</v>
      </c>
      <c r="H108" s="1132"/>
      <c r="I108" s="1133"/>
      <c r="J108" s="1134" t="s">
        <v>1895</v>
      </c>
      <c r="K108" s="1130">
        <v>37</v>
      </c>
      <c r="L108" s="258">
        <v>96</v>
      </c>
      <c r="M108" s="1135">
        <v>37</v>
      </c>
      <c r="N108" s="1136">
        <v>79</v>
      </c>
    </row>
    <row r="109" spans="1:14" s="1137" customFormat="1" ht="12.65" customHeight="1">
      <c r="A109" s="1127"/>
      <c r="B109" s="1128"/>
      <c r="C109" s="1129" t="s">
        <v>1896</v>
      </c>
      <c r="D109" s="1130" t="s">
        <v>283</v>
      </c>
      <c r="E109" s="1131" t="s">
        <v>283</v>
      </c>
      <c r="F109" s="258">
        <v>64</v>
      </c>
      <c r="G109" s="258">
        <v>146</v>
      </c>
      <c r="H109" s="1132"/>
      <c r="I109" s="1133"/>
      <c r="J109" s="1134" t="s">
        <v>1897</v>
      </c>
      <c r="K109" s="1130">
        <v>71</v>
      </c>
      <c r="L109" s="258">
        <v>192</v>
      </c>
      <c r="M109" s="1135">
        <v>72</v>
      </c>
      <c r="N109" s="1136">
        <v>164</v>
      </c>
    </row>
    <row r="110" spans="1:14" s="1169" customFormat="1" ht="12.65" customHeight="1" thickBot="1">
      <c r="A110" s="1127"/>
      <c r="B110" s="1128"/>
      <c r="C110" s="1129" t="s">
        <v>1898</v>
      </c>
      <c r="D110" s="1130" t="s">
        <v>283</v>
      </c>
      <c r="E110" s="1131" t="s">
        <v>283</v>
      </c>
      <c r="F110" s="258">
        <v>24</v>
      </c>
      <c r="G110" s="258">
        <v>55</v>
      </c>
      <c r="H110" s="1158"/>
      <c r="I110" s="1159"/>
      <c r="J110" s="1160" t="s">
        <v>1899</v>
      </c>
      <c r="K110" s="1161">
        <v>3</v>
      </c>
      <c r="L110" s="1162">
        <v>8</v>
      </c>
      <c r="M110" s="1163">
        <v>2</v>
      </c>
      <c r="N110" s="1164">
        <v>1</v>
      </c>
    </row>
    <row r="111" spans="1:14" s="66" customFormat="1" ht="12">
      <c r="A111" s="1170" t="s">
        <v>1900</v>
      </c>
      <c r="B111" s="1170"/>
      <c r="C111" s="1170"/>
      <c r="D111" s="1170"/>
      <c r="E111" s="1170"/>
      <c r="F111" s="1170"/>
      <c r="H111" s="66" t="s">
        <v>1901</v>
      </c>
      <c r="L111" s="51"/>
      <c r="N111" s="51" t="s">
        <v>1902</v>
      </c>
    </row>
    <row r="112" spans="1:14" ht="13">
      <c r="A112" s="66" t="s">
        <v>1903</v>
      </c>
      <c r="H112" s="66" t="s">
        <v>1904</v>
      </c>
      <c r="L112" s="1173"/>
      <c r="N112" s="1173"/>
    </row>
    <row r="113" spans="8:8" ht="13.25" customHeight="1">
      <c r="H113" s="66"/>
    </row>
  </sheetData>
  <mergeCells count="9">
    <mergeCell ref="M3:N3"/>
    <mergeCell ref="A5:C5"/>
    <mergeCell ref="H5:J5"/>
    <mergeCell ref="H1:L1"/>
    <mergeCell ref="A3:C4"/>
    <mergeCell ref="D3:E3"/>
    <mergeCell ref="F3:G3"/>
    <mergeCell ref="H3:J4"/>
    <mergeCell ref="K3:L3"/>
  </mergeCells>
  <phoneticPr fontId="2"/>
  <printOptions horizontalCentered="1"/>
  <pageMargins left="0.39370078740157483" right="0.39370078740157483" top="0.59055118110236227" bottom="0.55118110236220474" header="0.11811023622047245" footer="0.11811023622047245"/>
  <pageSetup paperSize="9" firstPageNumber="48" pageOrder="overThenDown" orientation="portrait" useFirstPageNumber="1" r:id="rId1"/>
  <headerFooter alignWithMargins="0">
    <oddFooter>&amp;C&amp;"ＭＳ 明朝,標準"&amp;10&amp;P</oddFooter>
  </headerFooter>
  <rowBreaks count="1" manualBreakCount="1">
    <brk id="54"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5BC4-C742-4C3C-9F82-547E036071A3}">
  <dimension ref="A1:BB77"/>
  <sheetViews>
    <sheetView showGridLines="0" view="pageBreakPreview" zoomScaleNormal="100" zoomScaleSheetLayoutView="100" workbookViewId="0">
      <pane ySplit="5" topLeftCell="A6" activePane="bottomLeft" state="frozen"/>
      <selection sqref="A1:B1"/>
      <selection pane="bottomLeft" sqref="A1:B1"/>
    </sheetView>
  </sheetViews>
  <sheetFormatPr defaultColWidth="9" defaultRowHeight="13"/>
  <cols>
    <col min="1" max="1" width="9.08984375" style="1221" customWidth="1"/>
    <col min="2" max="2" width="15.6328125" style="1235" customWidth="1"/>
    <col min="3" max="3" width="9.81640625" style="1221" customWidth="1"/>
    <col min="4" max="4" width="11.90625" style="1221" customWidth="1"/>
    <col min="5" max="8" width="9.6328125" style="1221" customWidth="1"/>
    <col min="9" max="9" width="11.90625" style="1220" customWidth="1"/>
    <col min="10" max="10" width="9.08984375" style="1220" customWidth="1"/>
    <col min="11" max="11" width="14.1796875" style="1220" customWidth="1"/>
    <col min="12" max="12" width="12.81640625" style="1220" bestFit="1" customWidth="1"/>
    <col min="13" max="13" width="13" style="1220" bestFit="1" customWidth="1"/>
    <col min="14" max="14" width="12.81640625" style="1220" bestFit="1" customWidth="1"/>
    <col min="15" max="15" width="11.90625" style="1220" bestFit="1" customWidth="1"/>
    <col min="16" max="16" width="18.1796875" style="1220" bestFit="1" customWidth="1"/>
    <col min="17" max="17" width="10.1796875" style="1220" bestFit="1" customWidth="1"/>
    <col min="18" max="16384" width="9" style="1221"/>
  </cols>
  <sheetData>
    <row r="1" spans="1:17" s="46" customFormat="1" ht="30" customHeight="1">
      <c r="A1" s="70" t="s">
        <v>1905</v>
      </c>
      <c r="B1" s="70"/>
      <c r="C1" s="70"/>
      <c r="D1" s="70"/>
      <c r="E1" s="70"/>
      <c r="F1" s="70"/>
      <c r="G1" s="70"/>
      <c r="I1" s="1174"/>
      <c r="J1" s="1174"/>
      <c r="K1" s="1174"/>
      <c r="L1" s="1174"/>
      <c r="M1" s="1175"/>
      <c r="N1" s="1174"/>
      <c r="O1" s="1174"/>
      <c r="P1" s="1174"/>
      <c r="Q1" s="1174"/>
    </row>
    <row r="2" spans="1:17" s="66" customFormat="1" ht="15" customHeight="1" thickBot="1">
      <c r="A2" s="1176"/>
      <c r="B2" s="1176"/>
      <c r="C2" s="1176"/>
      <c r="D2" s="1177"/>
      <c r="E2" s="1177"/>
      <c r="F2" s="1177"/>
      <c r="G2" s="1177"/>
      <c r="I2" s="1178"/>
      <c r="J2" s="1178"/>
      <c r="K2" s="1178"/>
      <c r="L2" s="1178"/>
      <c r="M2" s="1178"/>
      <c r="N2" s="1178"/>
      <c r="O2" s="1178"/>
      <c r="P2" s="246" t="s">
        <v>1906</v>
      </c>
      <c r="Q2" s="1178"/>
    </row>
    <row r="3" spans="1:17" s="46" customFormat="1" ht="18.75" customHeight="1">
      <c r="A3" s="4876" t="s">
        <v>1907</v>
      </c>
      <c r="B3" s="4877"/>
      <c r="C3" s="4879" t="s">
        <v>1908</v>
      </c>
      <c r="D3" s="4880" t="s">
        <v>1665</v>
      </c>
      <c r="E3" s="4881"/>
      <c r="F3" s="4881"/>
      <c r="G3" s="4881"/>
      <c r="H3" s="4882"/>
      <c r="I3" s="4883" t="s">
        <v>1909</v>
      </c>
      <c r="J3" s="4883" t="s">
        <v>1907</v>
      </c>
      <c r="K3" s="4870"/>
      <c r="L3" s="4870" t="s">
        <v>1910</v>
      </c>
      <c r="M3" s="4870" t="s">
        <v>1911</v>
      </c>
      <c r="N3" s="4870"/>
      <c r="O3" s="4870"/>
      <c r="P3" s="4870"/>
      <c r="Q3" s="1174"/>
    </row>
    <row r="4" spans="1:17" s="46" customFormat="1" ht="43.5" customHeight="1">
      <c r="A4" s="4878"/>
      <c r="B4" s="4872"/>
      <c r="C4" s="4872"/>
      <c r="D4" s="4871" t="s">
        <v>1912</v>
      </c>
      <c r="E4" s="4872" t="s">
        <v>1913</v>
      </c>
      <c r="F4" s="4872"/>
      <c r="G4" s="4873" t="s">
        <v>1914</v>
      </c>
      <c r="H4" s="4874"/>
      <c r="I4" s="4884"/>
      <c r="J4" s="4884"/>
      <c r="K4" s="4875"/>
      <c r="L4" s="4875"/>
      <c r="M4" s="4875" t="s">
        <v>1915</v>
      </c>
      <c r="N4" s="4875" t="s">
        <v>1916</v>
      </c>
      <c r="O4" s="4875" t="s">
        <v>1917</v>
      </c>
      <c r="P4" s="4875" t="s">
        <v>1918</v>
      </c>
      <c r="Q4" s="1174"/>
    </row>
    <row r="5" spans="1:17" s="46" customFormat="1" ht="18.75" customHeight="1">
      <c r="A5" s="4878"/>
      <c r="B5" s="4872"/>
      <c r="C5" s="4872"/>
      <c r="D5" s="4872"/>
      <c r="E5" s="1179" t="s">
        <v>369</v>
      </c>
      <c r="F5" s="1179" t="s">
        <v>370</v>
      </c>
      <c r="G5" s="1179" t="s">
        <v>369</v>
      </c>
      <c r="H5" s="1179" t="s">
        <v>370</v>
      </c>
      <c r="I5" s="4884"/>
      <c r="J5" s="4884"/>
      <c r="K5" s="4875"/>
      <c r="L5" s="4875"/>
      <c r="M5" s="4875"/>
      <c r="N5" s="4875"/>
      <c r="O5" s="4875"/>
      <c r="P5" s="4875"/>
      <c r="Q5" s="1174"/>
    </row>
    <row r="6" spans="1:17" s="46" customFormat="1" ht="16.5" customHeight="1">
      <c r="A6" s="859" t="s">
        <v>1919</v>
      </c>
      <c r="B6" s="1180">
        <v>48</v>
      </c>
      <c r="C6" s="1181">
        <v>568</v>
      </c>
      <c r="D6" s="1182">
        <v>10171</v>
      </c>
      <c r="E6" s="1183" t="s">
        <v>1920</v>
      </c>
      <c r="F6" s="1183" t="s">
        <v>1920</v>
      </c>
      <c r="G6" s="1183" t="s">
        <v>1920</v>
      </c>
      <c r="H6" s="1183" t="s">
        <v>1920</v>
      </c>
      <c r="I6" s="1184">
        <v>1112072</v>
      </c>
      <c r="J6" s="1185"/>
      <c r="K6" s="1186">
        <v>48</v>
      </c>
      <c r="L6" s="1175">
        <v>3475116</v>
      </c>
      <c r="M6" s="1175">
        <v>5938077</v>
      </c>
      <c r="N6" s="1187" t="s">
        <v>1921</v>
      </c>
      <c r="O6" s="1187" t="s">
        <v>1921</v>
      </c>
      <c r="P6" s="1187" t="s">
        <v>1921</v>
      </c>
      <c r="Q6" s="1174"/>
    </row>
    <row r="7" spans="1:17" s="46" customFormat="1" ht="16.5" customHeight="1">
      <c r="A7" s="859"/>
      <c r="B7" s="1180">
        <v>49</v>
      </c>
      <c r="C7" s="1181">
        <v>530</v>
      </c>
      <c r="D7" s="1182">
        <v>9789</v>
      </c>
      <c r="E7" s="1183" t="s">
        <v>1920</v>
      </c>
      <c r="F7" s="1183" t="s">
        <v>1920</v>
      </c>
      <c r="G7" s="1183" t="s">
        <v>1920</v>
      </c>
      <c r="H7" s="1183" t="s">
        <v>1920</v>
      </c>
      <c r="I7" s="1184">
        <v>1407002</v>
      </c>
      <c r="J7" s="1185"/>
      <c r="K7" s="1186">
        <v>49</v>
      </c>
      <c r="L7" s="1175">
        <v>4089788</v>
      </c>
      <c r="M7" s="1175">
        <v>7505982</v>
      </c>
      <c r="N7" s="1187" t="s">
        <v>1921</v>
      </c>
      <c r="O7" s="1187" t="s">
        <v>1921</v>
      </c>
      <c r="P7" s="1187" t="s">
        <v>1921</v>
      </c>
      <c r="Q7" s="1174"/>
    </row>
    <row r="8" spans="1:17" s="46" customFormat="1" ht="16.5" customHeight="1">
      <c r="A8" s="859"/>
      <c r="B8" s="1180">
        <v>50</v>
      </c>
      <c r="C8" s="1181">
        <v>541</v>
      </c>
      <c r="D8" s="1182">
        <v>9157</v>
      </c>
      <c r="E8" s="1183" t="s">
        <v>1920</v>
      </c>
      <c r="F8" s="1183" t="s">
        <v>1920</v>
      </c>
      <c r="G8" s="1183" t="s">
        <v>1920</v>
      </c>
      <c r="H8" s="1183" t="s">
        <v>1920</v>
      </c>
      <c r="I8" s="1184">
        <v>1472720</v>
      </c>
      <c r="J8" s="1185"/>
      <c r="K8" s="1186">
        <v>50</v>
      </c>
      <c r="L8" s="1175">
        <v>3972174</v>
      </c>
      <c r="M8" s="1175">
        <v>6973938</v>
      </c>
      <c r="N8" s="1187" t="s">
        <v>1921</v>
      </c>
      <c r="O8" s="1187" t="s">
        <v>1921</v>
      </c>
      <c r="P8" s="1187" t="s">
        <v>1921</v>
      </c>
      <c r="Q8" s="1174"/>
    </row>
    <row r="9" spans="1:17" s="46" customFormat="1" ht="16.5" customHeight="1">
      <c r="A9" s="859"/>
      <c r="B9" s="1180">
        <v>51</v>
      </c>
      <c r="C9" s="1181">
        <v>534</v>
      </c>
      <c r="D9" s="1182">
        <v>9132</v>
      </c>
      <c r="E9" s="1183" t="s">
        <v>1920</v>
      </c>
      <c r="F9" s="1183" t="s">
        <v>1920</v>
      </c>
      <c r="G9" s="1183" t="s">
        <v>1920</v>
      </c>
      <c r="H9" s="1183" t="s">
        <v>1920</v>
      </c>
      <c r="I9" s="1184">
        <v>1616289</v>
      </c>
      <c r="J9" s="1185"/>
      <c r="K9" s="1186">
        <v>51</v>
      </c>
      <c r="L9" s="1175">
        <v>4398530</v>
      </c>
      <c r="M9" s="1175">
        <v>7469769</v>
      </c>
      <c r="N9" s="1187" t="s">
        <v>1921</v>
      </c>
      <c r="O9" s="1187" t="s">
        <v>1921</v>
      </c>
      <c r="P9" s="1187" t="s">
        <v>1921</v>
      </c>
      <c r="Q9" s="1174"/>
    </row>
    <row r="10" spans="1:17" s="46" customFormat="1" ht="16.5" customHeight="1">
      <c r="A10" s="859"/>
      <c r="B10" s="1180">
        <v>52</v>
      </c>
      <c r="C10" s="1181">
        <v>518</v>
      </c>
      <c r="D10" s="1182">
        <v>8831</v>
      </c>
      <c r="E10" s="1183" t="s">
        <v>1920</v>
      </c>
      <c r="F10" s="1183" t="s">
        <v>1920</v>
      </c>
      <c r="G10" s="1183" t="s">
        <v>1920</v>
      </c>
      <c r="H10" s="1183" t="s">
        <v>1920</v>
      </c>
      <c r="I10" s="1184">
        <v>1673022</v>
      </c>
      <c r="J10" s="1185"/>
      <c r="K10" s="1186">
        <v>52</v>
      </c>
      <c r="L10" s="1175">
        <v>4640585</v>
      </c>
      <c r="M10" s="1175">
        <v>7891959</v>
      </c>
      <c r="N10" s="1187" t="s">
        <v>1921</v>
      </c>
      <c r="O10" s="1187" t="s">
        <v>1921</v>
      </c>
      <c r="P10" s="1187" t="s">
        <v>1921</v>
      </c>
      <c r="Q10" s="1174"/>
    </row>
    <row r="11" spans="1:17" s="46" customFormat="1" ht="16.5" customHeight="1">
      <c r="A11" s="859"/>
      <c r="B11" s="1180">
        <v>53</v>
      </c>
      <c r="C11" s="1181">
        <v>540</v>
      </c>
      <c r="D11" s="1182">
        <v>8906</v>
      </c>
      <c r="E11" s="1183" t="s">
        <v>1920</v>
      </c>
      <c r="F11" s="1183" t="s">
        <v>1920</v>
      </c>
      <c r="G11" s="1183" t="s">
        <v>1920</v>
      </c>
      <c r="H11" s="1183" t="s">
        <v>1920</v>
      </c>
      <c r="I11" s="1184">
        <v>1785459</v>
      </c>
      <c r="J11" s="1185"/>
      <c r="K11" s="1186">
        <v>53</v>
      </c>
      <c r="L11" s="1175">
        <v>4942067</v>
      </c>
      <c r="M11" s="1175">
        <v>8354837</v>
      </c>
      <c r="N11" s="1187" t="s">
        <v>1921</v>
      </c>
      <c r="O11" s="1187" t="s">
        <v>1921</v>
      </c>
      <c r="P11" s="1187" t="s">
        <v>1921</v>
      </c>
      <c r="Q11" s="1174"/>
    </row>
    <row r="12" spans="1:17" s="46" customFormat="1" ht="16.5" customHeight="1">
      <c r="A12" s="859"/>
      <c r="B12" s="1180">
        <v>54</v>
      </c>
      <c r="C12" s="1181">
        <v>549</v>
      </c>
      <c r="D12" s="1182">
        <v>8587</v>
      </c>
      <c r="E12" s="1183" t="s">
        <v>1920</v>
      </c>
      <c r="F12" s="1183" t="s">
        <v>1920</v>
      </c>
      <c r="G12" s="1183" t="s">
        <v>1920</v>
      </c>
      <c r="H12" s="1183" t="s">
        <v>1920</v>
      </c>
      <c r="I12" s="1184">
        <v>1975368</v>
      </c>
      <c r="J12" s="1185"/>
      <c r="K12" s="1186">
        <v>54</v>
      </c>
      <c r="L12" s="1175">
        <v>5334301</v>
      </c>
      <c r="M12" s="1175">
        <v>8995635</v>
      </c>
      <c r="N12" s="1187" t="s">
        <v>1921</v>
      </c>
      <c r="O12" s="1187" t="s">
        <v>1921</v>
      </c>
      <c r="P12" s="1187" t="s">
        <v>1921</v>
      </c>
      <c r="Q12" s="1174"/>
    </row>
    <row r="13" spans="1:17" s="46" customFormat="1" ht="16.5" customHeight="1">
      <c r="A13" s="859"/>
      <c r="B13" s="1180">
        <v>55</v>
      </c>
      <c r="C13" s="1181">
        <v>539</v>
      </c>
      <c r="D13" s="1182">
        <v>8706</v>
      </c>
      <c r="E13" s="1183" t="s">
        <v>1920</v>
      </c>
      <c r="F13" s="1183" t="s">
        <v>1920</v>
      </c>
      <c r="G13" s="1183" t="s">
        <v>1920</v>
      </c>
      <c r="H13" s="1183" t="s">
        <v>1920</v>
      </c>
      <c r="I13" s="1184">
        <v>1940286</v>
      </c>
      <c r="J13" s="1185"/>
      <c r="K13" s="1186">
        <v>55</v>
      </c>
      <c r="L13" s="1175">
        <v>5802770</v>
      </c>
      <c r="M13" s="1175">
        <v>9983425</v>
      </c>
      <c r="N13" s="1187" t="s">
        <v>1921</v>
      </c>
      <c r="O13" s="1187" t="s">
        <v>1921</v>
      </c>
      <c r="P13" s="1187" t="s">
        <v>1921</v>
      </c>
      <c r="Q13" s="1174"/>
    </row>
    <row r="14" spans="1:17" s="46" customFormat="1" ht="16.5" customHeight="1">
      <c r="A14" s="859"/>
      <c r="B14" s="1180">
        <v>56</v>
      </c>
      <c r="C14" s="1181">
        <v>542</v>
      </c>
      <c r="D14" s="1182">
        <v>8789</v>
      </c>
      <c r="E14" s="1183" t="s">
        <v>1920</v>
      </c>
      <c r="F14" s="1183" t="s">
        <v>1920</v>
      </c>
      <c r="G14" s="1183" t="s">
        <v>1920</v>
      </c>
      <c r="H14" s="1183" t="s">
        <v>1920</v>
      </c>
      <c r="I14" s="1184">
        <v>2169776</v>
      </c>
      <c r="J14" s="1185"/>
      <c r="K14" s="1186">
        <v>56</v>
      </c>
      <c r="L14" s="1175">
        <v>6718084</v>
      </c>
      <c r="M14" s="1175">
        <v>11410886</v>
      </c>
      <c r="N14" s="1187" t="s">
        <v>1921</v>
      </c>
      <c r="O14" s="1187" t="s">
        <v>1921</v>
      </c>
      <c r="P14" s="1187" t="s">
        <v>1921</v>
      </c>
      <c r="Q14" s="1174"/>
    </row>
    <row r="15" spans="1:17" s="46" customFormat="1" ht="16.5" customHeight="1">
      <c r="A15" s="859"/>
      <c r="B15" s="1180">
        <v>57</v>
      </c>
      <c r="C15" s="1181">
        <v>514</v>
      </c>
      <c r="D15" s="1182">
        <v>8600</v>
      </c>
      <c r="E15" s="1183" t="s">
        <v>1920</v>
      </c>
      <c r="F15" s="1183" t="s">
        <v>1920</v>
      </c>
      <c r="G15" s="1183" t="s">
        <v>1920</v>
      </c>
      <c r="H15" s="1183" t="s">
        <v>1920</v>
      </c>
      <c r="I15" s="1184">
        <v>2231175</v>
      </c>
      <c r="J15" s="1185"/>
      <c r="K15" s="1186">
        <v>57</v>
      </c>
      <c r="L15" s="1175">
        <v>6837188</v>
      </c>
      <c r="M15" s="1175">
        <v>11791811</v>
      </c>
      <c r="N15" s="1187" t="s">
        <v>1921</v>
      </c>
      <c r="O15" s="1187" t="s">
        <v>1921</v>
      </c>
      <c r="P15" s="1187" t="s">
        <v>1921</v>
      </c>
      <c r="Q15" s="1174"/>
    </row>
    <row r="16" spans="1:17" s="46" customFormat="1" ht="16.5" customHeight="1">
      <c r="A16" s="859"/>
      <c r="B16" s="1180">
        <v>58</v>
      </c>
      <c r="C16" s="1181">
        <v>523</v>
      </c>
      <c r="D16" s="1182">
        <v>8705</v>
      </c>
      <c r="E16" s="1183" t="s">
        <v>1920</v>
      </c>
      <c r="F16" s="1183" t="s">
        <v>1920</v>
      </c>
      <c r="G16" s="1183" t="s">
        <v>1920</v>
      </c>
      <c r="H16" s="1183" t="s">
        <v>1920</v>
      </c>
      <c r="I16" s="1184">
        <v>2254715</v>
      </c>
      <c r="J16" s="1185"/>
      <c r="K16" s="1186">
        <v>58</v>
      </c>
      <c r="L16" s="1175">
        <v>6328882</v>
      </c>
      <c r="M16" s="1175">
        <v>11205593</v>
      </c>
      <c r="N16" s="1187" t="s">
        <v>1921</v>
      </c>
      <c r="O16" s="1187" t="s">
        <v>1921</v>
      </c>
      <c r="P16" s="1187" t="s">
        <v>1921</v>
      </c>
      <c r="Q16" s="1174"/>
    </row>
    <row r="17" spans="1:17" s="46" customFormat="1" ht="16.5" customHeight="1">
      <c r="A17" s="859"/>
      <c r="B17" s="1180">
        <v>59</v>
      </c>
      <c r="C17" s="1181">
        <v>493</v>
      </c>
      <c r="D17" s="1182">
        <v>8380</v>
      </c>
      <c r="E17" s="1183" t="s">
        <v>1920</v>
      </c>
      <c r="F17" s="1183" t="s">
        <v>1920</v>
      </c>
      <c r="G17" s="1183" t="s">
        <v>1920</v>
      </c>
      <c r="H17" s="1183" t="s">
        <v>1920</v>
      </c>
      <c r="I17" s="1184">
        <v>2277600</v>
      </c>
      <c r="J17" s="1185"/>
      <c r="K17" s="1186">
        <v>59</v>
      </c>
      <c r="L17" s="1175">
        <v>5981203</v>
      </c>
      <c r="M17" s="1175">
        <v>10685556</v>
      </c>
      <c r="N17" s="1187" t="s">
        <v>1921</v>
      </c>
      <c r="O17" s="1187" t="s">
        <v>1921</v>
      </c>
      <c r="P17" s="1187" t="s">
        <v>1921</v>
      </c>
      <c r="Q17" s="1174"/>
    </row>
    <row r="18" spans="1:17" s="46" customFormat="1" ht="16.5" customHeight="1">
      <c r="A18" s="859"/>
      <c r="B18" s="1180">
        <v>60</v>
      </c>
      <c r="C18" s="1181">
        <v>502</v>
      </c>
      <c r="D18" s="1182">
        <v>8309</v>
      </c>
      <c r="E18" s="1183" t="s">
        <v>1920</v>
      </c>
      <c r="F18" s="1183" t="s">
        <v>1920</v>
      </c>
      <c r="G18" s="1183" t="s">
        <v>1920</v>
      </c>
      <c r="H18" s="1183" t="s">
        <v>1920</v>
      </c>
      <c r="I18" s="1184">
        <v>2439332</v>
      </c>
      <c r="J18" s="1185"/>
      <c r="K18" s="1186">
        <v>60</v>
      </c>
      <c r="L18" s="1175">
        <v>6315604</v>
      </c>
      <c r="M18" s="1175">
        <v>11027706</v>
      </c>
      <c r="N18" s="1187" t="s">
        <v>1922</v>
      </c>
      <c r="O18" s="1187" t="s">
        <v>1922</v>
      </c>
      <c r="P18" s="1187" t="s">
        <v>1921</v>
      </c>
      <c r="Q18" s="1174"/>
    </row>
    <row r="19" spans="1:17" s="46" customFormat="1" ht="16.5" customHeight="1">
      <c r="A19" s="859"/>
      <c r="B19" s="1180">
        <v>61</v>
      </c>
      <c r="C19" s="1181">
        <v>515</v>
      </c>
      <c r="D19" s="1182">
        <v>8595</v>
      </c>
      <c r="E19" s="1183" t="s">
        <v>1920</v>
      </c>
      <c r="F19" s="1183" t="s">
        <v>1920</v>
      </c>
      <c r="G19" s="1183" t="s">
        <v>1920</v>
      </c>
      <c r="H19" s="1183" t="s">
        <v>1920</v>
      </c>
      <c r="I19" s="1184">
        <v>2465702</v>
      </c>
      <c r="J19" s="1185"/>
      <c r="K19" s="1186">
        <v>61</v>
      </c>
      <c r="L19" s="1175">
        <v>6186303</v>
      </c>
      <c r="M19" s="1175">
        <v>11849455</v>
      </c>
      <c r="N19" s="1187" t="s">
        <v>1922</v>
      </c>
      <c r="O19" s="1187" t="s">
        <v>1922</v>
      </c>
      <c r="P19" s="1187" t="s">
        <v>1921</v>
      </c>
      <c r="Q19" s="1174"/>
    </row>
    <row r="20" spans="1:17" s="46" customFormat="1" ht="16.5" customHeight="1">
      <c r="A20" s="859"/>
      <c r="B20" s="1180">
        <v>62</v>
      </c>
      <c r="C20" s="1181">
        <v>520</v>
      </c>
      <c r="D20" s="1182">
        <v>8462</v>
      </c>
      <c r="E20" s="1183" t="s">
        <v>1920</v>
      </c>
      <c r="F20" s="1183" t="s">
        <v>1920</v>
      </c>
      <c r="G20" s="1183" t="s">
        <v>1920</v>
      </c>
      <c r="H20" s="1183" t="s">
        <v>1920</v>
      </c>
      <c r="I20" s="1184">
        <v>2779276</v>
      </c>
      <c r="J20" s="1185"/>
      <c r="K20" s="1186">
        <v>62</v>
      </c>
      <c r="L20" s="1175">
        <v>5986452</v>
      </c>
      <c r="M20" s="1175">
        <v>11368999</v>
      </c>
      <c r="N20" s="1187" t="s">
        <v>1922</v>
      </c>
      <c r="O20" s="1187" t="s">
        <v>1922</v>
      </c>
      <c r="P20" s="1187" t="s">
        <v>1921</v>
      </c>
      <c r="Q20" s="1174"/>
    </row>
    <row r="21" spans="1:17" s="46" customFormat="1" ht="16.5" customHeight="1">
      <c r="A21" s="859"/>
      <c r="B21" s="1180">
        <v>63</v>
      </c>
      <c r="C21" s="1181">
        <v>519</v>
      </c>
      <c r="D21" s="1182">
        <v>8508</v>
      </c>
      <c r="E21" s="1183" t="s">
        <v>1920</v>
      </c>
      <c r="F21" s="1183" t="s">
        <v>1920</v>
      </c>
      <c r="G21" s="1183" t="s">
        <v>1920</v>
      </c>
      <c r="H21" s="1183" t="s">
        <v>1920</v>
      </c>
      <c r="I21" s="1184">
        <v>2486436</v>
      </c>
      <c r="J21" s="1185"/>
      <c r="K21" s="1186">
        <v>63</v>
      </c>
      <c r="L21" s="1175">
        <v>7089260</v>
      </c>
      <c r="M21" s="1175">
        <v>13306404</v>
      </c>
      <c r="N21" s="1187" t="s">
        <v>1922</v>
      </c>
      <c r="O21" s="1187" t="s">
        <v>1922</v>
      </c>
      <c r="P21" s="1187" t="s">
        <v>1921</v>
      </c>
      <c r="Q21" s="1174"/>
    </row>
    <row r="22" spans="1:17" s="46" customFormat="1" ht="16.5" customHeight="1">
      <c r="A22" s="1188" t="s">
        <v>1923</v>
      </c>
      <c r="B22" s="1180" t="s">
        <v>1924</v>
      </c>
      <c r="C22" s="1181">
        <v>526</v>
      </c>
      <c r="D22" s="1182">
        <v>8234</v>
      </c>
      <c r="E22" s="1183" t="s">
        <v>1920</v>
      </c>
      <c r="F22" s="1183" t="s">
        <v>1920</v>
      </c>
      <c r="G22" s="1183" t="s">
        <v>1920</v>
      </c>
      <c r="H22" s="1183" t="s">
        <v>1920</v>
      </c>
      <c r="I22" s="1184">
        <v>2556111</v>
      </c>
      <c r="J22" s="1189" t="s">
        <v>1923</v>
      </c>
      <c r="K22" s="1186" t="s">
        <v>1924</v>
      </c>
      <c r="L22" s="1175">
        <v>7438807</v>
      </c>
      <c r="M22" s="1175">
        <v>14180738</v>
      </c>
      <c r="N22" s="1187" t="s">
        <v>1922</v>
      </c>
      <c r="O22" s="1187" t="s">
        <v>1922</v>
      </c>
      <c r="P22" s="1187" t="s">
        <v>1921</v>
      </c>
      <c r="Q22" s="1174"/>
    </row>
    <row r="23" spans="1:17" s="46" customFormat="1" ht="16.5" customHeight="1">
      <c r="A23" s="859"/>
      <c r="B23" s="1180">
        <v>2</v>
      </c>
      <c r="C23" s="1181">
        <v>537</v>
      </c>
      <c r="D23" s="1182">
        <v>8923</v>
      </c>
      <c r="E23" s="1183" t="s">
        <v>1920</v>
      </c>
      <c r="F23" s="1183" t="s">
        <v>1920</v>
      </c>
      <c r="G23" s="1183" t="s">
        <v>1920</v>
      </c>
      <c r="H23" s="1183" t="s">
        <v>1920</v>
      </c>
      <c r="I23" s="1184">
        <v>2891282</v>
      </c>
      <c r="J23" s="1185"/>
      <c r="K23" s="1186">
        <v>2</v>
      </c>
      <c r="L23" s="1175">
        <v>8235410</v>
      </c>
      <c r="M23" s="1175">
        <v>15764066</v>
      </c>
      <c r="N23" s="1187" t="s">
        <v>1922</v>
      </c>
      <c r="O23" s="1187" t="s">
        <v>1922</v>
      </c>
      <c r="P23" s="1187" t="s">
        <v>1921</v>
      </c>
      <c r="Q23" s="1174"/>
    </row>
    <row r="24" spans="1:17" s="46" customFormat="1" ht="16.5" customHeight="1">
      <c r="A24" s="859"/>
      <c r="B24" s="1180">
        <v>3</v>
      </c>
      <c r="C24" s="1181">
        <v>545</v>
      </c>
      <c r="D24" s="1182">
        <v>9053</v>
      </c>
      <c r="E24" s="1183" t="s">
        <v>1920</v>
      </c>
      <c r="F24" s="1183" t="s">
        <v>1920</v>
      </c>
      <c r="G24" s="1183" t="s">
        <v>1920</v>
      </c>
      <c r="H24" s="1183" t="s">
        <v>1920</v>
      </c>
      <c r="I24" s="1184">
        <v>3208638</v>
      </c>
      <c r="J24" s="1185"/>
      <c r="K24" s="1186">
        <v>3</v>
      </c>
      <c r="L24" s="1175">
        <v>8819602</v>
      </c>
      <c r="M24" s="1175">
        <v>16640380</v>
      </c>
      <c r="N24" s="1187" t="s">
        <v>1922</v>
      </c>
      <c r="O24" s="1187" t="s">
        <v>1922</v>
      </c>
      <c r="P24" s="1187" t="s">
        <v>1921</v>
      </c>
      <c r="Q24" s="1174"/>
    </row>
    <row r="25" spans="1:17" s="46" customFormat="1" ht="16.5" customHeight="1">
      <c r="A25" s="859"/>
      <c r="B25" s="1180">
        <v>4</v>
      </c>
      <c r="C25" s="1181">
        <v>538</v>
      </c>
      <c r="D25" s="1182">
        <v>9097</v>
      </c>
      <c r="E25" s="1183" t="s">
        <v>1920</v>
      </c>
      <c r="F25" s="1183" t="s">
        <v>1920</v>
      </c>
      <c r="G25" s="1183" t="s">
        <v>1920</v>
      </c>
      <c r="H25" s="1183" t="s">
        <v>1920</v>
      </c>
      <c r="I25" s="1184">
        <v>3252888</v>
      </c>
      <c r="J25" s="1185"/>
      <c r="K25" s="1186">
        <v>4</v>
      </c>
      <c r="L25" s="1175">
        <v>8320874</v>
      </c>
      <c r="M25" s="1175">
        <v>16341325</v>
      </c>
      <c r="N25" s="1187" t="s">
        <v>1922</v>
      </c>
      <c r="O25" s="1187" t="s">
        <v>1922</v>
      </c>
      <c r="P25" s="1187" t="s">
        <v>1921</v>
      </c>
      <c r="Q25" s="1174"/>
    </row>
    <row r="26" spans="1:17" s="46" customFormat="1" ht="16.5" customHeight="1">
      <c r="A26" s="859"/>
      <c r="B26" s="1180">
        <v>5</v>
      </c>
      <c r="C26" s="1181">
        <v>526</v>
      </c>
      <c r="D26" s="1182">
        <v>8887</v>
      </c>
      <c r="E26" s="1183" t="s">
        <v>1920</v>
      </c>
      <c r="F26" s="1183" t="s">
        <v>1920</v>
      </c>
      <c r="G26" s="1183" t="s">
        <v>1920</v>
      </c>
      <c r="H26" s="1183" t="s">
        <v>1920</v>
      </c>
      <c r="I26" s="1184">
        <v>3221607</v>
      </c>
      <c r="J26" s="1185"/>
      <c r="K26" s="1186">
        <v>5</v>
      </c>
      <c r="L26" s="1175">
        <v>7661393</v>
      </c>
      <c r="M26" s="1175">
        <v>15404481</v>
      </c>
      <c r="N26" s="1187" t="s">
        <v>1922</v>
      </c>
      <c r="O26" s="1187" t="s">
        <v>1922</v>
      </c>
      <c r="P26" s="1187" t="s">
        <v>1921</v>
      </c>
      <c r="Q26" s="1174"/>
    </row>
    <row r="27" spans="1:17" s="46" customFormat="1" ht="16.5" customHeight="1">
      <c r="A27" s="859"/>
      <c r="B27" s="1180">
        <v>6</v>
      </c>
      <c r="C27" s="1181">
        <v>501</v>
      </c>
      <c r="D27" s="1182">
        <v>8566</v>
      </c>
      <c r="E27" s="1183" t="s">
        <v>1920</v>
      </c>
      <c r="F27" s="1183" t="s">
        <v>1920</v>
      </c>
      <c r="G27" s="1183" t="s">
        <v>1920</v>
      </c>
      <c r="H27" s="1183" t="s">
        <v>1920</v>
      </c>
      <c r="I27" s="1184">
        <v>3256315</v>
      </c>
      <c r="J27" s="1185"/>
      <c r="K27" s="1186">
        <v>6</v>
      </c>
      <c r="L27" s="1175">
        <v>7360736</v>
      </c>
      <c r="M27" s="1175">
        <v>14812505</v>
      </c>
      <c r="N27" s="1187" t="s">
        <v>1922</v>
      </c>
      <c r="O27" s="1187" t="s">
        <v>1922</v>
      </c>
      <c r="P27" s="1187" t="s">
        <v>1921</v>
      </c>
      <c r="Q27" s="1174"/>
    </row>
    <row r="28" spans="1:17" s="46" customFormat="1" ht="16.5" customHeight="1">
      <c r="A28" s="859"/>
      <c r="B28" s="1180">
        <v>7</v>
      </c>
      <c r="C28" s="1181">
        <v>490</v>
      </c>
      <c r="D28" s="1182">
        <v>8530</v>
      </c>
      <c r="E28" s="1183" t="s">
        <v>1920</v>
      </c>
      <c r="F28" s="1183" t="s">
        <v>1920</v>
      </c>
      <c r="G28" s="1183" t="s">
        <v>1920</v>
      </c>
      <c r="H28" s="1183" t="s">
        <v>1920</v>
      </c>
      <c r="I28" s="1184">
        <v>3226221</v>
      </c>
      <c r="J28" s="1185"/>
      <c r="K28" s="1186">
        <v>7</v>
      </c>
      <c r="L28" s="1175">
        <v>7183572</v>
      </c>
      <c r="M28" s="1175">
        <v>14517135</v>
      </c>
      <c r="N28" s="1187" t="s">
        <v>1922</v>
      </c>
      <c r="O28" s="1187" t="s">
        <v>1922</v>
      </c>
      <c r="P28" s="1187" t="s">
        <v>1921</v>
      </c>
      <c r="Q28" s="1174"/>
    </row>
    <row r="29" spans="1:17" s="1190" customFormat="1" ht="16.5" customHeight="1">
      <c r="B29" s="1134" t="s">
        <v>1925</v>
      </c>
      <c r="C29" s="1181">
        <v>478</v>
      </c>
      <c r="D29" s="1182">
        <v>8226</v>
      </c>
      <c r="E29" s="1183" t="s">
        <v>1920</v>
      </c>
      <c r="F29" s="1183" t="s">
        <v>1920</v>
      </c>
      <c r="G29" s="1183" t="s">
        <v>1920</v>
      </c>
      <c r="H29" s="1183" t="s">
        <v>1920</v>
      </c>
      <c r="I29" s="1184">
        <v>3296933</v>
      </c>
      <c r="J29" s="1191"/>
      <c r="K29" s="1192" t="s">
        <v>1925</v>
      </c>
      <c r="L29" s="1175">
        <v>7126091</v>
      </c>
      <c r="M29" s="1175">
        <v>14670881</v>
      </c>
      <c r="N29" s="1187" t="s">
        <v>1922</v>
      </c>
      <c r="O29" s="1187" t="s">
        <v>1922</v>
      </c>
      <c r="P29" s="1187" t="s">
        <v>1921</v>
      </c>
      <c r="Q29" s="1191"/>
    </row>
    <row r="30" spans="1:17" s="1190" customFormat="1" ht="16.5" customHeight="1">
      <c r="A30" s="1127"/>
      <c r="B30" s="1134" t="s">
        <v>1926</v>
      </c>
      <c r="C30" s="1181">
        <v>449</v>
      </c>
      <c r="D30" s="1182">
        <v>7856</v>
      </c>
      <c r="E30" s="1183" t="s">
        <v>1920</v>
      </c>
      <c r="F30" s="1183" t="s">
        <v>1920</v>
      </c>
      <c r="G30" s="1183" t="s">
        <v>1920</v>
      </c>
      <c r="H30" s="1183" t="s">
        <v>1920</v>
      </c>
      <c r="I30" s="1184">
        <v>3121395</v>
      </c>
      <c r="J30" s="1193"/>
      <c r="K30" s="1192" t="s">
        <v>1926</v>
      </c>
      <c r="L30" s="1175">
        <v>7320735</v>
      </c>
      <c r="M30" s="1175">
        <v>14721444</v>
      </c>
      <c r="N30" s="1187" t="s">
        <v>1922</v>
      </c>
      <c r="O30" s="1187" t="s">
        <v>1922</v>
      </c>
      <c r="P30" s="1187" t="s">
        <v>1921</v>
      </c>
      <c r="Q30" s="1191"/>
    </row>
    <row r="31" spans="1:17" s="1190" customFormat="1" ht="16.5" customHeight="1">
      <c r="A31" s="1127"/>
      <c r="B31" s="1134" t="s">
        <v>468</v>
      </c>
      <c r="C31" s="1181">
        <v>446</v>
      </c>
      <c r="D31" s="1182">
        <v>7625</v>
      </c>
      <c r="E31" s="1183" t="s">
        <v>1920</v>
      </c>
      <c r="F31" s="1183" t="s">
        <v>1920</v>
      </c>
      <c r="G31" s="1183" t="s">
        <v>1920</v>
      </c>
      <c r="H31" s="1183" t="s">
        <v>1920</v>
      </c>
      <c r="I31" s="1184">
        <v>3092209</v>
      </c>
      <c r="J31" s="1193"/>
      <c r="K31" s="1192" t="s">
        <v>468</v>
      </c>
      <c r="L31" s="1175">
        <v>6610247</v>
      </c>
      <c r="M31" s="1175">
        <v>13777809</v>
      </c>
      <c r="N31" s="1187" t="s">
        <v>1922</v>
      </c>
      <c r="O31" s="1187" t="s">
        <v>1922</v>
      </c>
      <c r="P31" s="1187" t="s">
        <v>1921</v>
      </c>
      <c r="Q31" s="1191"/>
    </row>
    <row r="32" spans="1:17" s="1190" customFormat="1" ht="16.5" customHeight="1">
      <c r="A32" s="1127"/>
      <c r="B32" s="1134" t="s">
        <v>469</v>
      </c>
      <c r="C32" s="1181">
        <v>444</v>
      </c>
      <c r="D32" s="1182">
        <v>7378</v>
      </c>
      <c r="E32" s="1183" t="s">
        <v>1920</v>
      </c>
      <c r="F32" s="1183" t="s">
        <v>1920</v>
      </c>
      <c r="G32" s="1183" t="s">
        <v>1920</v>
      </c>
      <c r="H32" s="1183" t="s">
        <v>1920</v>
      </c>
      <c r="I32" s="1184">
        <v>3010729</v>
      </c>
      <c r="J32" s="1193"/>
      <c r="K32" s="1192" t="s">
        <v>469</v>
      </c>
      <c r="L32" s="1175">
        <v>6284592</v>
      </c>
      <c r="M32" s="1175">
        <v>12873331</v>
      </c>
      <c r="N32" s="1187" t="s">
        <v>1922</v>
      </c>
      <c r="O32" s="1187" t="s">
        <v>1922</v>
      </c>
      <c r="P32" s="1187" t="s">
        <v>1921</v>
      </c>
      <c r="Q32" s="1191"/>
    </row>
    <row r="33" spans="1:54" s="1190" customFormat="1" ht="16.5" customHeight="1">
      <c r="A33" s="1127"/>
      <c r="B33" s="1134" t="s">
        <v>1435</v>
      </c>
      <c r="C33" s="1181">
        <v>408</v>
      </c>
      <c r="D33" s="1182">
        <v>7284</v>
      </c>
      <c r="E33" s="1182">
        <v>4146</v>
      </c>
      <c r="F33" s="1182">
        <v>2867</v>
      </c>
      <c r="G33" s="1182">
        <v>164</v>
      </c>
      <c r="H33" s="1182">
        <v>107</v>
      </c>
      <c r="I33" s="1184">
        <v>3097122</v>
      </c>
      <c r="J33" s="1193"/>
      <c r="K33" s="1192" t="s">
        <v>1435</v>
      </c>
      <c r="L33" s="1175">
        <v>6305020</v>
      </c>
      <c r="M33" s="1175">
        <v>12963354</v>
      </c>
      <c r="N33" s="1175">
        <v>11086060</v>
      </c>
      <c r="O33" s="1175">
        <v>1865337</v>
      </c>
      <c r="P33" s="1175">
        <v>11957</v>
      </c>
      <c r="Q33" s="1191"/>
    </row>
    <row r="34" spans="1:54" s="1190" customFormat="1" ht="16.5" customHeight="1">
      <c r="A34" s="1127"/>
      <c r="B34" s="1134" t="s">
        <v>1927</v>
      </c>
      <c r="C34" s="1181">
        <v>395</v>
      </c>
      <c r="D34" s="1182">
        <v>7246</v>
      </c>
      <c r="E34" s="1182">
        <v>4178</v>
      </c>
      <c r="F34" s="1182">
        <v>2806</v>
      </c>
      <c r="G34" s="1182">
        <v>161</v>
      </c>
      <c r="H34" s="1182">
        <v>101</v>
      </c>
      <c r="I34" s="1184">
        <v>2951055</v>
      </c>
      <c r="J34" s="1193"/>
      <c r="K34" s="1192" t="s">
        <v>1927</v>
      </c>
      <c r="L34" s="1175">
        <v>6297906</v>
      </c>
      <c r="M34" s="1175">
        <v>13240193</v>
      </c>
      <c r="N34" s="1175">
        <v>11511323</v>
      </c>
      <c r="O34" s="1175">
        <v>1716155</v>
      </c>
      <c r="P34" s="1175">
        <v>12715</v>
      </c>
      <c r="Q34" s="1191"/>
    </row>
    <row r="35" spans="1:54" s="1190" customFormat="1" ht="16.5" customHeight="1">
      <c r="A35" s="1127"/>
      <c r="B35" s="1134" t="s">
        <v>416</v>
      </c>
      <c r="C35" s="1181">
        <v>340</v>
      </c>
      <c r="D35" s="1182">
        <v>6790</v>
      </c>
      <c r="E35" s="1182">
        <v>3821</v>
      </c>
      <c r="F35" s="1182">
        <v>2578</v>
      </c>
      <c r="G35" s="1182">
        <v>110</v>
      </c>
      <c r="H35" s="1182">
        <v>78</v>
      </c>
      <c r="I35" s="1184">
        <v>2640450</v>
      </c>
      <c r="J35" s="1193"/>
      <c r="K35" s="1192" t="s">
        <v>416</v>
      </c>
      <c r="L35" s="1175">
        <v>5109780</v>
      </c>
      <c r="M35" s="1175">
        <v>10992027</v>
      </c>
      <c r="N35" s="1175">
        <v>9593905</v>
      </c>
      <c r="O35" s="1175">
        <v>1386930</v>
      </c>
      <c r="P35" s="1175">
        <v>11192</v>
      </c>
      <c r="Q35" s="1191"/>
    </row>
    <row r="36" spans="1:54" s="1190" customFormat="1" ht="16.5" customHeight="1">
      <c r="A36" s="1127"/>
      <c r="B36" s="1134" t="s">
        <v>1928</v>
      </c>
      <c r="C36" s="1181">
        <v>356</v>
      </c>
      <c r="D36" s="1182">
        <v>6979</v>
      </c>
      <c r="E36" s="1182">
        <v>4042</v>
      </c>
      <c r="F36" s="1182">
        <v>2724</v>
      </c>
      <c r="G36" s="1182">
        <v>124</v>
      </c>
      <c r="H36" s="1182">
        <v>89</v>
      </c>
      <c r="I36" s="1184">
        <v>2685263</v>
      </c>
      <c r="J36" s="1193"/>
      <c r="K36" s="1192" t="s">
        <v>1928</v>
      </c>
      <c r="L36" s="1175">
        <v>5742112</v>
      </c>
      <c r="M36" s="1175">
        <v>11856772</v>
      </c>
      <c r="N36" s="1175">
        <v>10392953</v>
      </c>
      <c r="O36" s="1175">
        <v>1449170</v>
      </c>
      <c r="P36" s="1175">
        <v>14368</v>
      </c>
      <c r="Q36" s="1191"/>
    </row>
    <row r="37" spans="1:54" s="1190" customFormat="1" ht="16.5" customHeight="1">
      <c r="A37" s="1127"/>
      <c r="B37" s="1134" t="s">
        <v>1929</v>
      </c>
      <c r="C37" s="1181">
        <v>324</v>
      </c>
      <c r="D37" s="1182">
        <v>7127</v>
      </c>
      <c r="E37" s="1182">
        <v>4126</v>
      </c>
      <c r="F37" s="1182">
        <v>2823</v>
      </c>
      <c r="G37" s="1182">
        <v>107</v>
      </c>
      <c r="H37" s="1182">
        <v>71</v>
      </c>
      <c r="I37" s="1184">
        <v>2810845</v>
      </c>
      <c r="J37" s="1193"/>
      <c r="K37" s="1192" t="s">
        <v>1929</v>
      </c>
      <c r="L37" s="1175">
        <v>6100215</v>
      </c>
      <c r="M37" s="1175">
        <v>12659242</v>
      </c>
      <c r="N37" s="1175">
        <v>10636370</v>
      </c>
      <c r="O37" s="1175">
        <v>2019228</v>
      </c>
      <c r="P37" s="1175">
        <v>3644</v>
      </c>
      <c r="Q37" s="1194"/>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1195"/>
      <c r="AQ37" s="1195"/>
      <c r="AR37" s="1195"/>
      <c r="AS37" s="1195"/>
      <c r="AT37" s="1195"/>
      <c r="AU37" s="1195"/>
      <c r="AV37" s="1195"/>
      <c r="AW37" s="1195"/>
      <c r="AX37" s="1195"/>
      <c r="AY37" s="1195"/>
      <c r="AZ37" s="1195"/>
      <c r="BA37" s="1195"/>
      <c r="BB37" s="1195"/>
    </row>
    <row r="38" spans="1:54" s="1190" customFormat="1" ht="16.5" customHeight="1">
      <c r="A38" s="1127"/>
      <c r="B38" s="1134" t="s">
        <v>1436</v>
      </c>
      <c r="C38" s="1181">
        <v>350</v>
      </c>
      <c r="D38" s="1182">
        <v>7712</v>
      </c>
      <c r="E38" s="1182">
        <v>4536</v>
      </c>
      <c r="F38" s="1182">
        <v>2989</v>
      </c>
      <c r="G38" s="1182">
        <v>113</v>
      </c>
      <c r="H38" s="1182">
        <v>74</v>
      </c>
      <c r="I38" s="1184">
        <v>2898813</v>
      </c>
      <c r="J38" s="1193"/>
      <c r="K38" s="1192" t="s">
        <v>1436</v>
      </c>
      <c r="L38" s="1175">
        <v>7136149</v>
      </c>
      <c r="M38" s="1175">
        <v>13843857</v>
      </c>
      <c r="N38" s="1175">
        <v>11959981</v>
      </c>
      <c r="O38" s="1175">
        <v>1881485</v>
      </c>
      <c r="P38" s="1175">
        <v>2391</v>
      </c>
      <c r="Q38" s="1194"/>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1195"/>
      <c r="AM38" s="1195"/>
      <c r="AN38" s="1195"/>
      <c r="AO38" s="1195"/>
      <c r="AP38" s="1195"/>
      <c r="AQ38" s="1195"/>
      <c r="AR38" s="1195"/>
      <c r="AS38" s="1195"/>
      <c r="AT38" s="1195"/>
      <c r="AU38" s="1195"/>
      <c r="AV38" s="1195"/>
      <c r="AW38" s="1195"/>
      <c r="AX38" s="1195"/>
      <c r="AY38" s="1195"/>
      <c r="AZ38" s="1195"/>
      <c r="BA38" s="1195"/>
      <c r="BB38" s="1195"/>
    </row>
    <row r="39" spans="1:54" s="1190" customFormat="1" ht="16.5" customHeight="1">
      <c r="A39" s="1127"/>
      <c r="B39" s="1134" t="s">
        <v>420</v>
      </c>
      <c r="C39" s="1181">
        <v>319</v>
      </c>
      <c r="D39" s="1182">
        <v>7600</v>
      </c>
      <c r="E39" s="1182">
        <v>4432</v>
      </c>
      <c r="F39" s="1182">
        <v>3038</v>
      </c>
      <c r="G39" s="1182">
        <v>81</v>
      </c>
      <c r="H39" s="1182">
        <v>49</v>
      </c>
      <c r="I39" s="1184">
        <v>2703563</v>
      </c>
      <c r="J39" s="1193"/>
      <c r="K39" s="1192" t="s">
        <v>420</v>
      </c>
      <c r="L39" s="1175">
        <v>8026257</v>
      </c>
      <c r="M39" s="1175">
        <v>15033398</v>
      </c>
      <c r="N39" s="1175">
        <v>12998478</v>
      </c>
      <c r="O39" s="1175">
        <v>2031005</v>
      </c>
      <c r="P39" s="1175">
        <v>3915</v>
      </c>
      <c r="Q39" s="1194"/>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195"/>
      <c r="BB39" s="1195"/>
    </row>
    <row r="40" spans="1:54" s="1190" customFormat="1" ht="16.5" customHeight="1">
      <c r="A40" s="1127"/>
      <c r="B40" s="1134" t="s">
        <v>421</v>
      </c>
      <c r="C40" s="1181">
        <v>317</v>
      </c>
      <c r="D40" s="1182">
        <v>7866</v>
      </c>
      <c r="E40" s="1182">
        <v>4555</v>
      </c>
      <c r="F40" s="1182">
        <v>3178</v>
      </c>
      <c r="G40" s="1182">
        <v>81</v>
      </c>
      <c r="H40" s="1182">
        <v>52</v>
      </c>
      <c r="I40" s="1184">
        <v>2977906</v>
      </c>
      <c r="J40" s="1196"/>
      <c r="K40" s="1192" t="s">
        <v>421</v>
      </c>
      <c r="L40" s="1175">
        <v>9304184</v>
      </c>
      <c r="M40" s="1175">
        <v>16604964</v>
      </c>
      <c r="N40" s="1175">
        <v>14053237</v>
      </c>
      <c r="O40" s="1175">
        <v>2323452</v>
      </c>
      <c r="P40" s="1175">
        <v>228275</v>
      </c>
      <c r="Q40" s="1194"/>
      <c r="R40" s="1195"/>
      <c r="S40" s="1195"/>
      <c r="T40" s="1195"/>
      <c r="U40" s="1195"/>
      <c r="V40" s="1195"/>
      <c r="W40" s="1195"/>
      <c r="X40" s="1195"/>
      <c r="Y40" s="1195"/>
      <c r="Z40" s="1195"/>
      <c r="AA40" s="1195"/>
      <c r="AB40" s="1195"/>
      <c r="AC40" s="1195"/>
      <c r="AD40" s="1195"/>
      <c r="AE40" s="1195"/>
      <c r="AF40" s="1195"/>
      <c r="AG40" s="1195"/>
      <c r="AH40" s="1195"/>
      <c r="AI40" s="1195"/>
      <c r="AJ40" s="1195"/>
      <c r="AK40" s="1195"/>
      <c r="AL40" s="1195"/>
      <c r="AM40" s="1195"/>
      <c r="AN40" s="1195"/>
      <c r="AO40" s="1195"/>
      <c r="AP40" s="1195"/>
      <c r="AQ40" s="1195"/>
      <c r="AR40" s="1195"/>
      <c r="AS40" s="1195"/>
      <c r="AT40" s="1195"/>
      <c r="AU40" s="1195"/>
      <c r="AV40" s="1195"/>
      <c r="AW40" s="1195"/>
      <c r="AX40" s="1195"/>
      <c r="AY40" s="1195"/>
      <c r="AZ40" s="1195"/>
      <c r="BA40" s="1195"/>
      <c r="BB40" s="1195"/>
    </row>
    <row r="41" spans="1:54" s="1190" customFormat="1" ht="16.5" customHeight="1">
      <c r="A41" s="1127"/>
      <c r="B41" s="1134" t="s">
        <v>422</v>
      </c>
      <c r="C41" s="1181">
        <v>320</v>
      </c>
      <c r="D41" s="1182">
        <v>8544</v>
      </c>
      <c r="E41" s="1182">
        <v>4978</v>
      </c>
      <c r="F41" s="1182">
        <v>3443</v>
      </c>
      <c r="G41" s="1182">
        <v>80</v>
      </c>
      <c r="H41" s="1182">
        <v>43</v>
      </c>
      <c r="I41" s="1184">
        <v>3083226</v>
      </c>
      <c r="J41" s="1196"/>
      <c r="K41" s="1192" t="s">
        <v>422</v>
      </c>
      <c r="L41" s="1175">
        <v>10730682</v>
      </c>
      <c r="M41" s="1175">
        <v>18529117</v>
      </c>
      <c r="N41" s="1175">
        <v>15620247</v>
      </c>
      <c r="O41" s="1175">
        <v>2679087</v>
      </c>
      <c r="P41" s="1175">
        <v>229783</v>
      </c>
      <c r="Q41" s="1197"/>
      <c r="R41" s="1195"/>
      <c r="S41" s="1195"/>
      <c r="T41" s="1195"/>
      <c r="U41" s="1195"/>
      <c r="V41" s="1195"/>
      <c r="W41" s="1195"/>
      <c r="X41" s="1195"/>
      <c r="Y41" s="1195"/>
      <c r="Z41" s="1195"/>
      <c r="AA41" s="1195"/>
      <c r="AB41" s="1195"/>
      <c r="AC41" s="1195"/>
      <c r="AD41" s="1195"/>
      <c r="AE41" s="1195"/>
      <c r="AF41" s="1195"/>
      <c r="AG41" s="1195"/>
      <c r="AH41" s="1195"/>
      <c r="AI41" s="1195"/>
      <c r="AJ41" s="1195"/>
      <c r="AK41" s="1195"/>
      <c r="AL41" s="1195"/>
      <c r="AM41" s="1195"/>
      <c r="AN41" s="1195"/>
      <c r="AO41" s="1195"/>
      <c r="AP41" s="1195"/>
      <c r="AQ41" s="1195"/>
      <c r="AR41" s="1195"/>
      <c r="AS41" s="1195"/>
      <c r="AT41" s="1195"/>
      <c r="AU41" s="1195"/>
      <c r="AV41" s="1195"/>
      <c r="AW41" s="1195"/>
      <c r="AX41" s="1195"/>
      <c r="AY41" s="1195"/>
      <c r="AZ41" s="1195"/>
      <c r="BA41" s="1195"/>
      <c r="BB41" s="1195"/>
    </row>
    <row r="42" spans="1:54" s="1190" customFormat="1" ht="16.5" customHeight="1">
      <c r="A42" s="1127"/>
      <c r="B42" s="1134" t="s">
        <v>423</v>
      </c>
      <c r="C42" s="1181">
        <v>287</v>
      </c>
      <c r="D42" s="1182">
        <v>8043</v>
      </c>
      <c r="E42" s="1182">
        <v>4824</v>
      </c>
      <c r="F42" s="1182">
        <v>3118</v>
      </c>
      <c r="G42" s="1182">
        <v>65</v>
      </c>
      <c r="H42" s="1182">
        <v>36</v>
      </c>
      <c r="I42" s="1184">
        <v>2817523</v>
      </c>
      <c r="J42" s="1196"/>
      <c r="K42" s="1192" t="s">
        <v>423</v>
      </c>
      <c r="L42" s="1175">
        <v>9667147</v>
      </c>
      <c r="M42" s="1175">
        <v>16811983</v>
      </c>
      <c r="N42" s="1175">
        <v>14554909</v>
      </c>
      <c r="O42" s="1175">
        <v>2109709</v>
      </c>
      <c r="P42" s="1175">
        <v>147365</v>
      </c>
      <c r="Q42" s="1197"/>
      <c r="R42" s="1195"/>
      <c r="S42" s="1195"/>
      <c r="T42" s="1195"/>
      <c r="U42" s="1195"/>
      <c r="V42" s="1195"/>
      <c r="W42" s="1195"/>
      <c r="X42" s="1195"/>
      <c r="Y42" s="1195"/>
      <c r="Z42" s="1195"/>
      <c r="AA42" s="1195"/>
      <c r="AB42" s="1195"/>
      <c r="AC42" s="1195"/>
      <c r="AD42" s="1195"/>
      <c r="AE42" s="1195"/>
      <c r="AF42" s="1195"/>
      <c r="AG42" s="1195"/>
      <c r="AH42" s="1195"/>
      <c r="AI42" s="1195"/>
      <c r="AJ42" s="1195"/>
      <c r="AK42" s="1195"/>
      <c r="AL42" s="1195"/>
      <c r="AM42" s="1195"/>
      <c r="AN42" s="1195"/>
      <c r="AO42" s="1195"/>
      <c r="AP42" s="1195"/>
      <c r="AQ42" s="1195"/>
      <c r="AR42" s="1195"/>
      <c r="AS42" s="1195"/>
      <c r="AT42" s="1195"/>
      <c r="AU42" s="1195"/>
      <c r="AV42" s="1195"/>
      <c r="AW42" s="1195"/>
      <c r="AX42" s="1195"/>
      <c r="AY42" s="1195"/>
      <c r="AZ42" s="1195"/>
      <c r="BA42" s="1195"/>
      <c r="BB42" s="1195"/>
    </row>
    <row r="43" spans="1:54" s="1190" customFormat="1" ht="16.5" customHeight="1">
      <c r="A43" s="1127"/>
      <c r="B43" s="1134" t="s">
        <v>472</v>
      </c>
      <c r="C43" s="1181">
        <v>277</v>
      </c>
      <c r="D43" s="1182">
        <v>8072</v>
      </c>
      <c r="E43" s="1182">
        <v>4711</v>
      </c>
      <c r="F43" s="1182">
        <v>3261</v>
      </c>
      <c r="G43" s="1182">
        <v>63</v>
      </c>
      <c r="H43" s="1182">
        <v>37</v>
      </c>
      <c r="I43" s="1184">
        <v>2787093</v>
      </c>
      <c r="J43" s="1196"/>
      <c r="K43" s="1192" t="s">
        <v>472</v>
      </c>
      <c r="L43" s="1175">
        <v>10880647</v>
      </c>
      <c r="M43" s="1175">
        <v>16789224</v>
      </c>
      <c r="N43" s="1175">
        <v>14761334</v>
      </c>
      <c r="O43" s="1175">
        <v>1637670</v>
      </c>
      <c r="P43" s="1175">
        <v>390220</v>
      </c>
      <c r="Q43" s="1197"/>
      <c r="R43" s="1195"/>
      <c r="S43" s="1195"/>
      <c r="T43" s="1195"/>
      <c r="U43" s="1195"/>
      <c r="V43" s="1195"/>
      <c r="W43" s="1195"/>
      <c r="X43" s="1195"/>
      <c r="Y43" s="1195"/>
      <c r="Z43" s="1195"/>
      <c r="AA43" s="1195"/>
      <c r="AB43" s="1195"/>
      <c r="AC43" s="1195"/>
      <c r="AD43" s="1195"/>
      <c r="AE43" s="1195"/>
      <c r="AF43" s="1195"/>
      <c r="AG43" s="1195"/>
      <c r="AH43" s="1195"/>
      <c r="AI43" s="1195"/>
      <c r="AJ43" s="1195"/>
      <c r="AK43" s="1195"/>
      <c r="AL43" s="1195"/>
      <c r="AM43" s="1195"/>
      <c r="AN43" s="1195"/>
      <c r="AO43" s="1195"/>
      <c r="AP43" s="1195"/>
      <c r="AQ43" s="1195"/>
      <c r="AR43" s="1195"/>
      <c r="AS43" s="1195"/>
      <c r="AT43" s="1195"/>
      <c r="AU43" s="1195"/>
      <c r="AV43" s="1195"/>
      <c r="AW43" s="1195"/>
      <c r="AX43" s="1195"/>
      <c r="AY43" s="1195"/>
      <c r="AZ43" s="1195"/>
      <c r="BA43" s="1195"/>
      <c r="BB43" s="1195"/>
    </row>
    <row r="44" spans="1:54" s="1190" customFormat="1" ht="16.5" customHeight="1">
      <c r="A44" s="1127"/>
      <c r="B44" s="1134" t="s">
        <v>425</v>
      </c>
      <c r="C44" s="1181">
        <v>298</v>
      </c>
      <c r="D44" s="1182">
        <v>8011</v>
      </c>
      <c r="E44" s="1182">
        <v>4915</v>
      </c>
      <c r="F44" s="1182">
        <v>3178</v>
      </c>
      <c r="G44" s="1182">
        <v>64</v>
      </c>
      <c r="H44" s="1182">
        <v>28</v>
      </c>
      <c r="I44" s="1184">
        <v>3766222</v>
      </c>
      <c r="J44" s="1193"/>
      <c r="K44" s="1192" t="s">
        <v>425</v>
      </c>
      <c r="L44" s="1175">
        <v>12388812</v>
      </c>
      <c r="M44" s="1175">
        <f>SUM(N44:P44)</f>
        <v>20735013</v>
      </c>
      <c r="N44" s="1175">
        <v>17998207</v>
      </c>
      <c r="O44" s="1175">
        <v>1878550</v>
      </c>
      <c r="P44" s="1175">
        <v>858256</v>
      </c>
      <c r="Q44" s="1194"/>
      <c r="R44" s="1195"/>
      <c r="S44" s="1195"/>
      <c r="T44" s="1195"/>
      <c r="U44" s="1195"/>
      <c r="V44" s="1195"/>
      <c r="W44" s="1195"/>
      <c r="X44" s="1195"/>
      <c r="Y44" s="1195"/>
      <c r="Z44" s="1195"/>
      <c r="AA44" s="1195"/>
      <c r="AB44" s="1195"/>
      <c r="AC44" s="1195"/>
      <c r="AD44" s="1195"/>
      <c r="AE44" s="1195"/>
      <c r="AF44" s="1195"/>
      <c r="AG44" s="1195"/>
      <c r="AH44" s="1195"/>
      <c r="AI44" s="1195"/>
      <c r="AJ44" s="1195"/>
      <c r="AK44" s="1195"/>
      <c r="AL44" s="1195"/>
      <c r="AM44" s="1195"/>
      <c r="AN44" s="1195"/>
      <c r="AO44" s="1195"/>
      <c r="AP44" s="1195"/>
      <c r="AQ44" s="1195"/>
      <c r="AR44" s="1195"/>
      <c r="AS44" s="1195"/>
      <c r="AT44" s="1195"/>
      <c r="AU44" s="1195"/>
      <c r="AV44" s="1195"/>
      <c r="AW44" s="1195"/>
      <c r="AX44" s="1195"/>
      <c r="AY44" s="1195"/>
      <c r="AZ44" s="1195"/>
      <c r="BA44" s="1195"/>
      <c r="BB44" s="1195"/>
    </row>
    <row r="45" spans="1:54" s="1190" customFormat="1" ht="16.5" customHeight="1">
      <c r="A45" s="1127"/>
      <c r="B45" s="1134" t="s">
        <v>426</v>
      </c>
      <c r="C45" s="1198">
        <v>278</v>
      </c>
      <c r="D45" s="1182">
        <v>7155</v>
      </c>
      <c r="E45" s="1182">
        <v>4529</v>
      </c>
      <c r="F45" s="1182">
        <v>3132</v>
      </c>
      <c r="G45" s="1182">
        <v>58</v>
      </c>
      <c r="H45" s="1182">
        <v>36</v>
      </c>
      <c r="I45" s="1184">
        <v>2719783</v>
      </c>
      <c r="J45" s="1193"/>
      <c r="K45" s="1192" t="s">
        <v>426</v>
      </c>
      <c r="L45" s="1175">
        <v>7702625</v>
      </c>
      <c r="M45" s="1175">
        <f>SUM(N45:P45)</f>
        <v>15067787</v>
      </c>
      <c r="N45" s="1175">
        <v>13152178</v>
      </c>
      <c r="O45" s="1175">
        <v>1650914</v>
      </c>
      <c r="P45" s="1175">
        <v>264695</v>
      </c>
      <c r="Q45" s="1194"/>
      <c r="R45" s="1195"/>
      <c r="S45" s="1195"/>
      <c r="T45" s="1195"/>
      <c r="U45" s="1195"/>
      <c r="V45" s="1195"/>
      <c r="W45" s="1195"/>
      <c r="X45" s="1195"/>
      <c r="Y45" s="1195"/>
      <c r="Z45" s="1195"/>
      <c r="AA45" s="1195"/>
      <c r="AB45" s="1195"/>
      <c r="AC45" s="1195"/>
      <c r="AD45" s="1195"/>
      <c r="AE45" s="1195"/>
      <c r="AF45" s="1195"/>
      <c r="AG45" s="1195"/>
      <c r="AH45" s="1195"/>
      <c r="AI45" s="1195"/>
      <c r="AJ45" s="1195"/>
      <c r="AK45" s="1195"/>
      <c r="AL45" s="1195"/>
      <c r="AM45" s="1195"/>
      <c r="AN45" s="1195"/>
      <c r="AO45" s="1195"/>
      <c r="AP45" s="1195"/>
      <c r="AQ45" s="1195"/>
      <c r="AR45" s="1195"/>
      <c r="AS45" s="1195"/>
      <c r="AT45" s="1195"/>
      <c r="AU45" s="1195"/>
      <c r="AV45" s="1195"/>
      <c r="AW45" s="1195"/>
      <c r="AX45" s="1195"/>
      <c r="AY45" s="1195"/>
      <c r="AZ45" s="1195"/>
      <c r="BA45" s="1195"/>
      <c r="BB45" s="1195"/>
    </row>
    <row r="46" spans="1:54" s="1190" customFormat="1" ht="16.5" customHeight="1">
      <c r="A46" s="1127"/>
      <c r="B46" s="1134" t="s">
        <v>427</v>
      </c>
      <c r="C46" s="1198">
        <v>272</v>
      </c>
      <c r="D46" s="1182">
        <v>8368</v>
      </c>
      <c r="E46" s="1182">
        <v>5078</v>
      </c>
      <c r="F46" s="1182">
        <v>3193</v>
      </c>
      <c r="G46" s="1182">
        <v>58</v>
      </c>
      <c r="H46" s="1182">
        <v>39</v>
      </c>
      <c r="I46" s="1184">
        <v>2967604</v>
      </c>
      <c r="J46" s="1193"/>
      <c r="K46" s="1192" t="s">
        <v>427</v>
      </c>
      <c r="L46" s="1175">
        <v>8519868</v>
      </c>
      <c r="M46" s="1175">
        <f>SUM(N46:P46)</f>
        <v>15323192</v>
      </c>
      <c r="N46" s="1175">
        <v>13192762</v>
      </c>
      <c r="O46" s="1175">
        <v>1759413</v>
      </c>
      <c r="P46" s="1175">
        <f>368213+2804</f>
        <v>371017</v>
      </c>
      <c r="Q46" s="1194"/>
      <c r="R46" s="1195"/>
      <c r="S46" s="1195"/>
      <c r="T46" s="1195"/>
      <c r="U46" s="1195"/>
      <c r="V46" s="1195"/>
      <c r="W46" s="1195"/>
      <c r="X46" s="1195"/>
      <c r="Y46" s="1195"/>
      <c r="Z46" s="1195"/>
      <c r="AA46" s="1195"/>
      <c r="AB46" s="1195"/>
      <c r="AC46" s="1195"/>
      <c r="AD46" s="1195"/>
      <c r="AE46" s="1195"/>
      <c r="AF46" s="1195"/>
      <c r="AG46" s="1195"/>
      <c r="AH46" s="1195"/>
      <c r="AI46" s="1195"/>
      <c r="AJ46" s="1195"/>
      <c r="AK46" s="1195"/>
      <c r="AL46" s="1195"/>
      <c r="AM46" s="1195"/>
      <c r="AN46" s="1195"/>
      <c r="AO46" s="1195"/>
      <c r="AP46" s="1195"/>
      <c r="AQ46" s="1195"/>
      <c r="AR46" s="1195"/>
      <c r="AS46" s="1195"/>
      <c r="AT46" s="1195"/>
      <c r="AU46" s="1195"/>
      <c r="AV46" s="1195"/>
      <c r="AW46" s="1195"/>
      <c r="AX46" s="1195"/>
      <c r="AY46" s="1195"/>
      <c r="AZ46" s="1195"/>
      <c r="BA46" s="1195"/>
      <c r="BB46" s="1195"/>
    </row>
    <row r="47" spans="1:54" s="1190" customFormat="1" ht="16.5" customHeight="1">
      <c r="A47" s="1127"/>
      <c r="B47" s="1134" t="s">
        <v>476</v>
      </c>
      <c r="C47" s="1198">
        <v>272</v>
      </c>
      <c r="D47" s="1182">
        <v>8122</v>
      </c>
      <c r="E47" s="1182">
        <v>4848</v>
      </c>
      <c r="F47" s="1182">
        <v>3173</v>
      </c>
      <c r="G47" s="1182">
        <v>65</v>
      </c>
      <c r="H47" s="1182">
        <v>36</v>
      </c>
      <c r="I47" s="1184">
        <v>3013679</v>
      </c>
      <c r="J47" s="1193"/>
      <c r="K47" s="1192" t="s">
        <v>476</v>
      </c>
      <c r="L47" s="1175">
        <v>9331491</v>
      </c>
      <c r="M47" s="1175">
        <v>17063291</v>
      </c>
      <c r="N47" s="1175">
        <v>14999767</v>
      </c>
      <c r="O47" s="1175">
        <v>1687730</v>
      </c>
      <c r="P47" s="1175">
        <v>375794</v>
      </c>
      <c r="Q47" s="1194"/>
      <c r="R47" s="1195"/>
      <c r="S47" s="1195"/>
      <c r="T47" s="1195"/>
      <c r="U47" s="1195"/>
      <c r="V47" s="1195"/>
      <c r="W47" s="1195"/>
      <c r="X47" s="1195"/>
      <c r="Y47" s="1195"/>
      <c r="Z47" s="1195"/>
      <c r="AA47" s="1195"/>
      <c r="AB47" s="1195"/>
      <c r="AC47" s="1195"/>
      <c r="AD47" s="1195"/>
      <c r="AE47" s="1195"/>
      <c r="AF47" s="1195"/>
      <c r="AG47" s="1195"/>
      <c r="AH47" s="1195"/>
      <c r="AI47" s="1195"/>
      <c r="AJ47" s="1195"/>
      <c r="AK47" s="1195"/>
      <c r="AL47" s="1195"/>
      <c r="AM47" s="1195"/>
      <c r="AN47" s="1195"/>
      <c r="AO47" s="1195"/>
      <c r="AP47" s="1195"/>
      <c r="AQ47" s="1195"/>
      <c r="AR47" s="1195"/>
      <c r="AS47" s="1195"/>
      <c r="AT47" s="1195"/>
      <c r="AU47" s="1195"/>
      <c r="AV47" s="1195"/>
      <c r="AW47" s="1195"/>
      <c r="AX47" s="1195"/>
      <c r="AY47" s="1195"/>
      <c r="AZ47" s="1195"/>
      <c r="BA47" s="1195"/>
      <c r="BB47" s="1195"/>
    </row>
    <row r="48" spans="1:54" s="1190" customFormat="1" ht="16.5" customHeight="1">
      <c r="A48" s="1127"/>
      <c r="B48" s="1134" t="s">
        <v>438</v>
      </c>
      <c r="C48" s="1198">
        <v>321</v>
      </c>
      <c r="D48" s="1182">
        <v>8271</v>
      </c>
      <c r="E48" s="364">
        <v>4999</v>
      </c>
      <c r="F48" s="364">
        <v>3177</v>
      </c>
      <c r="G48" s="364">
        <v>66</v>
      </c>
      <c r="H48" s="364">
        <v>29</v>
      </c>
      <c r="I48" s="1184">
        <v>2998447</v>
      </c>
      <c r="J48" s="1193"/>
      <c r="K48" s="1192" t="s">
        <v>438</v>
      </c>
      <c r="L48" s="1175">
        <v>12279542</v>
      </c>
      <c r="M48" s="1175">
        <v>21601655</v>
      </c>
      <c r="N48" s="1175">
        <v>19526578</v>
      </c>
      <c r="O48" s="1175">
        <v>1710563</v>
      </c>
      <c r="P48" s="1175">
        <v>364514</v>
      </c>
      <c r="Q48" s="1194"/>
      <c r="R48" s="1195"/>
      <c r="S48" s="1195"/>
      <c r="T48" s="1195"/>
      <c r="U48" s="1195"/>
      <c r="V48" s="1195"/>
      <c r="W48" s="1195"/>
      <c r="X48" s="1195"/>
      <c r="Y48" s="1195"/>
      <c r="Z48" s="1195"/>
      <c r="AA48" s="1195"/>
      <c r="AB48" s="1195"/>
      <c r="AC48" s="1195"/>
      <c r="AD48" s="1195"/>
      <c r="AE48" s="1195"/>
      <c r="AF48" s="1195"/>
      <c r="AG48" s="1195"/>
      <c r="AH48" s="1195"/>
      <c r="AI48" s="1195"/>
      <c r="AJ48" s="1195"/>
      <c r="AK48" s="1195"/>
      <c r="AL48" s="1195"/>
      <c r="AM48" s="1195"/>
      <c r="AN48" s="1195"/>
      <c r="AO48" s="1195"/>
      <c r="AP48" s="1195"/>
      <c r="AQ48" s="1195"/>
      <c r="AR48" s="1195"/>
      <c r="AS48" s="1195"/>
      <c r="AT48" s="1195"/>
      <c r="AU48" s="1195"/>
      <c r="AV48" s="1195"/>
      <c r="AW48" s="1195"/>
      <c r="AX48" s="1195"/>
      <c r="AY48" s="1195"/>
      <c r="AZ48" s="1195"/>
      <c r="BA48" s="1195"/>
      <c r="BB48" s="1195"/>
    </row>
    <row r="49" spans="1:54" s="1190" customFormat="1" ht="16.5" customHeight="1">
      <c r="A49" s="1127"/>
      <c r="B49" s="1134" t="s">
        <v>344</v>
      </c>
      <c r="C49" s="1198">
        <v>272</v>
      </c>
      <c r="D49" s="1182">
        <v>8531</v>
      </c>
      <c r="E49" s="364">
        <v>5348</v>
      </c>
      <c r="F49" s="364">
        <v>3105</v>
      </c>
      <c r="G49" s="364">
        <v>47</v>
      </c>
      <c r="H49" s="364">
        <v>31</v>
      </c>
      <c r="I49" s="1184">
        <v>2931636</v>
      </c>
      <c r="J49" s="1193"/>
      <c r="K49" s="1192" t="s">
        <v>344</v>
      </c>
      <c r="L49" s="1175">
        <v>10941791</v>
      </c>
      <c r="M49" s="1175">
        <v>20469796</v>
      </c>
      <c r="N49" s="1175">
        <v>18916892</v>
      </c>
      <c r="O49" s="1175">
        <v>1147738</v>
      </c>
      <c r="P49" s="1175">
        <v>405166</v>
      </c>
      <c r="Q49" s="1194"/>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row>
    <row r="50" spans="1:54" s="1199" customFormat="1" ht="16.5" customHeight="1">
      <c r="A50" s="1127"/>
      <c r="B50" s="1134" t="s">
        <v>345</v>
      </c>
      <c r="C50" s="1198">
        <v>272</v>
      </c>
      <c r="D50" s="1182">
        <v>9757</v>
      </c>
      <c r="E50" s="364">
        <v>6147</v>
      </c>
      <c r="F50" s="364">
        <v>3554</v>
      </c>
      <c r="G50" s="364">
        <v>39</v>
      </c>
      <c r="H50" s="364">
        <v>17</v>
      </c>
      <c r="I50" s="1184">
        <v>3710675</v>
      </c>
      <c r="J50" s="1193"/>
      <c r="K50" s="1192" t="s">
        <v>345</v>
      </c>
      <c r="L50" s="1175">
        <v>14583728</v>
      </c>
      <c r="M50" s="1175">
        <v>26770578</v>
      </c>
      <c r="N50" s="1175">
        <v>24542707</v>
      </c>
      <c r="O50" s="1175">
        <v>1829469</v>
      </c>
      <c r="P50" s="1175">
        <v>398402</v>
      </c>
      <c r="Q50" s="1194"/>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c r="AS50" s="1195"/>
      <c r="AT50" s="1195"/>
      <c r="AU50" s="1195"/>
      <c r="AV50" s="1195"/>
      <c r="AW50" s="1195"/>
      <c r="AX50" s="1195"/>
      <c r="AY50" s="1195"/>
      <c r="AZ50" s="1195"/>
      <c r="BA50" s="1195"/>
      <c r="BB50" s="1195"/>
    </row>
    <row r="51" spans="1:54" s="1190" customFormat="1" ht="16.5" customHeight="1">
      <c r="A51" s="1200" t="s">
        <v>346</v>
      </c>
      <c r="B51" s="1201" t="s">
        <v>1930</v>
      </c>
      <c r="C51" s="1202">
        <v>266</v>
      </c>
      <c r="D51" s="1203">
        <v>9480</v>
      </c>
      <c r="E51" s="1204">
        <v>6045</v>
      </c>
      <c r="F51" s="1204">
        <v>3376</v>
      </c>
      <c r="G51" s="1204">
        <v>36</v>
      </c>
      <c r="H51" s="1204">
        <v>23</v>
      </c>
      <c r="I51" s="1205">
        <v>3860326</v>
      </c>
      <c r="J51" s="1200" t="s">
        <v>346</v>
      </c>
      <c r="K51" s="1201" t="s">
        <v>1930</v>
      </c>
      <c r="L51" s="1206">
        <v>15582466</v>
      </c>
      <c r="M51" s="1206">
        <v>26933383</v>
      </c>
      <c r="N51" s="1206">
        <v>24975802</v>
      </c>
      <c r="O51" s="1206">
        <v>1251804</v>
      </c>
      <c r="P51" s="1206">
        <v>705777</v>
      </c>
      <c r="Q51" s="1194"/>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1195"/>
      <c r="AS51" s="1195"/>
      <c r="AT51" s="1195"/>
      <c r="AU51" s="1195"/>
      <c r="AV51" s="1195"/>
      <c r="AW51" s="1195"/>
      <c r="AX51" s="1195"/>
      <c r="AY51" s="1195"/>
      <c r="AZ51" s="1195"/>
      <c r="BA51" s="1195"/>
      <c r="BB51" s="1195"/>
    </row>
    <row r="52" spans="1:54" s="1190" customFormat="1" ht="26.25" customHeight="1" thickBot="1">
      <c r="A52" s="1207" t="s">
        <v>1931</v>
      </c>
      <c r="B52" s="1208"/>
      <c r="C52" s="1209"/>
      <c r="D52" s="1210"/>
      <c r="E52" s="1210"/>
      <c r="F52" s="1210"/>
      <c r="G52" s="1210"/>
      <c r="H52" s="1210"/>
      <c r="I52" s="1211"/>
      <c r="J52" s="4885"/>
      <c r="K52" s="4885"/>
      <c r="L52" s="1175"/>
      <c r="M52" s="1175"/>
      <c r="N52" s="1175"/>
      <c r="O52" s="1175"/>
      <c r="P52" s="1175"/>
      <c r="Q52" s="1194"/>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V52" s="1195"/>
      <c r="AW52" s="1195"/>
      <c r="AX52" s="1195"/>
      <c r="AY52" s="1195"/>
      <c r="AZ52" s="1195"/>
      <c r="BA52" s="1195"/>
      <c r="BB52" s="1195"/>
    </row>
    <row r="53" spans="1:54" s="1190" customFormat="1" ht="26.25" customHeight="1">
      <c r="A53" s="4886" t="s">
        <v>1932</v>
      </c>
      <c r="B53" s="4887"/>
      <c r="C53" s="1212"/>
      <c r="D53" s="1213"/>
      <c r="E53" s="1213"/>
      <c r="F53" s="1213"/>
      <c r="G53" s="1213"/>
      <c r="H53" s="1213"/>
      <c r="I53" s="1214"/>
      <c r="J53" s="4888" t="s">
        <v>1932</v>
      </c>
      <c r="K53" s="4889"/>
      <c r="L53" s="1215"/>
      <c r="M53" s="1215"/>
      <c r="N53" s="1215"/>
      <c r="O53" s="1215"/>
      <c r="P53" s="1215"/>
      <c r="Q53" s="1194"/>
      <c r="R53" s="1195"/>
      <c r="S53" s="1195"/>
      <c r="T53" s="1195"/>
      <c r="U53" s="1195"/>
      <c r="V53" s="1195"/>
      <c r="W53" s="1195"/>
      <c r="X53" s="1195"/>
      <c r="Y53" s="1195"/>
      <c r="Z53" s="1195"/>
      <c r="AA53" s="1195"/>
      <c r="AB53" s="1195"/>
      <c r="AC53" s="1195"/>
      <c r="AD53" s="1195"/>
      <c r="AE53" s="1195"/>
      <c r="AF53" s="1195"/>
      <c r="AG53" s="1195"/>
      <c r="AH53" s="1195"/>
      <c r="AI53" s="1195"/>
      <c r="AJ53" s="1195"/>
      <c r="AK53" s="1195"/>
      <c r="AL53" s="1195"/>
      <c r="AM53" s="1195"/>
      <c r="AN53" s="1195"/>
      <c r="AO53" s="1195"/>
      <c r="AP53" s="1195"/>
      <c r="AQ53" s="1195"/>
      <c r="AR53" s="1195"/>
      <c r="AS53" s="1195"/>
      <c r="AT53" s="1195"/>
      <c r="AU53" s="1195"/>
      <c r="AV53" s="1195"/>
      <c r="AW53" s="1195"/>
      <c r="AX53" s="1195"/>
      <c r="AY53" s="1195"/>
      <c r="AZ53" s="1195"/>
      <c r="BA53" s="1195"/>
      <c r="BB53" s="1195"/>
    </row>
    <row r="54" spans="1:54" ht="16.5" customHeight="1">
      <c r="A54" s="4866" t="s">
        <v>1933</v>
      </c>
      <c r="B54" s="4867"/>
      <c r="C54" s="1216">
        <v>45</v>
      </c>
      <c r="D54" s="1217">
        <v>1342</v>
      </c>
      <c r="E54" s="1217">
        <v>461</v>
      </c>
      <c r="F54" s="1217">
        <v>872</v>
      </c>
      <c r="G54" s="1217">
        <v>5</v>
      </c>
      <c r="H54" s="1217">
        <v>4</v>
      </c>
      <c r="I54" s="1218">
        <v>369405</v>
      </c>
      <c r="J54" s="4868" t="s">
        <v>1933</v>
      </c>
      <c r="K54" s="4869"/>
      <c r="L54" s="1219">
        <v>989660</v>
      </c>
      <c r="M54" s="1219">
        <v>1863892</v>
      </c>
      <c r="N54" s="1219">
        <v>1820279</v>
      </c>
      <c r="O54" s="1219">
        <v>119</v>
      </c>
      <c r="P54" s="1219">
        <v>43494</v>
      </c>
      <c r="R54" s="1220"/>
    </row>
    <row r="55" spans="1:54" ht="16.5" customHeight="1">
      <c r="A55" s="4866" t="s">
        <v>1934</v>
      </c>
      <c r="B55" s="4867"/>
      <c r="C55" s="1216">
        <v>3</v>
      </c>
      <c r="D55" s="1217">
        <v>111</v>
      </c>
      <c r="E55" s="1217">
        <v>34</v>
      </c>
      <c r="F55" s="1217">
        <v>77</v>
      </c>
      <c r="G55" s="1222" t="s">
        <v>1232</v>
      </c>
      <c r="H55" s="1222" t="s">
        <v>1232</v>
      </c>
      <c r="I55" s="1218">
        <v>41646</v>
      </c>
      <c r="J55" s="4868" t="s">
        <v>1934</v>
      </c>
      <c r="K55" s="4869"/>
      <c r="L55" s="1219">
        <v>46344</v>
      </c>
      <c r="M55" s="1219">
        <v>155840</v>
      </c>
      <c r="N55" s="1219">
        <v>154465</v>
      </c>
      <c r="O55" s="1223" t="s">
        <v>1232</v>
      </c>
      <c r="P55" s="1223">
        <v>1375</v>
      </c>
      <c r="Q55" s="1221"/>
      <c r="R55" s="1220"/>
    </row>
    <row r="56" spans="1:54" ht="16.5" customHeight="1">
      <c r="A56" s="4866" t="s">
        <v>1935</v>
      </c>
      <c r="B56" s="4867"/>
      <c r="C56" s="1216">
        <v>25</v>
      </c>
      <c r="D56" s="1217">
        <v>378</v>
      </c>
      <c r="E56" s="1217">
        <v>179</v>
      </c>
      <c r="F56" s="1217">
        <v>194</v>
      </c>
      <c r="G56" s="1217">
        <v>4</v>
      </c>
      <c r="H56" s="1217">
        <v>1</v>
      </c>
      <c r="I56" s="1218">
        <v>123842</v>
      </c>
      <c r="J56" s="4868" t="s">
        <v>1935</v>
      </c>
      <c r="K56" s="4869"/>
      <c r="L56" s="1219">
        <v>193254</v>
      </c>
      <c r="M56" s="1219">
        <v>486574</v>
      </c>
      <c r="N56" s="1219">
        <v>183946</v>
      </c>
      <c r="O56" s="1219">
        <v>274291</v>
      </c>
      <c r="P56" s="1219">
        <v>28337</v>
      </c>
      <c r="Q56" s="1221"/>
      <c r="R56" s="1220"/>
    </row>
    <row r="57" spans="1:54" ht="16.5" customHeight="1">
      <c r="A57" s="4866" t="s">
        <v>1936</v>
      </c>
      <c r="B57" s="4867"/>
      <c r="C57" s="1216">
        <v>6</v>
      </c>
      <c r="D57" s="1217">
        <v>162</v>
      </c>
      <c r="E57" s="1217">
        <v>126</v>
      </c>
      <c r="F57" s="1217">
        <v>36</v>
      </c>
      <c r="G57" s="1222" t="s">
        <v>1232</v>
      </c>
      <c r="H57" s="1222" t="s">
        <v>1232</v>
      </c>
      <c r="I57" s="1218">
        <v>53561</v>
      </c>
      <c r="J57" s="4868" t="s">
        <v>1936</v>
      </c>
      <c r="K57" s="4869"/>
      <c r="L57" s="1219">
        <v>533855</v>
      </c>
      <c r="M57" s="1219">
        <v>644155</v>
      </c>
      <c r="N57" s="1219">
        <v>447186</v>
      </c>
      <c r="O57" s="1219" t="s">
        <v>1232</v>
      </c>
      <c r="P57" s="1219">
        <v>196969</v>
      </c>
      <c r="Q57" s="1221"/>
      <c r="R57" s="1220"/>
    </row>
    <row r="58" spans="1:54" ht="16.5" customHeight="1">
      <c r="A58" s="4866" t="s">
        <v>1937</v>
      </c>
      <c r="B58" s="4867"/>
      <c r="C58" s="1216">
        <v>3</v>
      </c>
      <c r="D58" s="1217">
        <v>143</v>
      </c>
      <c r="E58" s="1217">
        <v>119</v>
      </c>
      <c r="F58" s="1217">
        <v>24</v>
      </c>
      <c r="G58" s="1222" t="s">
        <v>1232</v>
      </c>
      <c r="H58" s="1222" t="s">
        <v>1232</v>
      </c>
      <c r="I58" s="1219">
        <v>76939</v>
      </c>
      <c r="J58" s="4868" t="s">
        <v>1937</v>
      </c>
      <c r="K58" s="4869"/>
      <c r="L58" s="1219">
        <v>108270</v>
      </c>
      <c r="M58" s="1219">
        <v>377677</v>
      </c>
      <c r="N58" s="1219">
        <v>377677</v>
      </c>
      <c r="O58" s="1219" t="s">
        <v>1232</v>
      </c>
      <c r="P58" s="1223" t="s">
        <v>1232</v>
      </c>
      <c r="Q58" s="1221"/>
      <c r="R58" s="1220"/>
    </row>
    <row r="59" spans="1:54" ht="16.5" customHeight="1">
      <c r="A59" s="4866" t="s">
        <v>1938</v>
      </c>
      <c r="B59" s="4867"/>
      <c r="C59" s="1216">
        <v>10</v>
      </c>
      <c r="D59" s="1217">
        <v>156</v>
      </c>
      <c r="E59" s="1217">
        <v>52</v>
      </c>
      <c r="F59" s="1217">
        <v>102</v>
      </c>
      <c r="G59" s="1217">
        <v>1</v>
      </c>
      <c r="H59" s="1217">
        <v>1</v>
      </c>
      <c r="I59" s="1218">
        <v>37330</v>
      </c>
      <c r="J59" s="4868" t="s">
        <v>1938</v>
      </c>
      <c r="K59" s="4869"/>
      <c r="L59" s="1219">
        <v>73435</v>
      </c>
      <c r="M59" s="1219">
        <v>146241</v>
      </c>
      <c r="N59" s="1219">
        <v>125699</v>
      </c>
      <c r="O59" s="1219">
        <v>15024</v>
      </c>
      <c r="P59" s="1219">
        <v>5518</v>
      </c>
      <c r="Q59" s="1221"/>
      <c r="R59" s="1220"/>
    </row>
    <row r="60" spans="1:54" ht="16.5" customHeight="1">
      <c r="A60" s="4866" t="s">
        <v>1939</v>
      </c>
      <c r="B60" s="4867"/>
      <c r="C60" s="1216">
        <v>4</v>
      </c>
      <c r="D60" s="1217">
        <v>34</v>
      </c>
      <c r="E60" s="1217">
        <v>21</v>
      </c>
      <c r="F60" s="1217">
        <v>13</v>
      </c>
      <c r="G60" s="1222" t="s">
        <v>1232</v>
      </c>
      <c r="H60" s="1222" t="s">
        <v>1232</v>
      </c>
      <c r="I60" s="1218">
        <v>13030</v>
      </c>
      <c r="J60" s="4868" t="s">
        <v>1939</v>
      </c>
      <c r="K60" s="4869"/>
      <c r="L60" s="1219">
        <v>12304</v>
      </c>
      <c r="M60" s="1219">
        <v>36710</v>
      </c>
      <c r="N60" s="1219">
        <v>36710</v>
      </c>
      <c r="O60" s="1223" t="s">
        <v>1232</v>
      </c>
      <c r="P60" s="1223" t="s">
        <v>1232</v>
      </c>
      <c r="Q60" s="1221"/>
      <c r="R60" s="1220"/>
    </row>
    <row r="61" spans="1:54" ht="16.5" customHeight="1">
      <c r="A61" s="4866" t="s">
        <v>1940</v>
      </c>
      <c r="B61" s="4867"/>
      <c r="C61" s="1216">
        <v>24</v>
      </c>
      <c r="D61" s="1217">
        <v>487</v>
      </c>
      <c r="E61" s="1217">
        <v>327</v>
      </c>
      <c r="F61" s="1217">
        <v>155</v>
      </c>
      <c r="G61" s="1222">
        <v>3</v>
      </c>
      <c r="H61" s="1217">
        <v>2</v>
      </c>
      <c r="I61" s="1218">
        <v>148464</v>
      </c>
      <c r="J61" s="4868" t="s">
        <v>1940</v>
      </c>
      <c r="K61" s="4869"/>
      <c r="L61" s="1219">
        <v>508770</v>
      </c>
      <c r="M61" s="1219">
        <v>843913</v>
      </c>
      <c r="N61" s="1219">
        <v>760177</v>
      </c>
      <c r="O61" s="1219">
        <v>79403</v>
      </c>
      <c r="P61" s="1219">
        <v>4333</v>
      </c>
      <c r="Q61" s="1221"/>
      <c r="R61" s="1220"/>
    </row>
    <row r="62" spans="1:54" ht="16.5" customHeight="1">
      <c r="A62" s="4866" t="s">
        <v>1941</v>
      </c>
      <c r="B62" s="4867"/>
      <c r="C62" s="1216">
        <v>14</v>
      </c>
      <c r="D62" s="1217">
        <v>238</v>
      </c>
      <c r="E62" s="1217">
        <v>169</v>
      </c>
      <c r="F62" s="1217">
        <v>58</v>
      </c>
      <c r="G62" s="1217">
        <v>7</v>
      </c>
      <c r="H62" s="1217">
        <v>4</v>
      </c>
      <c r="I62" s="1218">
        <v>103849</v>
      </c>
      <c r="J62" s="4868" t="s">
        <v>1941</v>
      </c>
      <c r="K62" s="4869"/>
      <c r="L62" s="1219">
        <v>386047</v>
      </c>
      <c r="M62" s="1219">
        <v>855370</v>
      </c>
      <c r="N62" s="1219">
        <v>738936</v>
      </c>
      <c r="O62" s="1219">
        <v>20606</v>
      </c>
      <c r="P62" s="1219">
        <v>95828</v>
      </c>
      <c r="Q62" s="1221"/>
      <c r="R62" s="1220"/>
    </row>
    <row r="63" spans="1:54" ht="16.5" customHeight="1">
      <c r="A63" s="4866" t="s">
        <v>1942</v>
      </c>
      <c r="B63" s="4867"/>
      <c r="C63" s="1216">
        <v>6</v>
      </c>
      <c r="D63" s="1217">
        <v>126</v>
      </c>
      <c r="E63" s="1217">
        <v>115</v>
      </c>
      <c r="F63" s="1217">
        <v>11</v>
      </c>
      <c r="G63" s="1222" t="s">
        <v>1232</v>
      </c>
      <c r="H63" s="1222" t="s">
        <v>1232</v>
      </c>
      <c r="I63" s="1218">
        <v>59233</v>
      </c>
      <c r="J63" s="4868" t="s">
        <v>1942</v>
      </c>
      <c r="K63" s="4869"/>
      <c r="L63" s="1219">
        <v>393746</v>
      </c>
      <c r="M63" s="1219">
        <v>595859</v>
      </c>
      <c r="N63" s="1219">
        <v>503647</v>
      </c>
      <c r="O63" s="1219">
        <v>83331</v>
      </c>
      <c r="P63" s="1219">
        <v>8881</v>
      </c>
      <c r="Q63" s="1221"/>
      <c r="R63" s="1220"/>
    </row>
    <row r="64" spans="1:54" ht="16.5" customHeight="1">
      <c r="A64" s="4866" t="s">
        <v>1943</v>
      </c>
      <c r="B64" s="4867"/>
      <c r="C64" s="1216">
        <v>2</v>
      </c>
      <c r="D64" s="1217">
        <v>16</v>
      </c>
      <c r="E64" s="1217">
        <v>14</v>
      </c>
      <c r="F64" s="1217">
        <v>2</v>
      </c>
      <c r="G64" s="1222" t="s">
        <v>1232</v>
      </c>
      <c r="H64" s="1222" t="s">
        <v>1232</v>
      </c>
      <c r="I64" s="1219" t="s">
        <v>1573</v>
      </c>
      <c r="J64" s="4868" t="s">
        <v>1943</v>
      </c>
      <c r="K64" s="4869"/>
      <c r="L64" s="1219" t="s">
        <v>1573</v>
      </c>
      <c r="M64" s="1219" t="s">
        <v>1573</v>
      </c>
      <c r="N64" s="1219" t="s">
        <v>1573</v>
      </c>
      <c r="O64" s="1219" t="s">
        <v>1573</v>
      </c>
      <c r="P64" s="1219" t="s">
        <v>1573</v>
      </c>
      <c r="Q64" s="1221"/>
      <c r="R64" s="1220"/>
    </row>
    <row r="65" spans="1:18" ht="16.5" customHeight="1">
      <c r="A65" s="4866" t="s">
        <v>1944</v>
      </c>
      <c r="B65" s="4867"/>
      <c r="C65" s="1216">
        <v>21</v>
      </c>
      <c r="D65" s="1217">
        <v>692</v>
      </c>
      <c r="E65" s="1217">
        <v>539</v>
      </c>
      <c r="F65" s="1217">
        <v>153</v>
      </c>
      <c r="G65" s="1222" t="s">
        <v>1232</v>
      </c>
      <c r="H65" s="1222" t="s">
        <v>1232</v>
      </c>
      <c r="I65" s="1218">
        <v>345464</v>
      </c>
      <c r="J65" s="4868" t="s">
        <v>1944</v>
      </c>
      <c r="K65" s="4869"/>
      <c r="L65" s="1219">
        <v>1430025</v>
      </c>
      <c r="M65" s="1219">
        <v>2133393</v>
      </c>
      <c r="N65" s="1219">
        <v>1962129</v>
      </c>
      <c r="O65" s="1219">
        <v>144048</v>
      </c>
      <c r="P65" s="1219">
        <v>27216</v>
      </c>
      <c r="Q65" s="1221"/>
      <c r="R65" s="1220"/>
    </row>
    <row r="66" spans="1:18" ht="16.5" customHeight="1">
      <c r="A66" s="4866" t="s">
        <v>1945</v>
      </c>
      <c r="B66" s="4867"/>
      <c r="C66" s="1216">
        <v>17</v>
      </c>
      <c r="D66" s="1217">
        <v>761</v>
      </c>
      <c r="E66" s="1217">
        <v>524</v>
      </c>
      <c r="F66" s="1217">
        <v>233</v>
      </c>
      <c r="G66" s="1217">
        <v>2</v>
      </c>
      <c r="H66" s="1222">
        <v>2</v>
      </c>
      <c r="I66" s="1218">
        <v>315321</v>
      </c>
      <c r="J66" s="4868" t="s">
        <v>1945</v>
      </c>
      <c r="K66" s="4869"/>
      <c r="L66" s="1219">
        <v>469788</v>
      </c>
      <c r="M66" s="1219">
        <v>1110015</v>
      </c>
      <c r="N66" s="1219">
        <v>929872</v>
      </c>
      <c r="O66" s="1219">
        <v>74445</v>
      </c>
      <c r="P66" s="1219">
        <v>105698</v>
      </c>
      <c r="Q66" s="1221"/>
      <c r="R66" s="1220"/>
    </row>
    <row r="67" spans="1:18" ht="16.5" customHeight="1">
      <c r="A67" s="4866" t="s">
        <v>1946</v>
      </c>
      <c r="B67" s="4867"/>
      <c r="C67" s="1216">
        <v>24</v>
      </c>
      <c r="D67" s="1217">
        <v>1544</v>
      </c>
      <c r="E67" s="1217">
        <v>1087</v>
      </c>
      <c r="F67" s="1217">
        <v>456</v>
      </c>
      <c r="G67" s="1217">
        <v>1</v>
      </c>
      <c r="H67" s="1222" t="s">
        <v>1232</v>
      </c>
      <c r="I67" s="1218">
        <v>635876</v>
      </c>
      <c r="J67" s="4868" t="s">
        <v>1946</v>
      </c>
      <c r="K67" s="4869"/>
      <c r="L67" s="1219">
        <v>5329800</v>
      </c>
      <c r="M67" s="1219">
        <v>8711834</v>
      </c>
      <c r="N67" s="1219">
        <v>8351965</v>
      </c>
      <c r="O67" s="1219">
        <v>194128</v>
      </c>
      <c r="P67" s="1219">
        <v>165741</v>
      </c>
      <c r="Q67" s="1221"/>
      <c r="R67" s="1220"/>
    </row>
    <row r="68" spans="1:18" ht="16.5" customHeight="1">
      <c r="A68" s="4866" t="s">
        <v>1947</v>
      </c>
      <c r="B68" s="4867"/>
      <c r="C68" s="1224">
        <v>1</v>
      </c>
      <c r="D68" s="1217">
        <v>9</v>
      </c>
      <c r="E68" s="1217">
        <v>6</v>
      </c>
      <c r="F68" s="1217">
        <v>3</v>
      </c>
      <c r="G68" s="1222" t="s">
        <v>1232</v>
      </c>
      <c r="H68" s="1222" t="s">
        <v>1232</v>
      </c>
      <c r="I68" s="1219" t="s">
        <v>1573</v>
      </c>
      <c r="J68" s="4868" t="s">
        <v>1947</v>
      </c>
      <c r="K68" s="4869"/>
      <c r="L68" s="1219" t="s">
        <v>1573</v>
      </c>
      <c r="M68" s="1219" t="s">
        <v>1573</v>
      </c>
      <c r="N68" s="1219" t="s">
        <v>1573</v>
      </c>
      <c r="O68" s="1219" t="s">
        <v>1573</v>
      </c>
      <c r="P68" s="1219" t="s">
        <v>1573</v>
      </c>
      <c r="Q68" s="1221"/>
      <c r="R68" s="1220"/>
    </row>
    <row r="69" spans="1:18" ht="16.5" customHeight="1">
      <c r="A69" s="4866" t="s">
        <v>1948</v>
      </c>
      <c r="B69" s="4867"/>
      <c r="C69" s="1216">
        <v>3</v>
      </c>
      <c r="D69" s="1217">
        <v>1540</v>
      </c>
      <c r="E69" s="1217">
        <v>1132</v>
      </c>
      <c r="F69" s="1217">
        <v>408</v>
      </c>
      <c r="G69" s="1222" t="s">
        <v>1232</v>
      </c>
      <c r="H69" s="1222" t="s">
        <v>1232</v>
      </c>
      <c r="I69" s="1218">
        <v>898982</v>
      </c>
      <c r="J69" s="4868" t="s">
        <v>1948</v>
      </c>
      <c r="K69" s="4869"/>
      <c r="L69" s="1219">
        <v>3293897</v>
      </c>
      <c r="M69" s="1219">
        <v>4895085</v>
      </c>
      <c r="N69" s="1219">
        <v>4807676</v>
      </c>
      <c r="O69" s="1219">
        <v>86373</v>
      </c>
      <c r="P69" s="1219">
        <v>1036</v>
      </c>
      <c r="Q69" s="1221"/>
      <c r="R69" s="1220"/>
    </row>
    <row r="70" spans="1:18" ht="16.5" customHeight="1">
      <c r="A70" s="4866" t="s">
        <v>1949</v>
      </c>
      <c r="B70" s="4890"/>
      <c r="C70" s="1216">
        <v>6</v>
      </c>
      <c r="D70" s="1217">
        <v>254</v>
      </c>
      <c r="E70" s="1217">
        <v>179</v>
      </c>
      <c r="F70" s="1217">
        <v>75</v>
      </c>
      <c r="G70" s="1222" t="s">
        <v>1232</v>
      </c>
      <c r="H70" s="1222" t="s">
        <v>1232</v>
      </c>
      <c r="I70" s="1218">
        <v>112713</v>
      </c>
      <c r="J70" s="4868" t="s">
        <v>1949</v>
      </c>
      <c r="K70" s="4891"/>
      <c r="L70" s="1219">
        <v>381208</v>
      </c>
      <c r="M70" s="1219">
        <v>822011</v>
      </c>
      <c r="N70" s="1219">
        <v>799164</v>
      </c>
      <c r="O70" s="1219">
        <v>15625</v>
      </c>
      <c r="P70" s="1223">
        <v>7222</v>
      </c>
      <c r="Q70" s="1221"/>
      <c r="R70" s="1220"/>
    </row>
    <row r="71" spans="1:18" ht="16.5" customHeight="1">
      <c r="A71" s="4866" t="s">
        <v>1950</v>
      </c>
      <c r="B71" s="4867"/>
      <c r="C71" s="1216">
        <v>4</v>
      </c>
      <c r="D71" s="1217">
        <v>211</v>
      </c>
      <c r="E71" s="1217">
        <v>98</v>
      </c>
      <c r="F71" s="1217">
        <v>113</v>
      </c>
      <c r="G71" s="1222" t="s">
        <v>1232</v>
      </c>
      <c r="H71" s="1222" t="s">
        <v>1232</v>
      </c>
      <c r="I71" s="1219">
        <v>57354</v>
      </c>
      <c r="J71" s="4868" t="s">
        <v>1950</v>
      </c>
      <c r="K71" s="4869"/>
      <c r="L71" s="1219">
        <v>96459</v>
      </c>
      <c r="M71" s="1219">
        <v>217687</v>
      </c>
      <c r="N71" s="1219">
        <v>201983</v>
      </c>
      <c r="O71" s="1219">
        <v>15548</v>
      </c>
      <c r="P71" s="1223">
        <v>156</v>
      </c>
      <c r="Q71" s="1221"/>
      <c r="R71" s="1220"/>
    </row>
    <row r="72" spans="1:18" ht="16.5" customHeight="1">
      <c r="A72" s="4866" t="s">
        <v>1951</v>
      </c>
      <c r="B72" s="4867"/>
      <c r="C72" s="1216">
        <v>15</v>
      </c>
      <c r="D72" s="1217">
        <v>956</v>
      </c>
      <c r="E72" s="1217">
        <v>735</v>
      </c>
      <c r="F72" s="1217">
        <v>221</v>
      </c>
      <c r="G72" s="1222" t="s">
        <v>1232</v>
      </c>
      <c r="H72" s="1222" t="s">
        <v>1232</v>
      </c>
      <c r="I72" s="1218">
        <v>369297</v>
      </c>
      <c r="J72" s="4868" t="s">
        <v>1952</v>
      </c>
      <c r="K72" s="4869"/>
      <c r="L72" s="1219">
        <v>1063966</v>
      </c>
      <c r="M72" s="1219">
        <v>2545481</v>
      </c>
      <c r="N72" s="1219">
        <v>2355022</v>
      </c>
      <c r="O72" s="1219">
        <v>178039</v>
      </c>
      <c r="P72" s="1223">
        <v>12420</v>
      </c>
      <c r="Q72" s="1221"/>
      <c r="R72" s="1220"/>
    </row>
    <row r="73" spans="1:18" ht="16.5" customHeight="1" thickBot="1">
      <c r="A73" s="4892" t="s">
        <v>1953</v>
      </c>
      <c r="B73" s="4893"/>
      <c r="C73" s="1225">
        <v>33</v>
      </c>
      <c r="D73" s="1217">
        <v>320</v>
      </c>
      <c r="E73" s="1226">
        <v>128</v>
      </c>
      <c r="F73" s="1226">
        <v>170</v>
      </c>
      <c r="G73" s="1226">
        <v>13</v>
      </c>
      <c r="H73" s="1226">
        <v>9</v>
      </c>
      <c r="I73" s="1227">
        <v>90661</v>
      </c>
      <c r="J73" s="4894" t="s">
        <v>1953</v>
      </c>
      <c r="K73" s="4895"/>
      <c r="L73" s="1228">
        <v>258541</v>
      </c>
      <c r="M73" s="1228">
        <v>443063</v>
      </c>
      <c r="N73" s="1228">
        <v>399883</v>
      </c>
      <c r="O73" s="1228">
        <v>41627</v>
      </c>
      <c r="P73" s="1229">
        <v>1553</v>
      </c>
      <c r="Q73" s="1221"/>
      <c r="R73" s="1220"/>
    </row>
    <row r="74" spans="1:18" ht="16.5" customHeight="1">
      <c r="A74" s="1230"/>
      <c r="B74" s="1231"/>
      <c r="C74" s="1231"/>
      <c r="D74" s="1231"/>
      <c r="E74" s="1231"/>
      <c r="F74" s="1232"/>
      <c r="G74" s="1232"/>
      <c r="H74" s="1232"/>
      <c r="I74" s="1233"/>
      <c r="J74" s="1233"/>
      <c r="K74" s="1233"/>
      <c r="L74" s="1233"/>
      <c r="M74" s="1233"/>
      <c r="N74" s="1233"/>
      <c r="O74" s="1233"/>
      <c r="P74" s="1234" t="s">
        <v>1954</v>
      </c>
      <c r="Q74" s="1221"/>
      <c r="R74" s="1220"/>
    </row>
    <row r="75" spans="1:18">
      <c r="R75" s="1220"/>
    </row>
    <row r="76" spans="1:18">
      <c r="R76" s="1220"/>
    </row>
    <row r="77" spans="1:18">
      <c r="R77" s="1220"/>
    </row>
  </sheetData>
  <mergeCells count="57">
    <mergeCell ref="A71:B71"/>
    <mergeCell ref="J71:K71"/>
    <mergeCell ref="A72:B72"/>
    <mergeCell ref="J72:K72"/>
    <mergeCell ref="A73:B73"/>
    <mergeCell ref="J73:K73"/>
    <mergeCell ref="A68:B68"/>
    <mergeCell ref="J68:K68"/>
    <mergeCell ref="A69:B69"/>
    <mergeCell ref="J69:K69"/>
    <mergeCell ref="A70:B70"/>
    <mergeCell ref="J70:K70"/>
    <mergeCell ref="A65:B65"/>
    <mergeCell ref="J65:K65"/>
    <mergeCell ref="A66:B66"/>
    <mergeCell ref="J66:K66"/>
    <mergeCell ref="A67:B67"/>
    <mergeCell ref="J67:K67"/>
    <mergeCell ref="A62:B62"/>
    <mergeCell ref="J62:K62"/>
    <mergeCell ref="A63:B63"/>
    <mergeCell ref="J63:K63"/>
    <mergeCell ref="A64:B64"/>
    <mergeCell ref="J64:K64"/>
    <mergeCell ref="A59:B59"/>
    <mergeCell ref="J59:K59"/>
    <mergeCell ref="A60:B60"/>
    <mergeCell ref="J60:K60"/>
    <mergeCell ref="A61:B61"/>
    <mergeCell ref="J61:K61"/>
    <mergeCell ref="A56:B56"/>
    <mergeCell ref="J56:K56"/>
    <mergeCell ref="A57:B57"/>
    <mergeCell ref="J57:K57"/>
    <mergeCell ref="A58:B58"/>
    <mergeCell ref="J58:K58"/>
    <mergeCell ref="J52:K52"/>
    <mergeCell ref="A53:B53"/>
    <mergeCell ref="J53:K53"/>
    <mergeCell ref="A54:B54"/>
    <mergeCell ref="J54:K54"/>
    <mergeCell ref="A55:B55"/>
    <mergeCell ref="J55:K55"/>
    <mergeCell ref="M3:P3"/>
    <mergeCell ref="D4:D5"/>
    <mergeCell ref="E4:F4"/>
    <mergeCell ref="G4:H4"/>
    <mergeCell ref="M4:M5"/>
    <mergeCell ref="N4:N5"/>
    <mergeCell ref="O4:O5"/>
    <mergeCell ref="P4:P5"/>
    <mergeCell ref="A3:B5"/>
    <mergeCell ref="C3:C5"/>
    <mergeCell ref="D3:H3"/>
    <mergeCell ref="I3:I5"/>
    <mergeCell ref="J3:K5"/>
    <mergeCell ref="L3:L5"/>
  </mergeCells>
  <phoneticPr fontId="2"/>
  <printOptions horizontalCentered="1"/>
  <pageMargins left="0.39370078740157483" right="0.39370078740157483" top="0.59055118110236227" bottom="0.55118110236220474" header="0.11811023622047245" footer="0.11811023622047245"/>
  <pageSetup paperSize="9" scale="81" firstPageNumber="50" pageOrder="overThenDown" orientation="portrait" useFirstPageNumber="1" r:id="rId1"/>
  <headerFooter alignWithMargins="0">
    <oddFooter>&amp;C&amp;"ＭＳ 明朝,標準"&amp;10&amp;P</oddFooter>
  </headerFooter>
  <rowBreaks count="1" manualBreakCount="1">
    <brk id="52" max="15"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08B7-AF12-4ECB-BCDD-7A3FF26ABBCA}">
  <dimension ref="A1:N46"/>
  <sheetViews>
    <sheetView showGridLines="0" view="pageBreakPreview" zoomScaleNormal="100" zoomScaleSheetLayoutView="100" workbookViewId="0">
      <selection sqref="A1:G1"/>
    </sheetView>
  </sheetViews>
  <sheetFormatPr defaultColWidth="9" defaultRowHeight="13"/>
  <cols>
    <col min="1" max="1" width="6.6328125" style="482" customWidth="1"/>
    <col min="2" max="2" width="7.453125" style="482" customWidth="1"/>
    <col min="3" max="4" width="12.81640625" style="482" bestFit="1" customWidth="1"/>
    <col min="5" max="7" width="12.81640625" style="482" customWidth="1"/>
    <col min="8" max="8" width="9.08984375" style="482" customWidth="1"/>
    <col min="9" max="9" width="14.90625" style="482" customWidth="1"/>
    <col min="10" max="13" width="9.08984375" style="482" customWidth="1"/>
    <col min="14" max="16" width="13" style="482" customWidth="1"/>
    <col min="17" max="16384" width="9" style="482"/>
  </cols>
  <sheetData>
    <row r="1" spans="1:14" s="312" customFormat="1" ht="30" customHeight="1">
      <c r="A1" s="4668" t="s">
        <v>1955</v>
      </c>
      <c r="B1" s="4668"/>
      <c r="C1" s="4668"/>
      <c r="D1" s="4668"/>
      <c r="E1" s="4668"/>
      <c r="F1" s="4668"/>
      <c r="G1" s="4668"/>
    </row>
    <row r="2" spans="1:14" s="490" customFormat="1" ht="15" customHeight="1" thickBot="1">
      <c r="E2" s="1236"/>
      <c r="F2" s="1237"/>
      <c r="G2" s="1237" t="s">
        <v>1956</v>
      </c>
      <c r="N2" s="1238"/>
    </row>
    <row r="3" spans="1:14" s="450" customFormat="1" ht="18.75" customHeight="1">
      <c r="A3" s="4376" t="s">
        <v>1047</v>
      </c>
      <c r="B3" s="4377"/>
      <c r="C3" s="4900" t="s">
        <v>1957</v>
      </c>
      <c r="D3" s="4901"/>
      <c r="E3" s="4901"/>
      <c r="F3" s="4901"/>
      <c r="G3" s="4901"/>
    </row>
    <row r="4" spans="1:14" s="450" customFormat="1" ht="18.75" customHeight="1">
      <c r="A4" s="4898"/>
      <c r="B4" s="4899"/>
      <c r="C4" s="1239" t="s">
        <v>1502</v>
      </c>
      <c r="D4" s="1239" t="s">
        <v>438</v>
      </c>
      <c r="E4" s="1239" t="s">
        <v>344</v>
      </c>
      <c r="F4" s="1239" t="s">
        <v>345</v>
      </c>
      <c r="G4" s="1239" t="s">
        <v>1958</v>
      </c>
    </row>
    <row r="5" spans="1:14" s="312" customFormat="1" ht="17.25" customHeight="1">
      <c r="A5" s="4902" t="s">
        <v>815</v>
      </c>
      <c r="B5" s="4898"/>
      <c r="C5" s="501">
        <v>272</v>
      </c>
      <c r="D5" s="501">
        <v>321</v>
      </c>
      <c r="E5" s="1132">
        <v>272</v>
      </c>
      <c r="F5" s="501">
        <v>272</v>
      </c>
      <c r="G5" s="1132">
        <v>266</v>
      </c>
    </row>
    <row r="6" spans="1:14" s="450" customFormat="1" ht="17.25" customHeight="1">
      <c r="A6" s="4896" t="s">
        <v>1959</v>
      </c>
      <c r="B6" s="4897"/>
      <c r="C6" s="506" t="s">
        <v>1960</v>
      </c>
      <c r="D6" s="506" t="s">
        <v>1960</v>
      </c>
      <c r="E6" s="258" t="s">
        <v>1960</v>
      </c>
      <c r="F6" s="506" t="s">
        <v>1960</v>
      </c>
      <c r="G6" s="506" t="s">
        <v>1960</v>
      </c>
    </row>
    <row r="7" spans="1:14" s="450" customFormat="1" ht="17.25" customHeight="1">
      <c r="A7" s="4896" t="s">
        <v>1961</v>
      </c>
      <c r="B7" s="4897"/>
      <c r="C7" s="506">
        <v>138</v>
      </c>
      <c r="D7" s="506">
        <v>166</v>
      </c>
      <c r="E7" s="258">
        <v>119</v>
      </c>
      <c r="F7" s="506">
        <v>116</v>
      </c>
      <c r="G7" s="258">
        <v>115</v>
      </c>
    </row>
    <row r="8" spans="1:14" s="450" customFormat="1" ht="17.25" customHeight="1">
      <c r="A8" s="4896" t="s">
        <v>1962</v>
      </c>
      <c r="B8" s="4897"/>
      <c r="C8" s="506">
        <v>59</v>
      </c>
      <c r="D8" s="506">
        <v>70</v>
      </c>
      <c r="E8" s="258">
        <v>71</v>
      </c>
      <c r="F8" s="506">
        <v>71</v>
      </c>
      <c r="G8" s="258">
        <v>65</v>
      </c>
    </row>
    <row r="9" spans="1:14" s="450" customFormat="1" ht="17.25" customHeight="1">
      <c r="A9" s="4896" t="s">
        <v>1963</v>
      </c>
      <c r="B9" s="4897"/>
      <c r="C9" s="506">
        <v>29</v>
      </c>
      <c r="D9" s="506">
        <v>32</v>
      </c>
      <c r="E9" s="258">
        <v>31</v>
      </c>
      <c r="F9" s="506">
        <v>34</v>
      </c>
      <c r="G9" s="258">
        <v>36</v>
      </c>
    </row>
    <row r="10" spans="1:14" s="450" customFormat="1" ht="17.25" customHeight="1">
      <c r="A10" s="4896" t="s">
        <v>1964</v>
      </c>
      <c r="B10" s="4897"/>
      <c r="C10" s="506">
        <v>14</v>
      </c>
      <c r="D10" s="506">
        <v>23</v>
      </c>
      <c r="E10" s="258">
        <v>18</v>
      </c>
      <c r="F10" s="506">
        <v>14</v>
      </c>
      <c r="G10" s="258">
        <v>13</v>
      </c>
    </row>
    <row r="11" spans="1:14" s="450" customFormat="1" ht="17.25" customHeight="1">
      <c r="A11" s="4896" t="s">
        <v>1965</v>
      </c>
      <c r="B11" s="4897"/>
      <c r="C11" s="506">
        <v>16</v>
      </c>
      <c r="D11" s="506">
        <v>16</v>
      </c>
      <c r="E11" s="258">
        <v>17</v>
      </c>
      <c r="F11" s="506">
        <v>17</v>
      </c>
      <c r="G11" s="258">
        <v>17</v>
      </c>
    </row>
    <row r="12" spans="1:14" s="450" customFormat="1" ht="17.25" customHeight="1">
      <c r="A12" s="4896" t="s">
        <v>1966</v>
      </c>
      <c r="B12" s="4897"/>
      <c r="C12" s="506">
        <v>10</v>
      </c>
      <c r="D12" s="506">
        <v>8</v>
      </c>
      <c r="E12" s="258">
        <v>11</v>
      </c>
      <c r="F12" s="506">
        <v>12</v>
      </c>
      <c r="G12" s="258">
        <v>14</v>
      </c>
    </row>
    <row r="13" spans="1:14" s="450" customFormat="1" ht="17.25" customHeight="1">
      <c r="A13" s="4896" t="s">
        <v>1967</v>
      </c>
      <c r="B13" s="4897"/>
      <c r="C13" s="506">
        <v>2</v>
      </c>
      <c r="D13" s="506">
        <v>1</v>
      </c>
      <c r="E13" s="258">
        <v>1</v>
      </c>
      <c r="F13" s="506">
        <v>3</v>
      </c>
      <c r="G13" s="258">
        <v>2</v>
      </c>
    </row>
    <row r="14" spans="1:14" s="450" customFormat="1" ht="17.25" customHeight="1" thickBot="1">
      <c r="A14" s="4903" t="s">
        <v>1968</v>
      </c>
      <c r="B14" s="4904"/>
      <c r="C14" s="565">
        <v>4</v>
      </c>
      <c r="D14" s="565">
        <v>5</v>
      </c>
      <c r="E14" s="1162">
        <v>4</v>
      </c>
      <c r="F14" s="565">
        <v>5</v>
      </c>
      <c r="G14" s="1162">
        <v>4</v>
      </c>
    </row>
    <row r="15" spans="1:14" s="491" customFormat="1" ht="15" customHeight="1">
      <c r="H15" s="450"/>
      <c r="I15" s="450"/>
      <c r="J15" s="450"/>
      <c r="K15" s="450"/>
      <c r="L15" s="1240"/>
      <c r="M15" s="1240"/>
    </row>
    <row r="16" spans="1:14" ht="13.5" thickBot="1">
      <c r="A16" s="1241"/>
      <c r="F16" s="1242"/>
      <c r="G16" s="1242"/>
      <c r="H16" s="450"/>
      <c r="I16" s="450"/>
      <c r="J16" s="450"/>
      <c r="K16" s="450"/>
      <c r="M16" s="1242"/>
    </row>
    <row r="17" spans="1:13" ht="18.75" customHeight="1">
      <c r="A17" s="4376" t="s">
        <v>1047</v>
      </c>
      <c r="B17" s="4377"/>
      <c r="C17" s="4900" t="s">
        <v>1969</v>
      </c>
      <c r="D17" s="4901"/>
      <c r="E17" s="4901"/>
      <c r="F17" s="4901"/>
      <c r="G17" s="4901"/>
      <c r="H17" s="450"/>
      <c r="I17" s="450"/>
      <c r="J17" s="450"/>
      <c r="K17" s="450"/>
      <c r="M17" s="1242"/>
    </row>
    <row r="18" spans="1:13" ht="18.75" customHeight="1">
      <c r="A18" s="4898"/>
      <c r="B18" s="4899"/>
      <c r="C18" s="1239" t="s">
        <v>1502</v>
      </c>
      <c r="D18" s="1239" t="s">
        <v>438</v>
      </c>
      <c r="E18" s="1239" t="s">
        <v>344</v>
      </c>
      <c r="F18" s="1239" t="s">
        <v>345</v>
      </c>
      <c r="G18" s="1239" t="s">
        <v>1958</v>
      </c>
      <c r="H18" s="450"/>
      <c r="I18" s="450"/>
      <c r="J18" s="450"/>
      <c r="K18" s="450"/>
    </row>
    <row r="19" spans="1:13" ht="17.25" customHeight="1">
      <c r="A19" s="4902" t="s">
        <v>815</v>
      </c>
      <c r="B19" s="4898"/>
      <c r="C19" s="1243">
        <v>8122</v>
      </c>
      <c r="D19" s="1243">
        <v>8271</v>
      </c>
      <c r="E19" s="1244">
        <v>8531</v>
      </c>
      <c r="F19" s="1243">
        <v>9757</v>
      </c>
      <c r="G19" s="1244">
        <v>9480</v>
      </c>
    </row>
    <row r="20" spans="1:13" ht="17.25" customHeight="1">
      <c r="A20" s="4896" t="s">
        <v>1959</v>
      </c>
      <c r="B20" s="4897"/>
      <c r="C20" s="506" t="s">
        <v>1960</v>
      </c>
      <c r="D20" s="506" t="s">
        <v>1960</v>
      </c>
      <c r="E20" s="258" t="s">
        <v>1960</v>
      </c>
      <c r="F20" s="506" t="s">
        <v>1960</v>
      </c>
      <c r="G20" s="506" t="s">
        <v>1960</v>
      </c>
    </row>
    <row r="21" spans="1:13" ht="17.25" customHeight="1">
      <c r="A21" s="4896" t="s">
        <v>1961</v>
      </c>
      <c r="B21" s="4897"/>
      <c r="C21" s="506">
        <v>840</v>
      </c>
      <c r="D21" s="506">
        <v>958</v>
      </c>
      <c r="E21" s="258">
        <v>706</v>
      </c>
      <c r="F21" s="506">
        <v>705</v>
      </c>
      <c r="G21" s="258">
        <v>731</v>
      </c>
    </row>
    <row r="22" spans="1:13" ht="17.25" customHeight="1">
      <c r="A22" s="4896" t="s">
        <v>1962</v>
      </c>
      <c r="B22" s="4897"/>
      <c r="C22" s="506">
        <v>814</v>
      </c>
      <c r="D22" s="506">
        <v>953</v>
      </c>
      <c r="E22" s="258">
        <v>958</v>
      </c>
      <c r="F22" s="506">
        <v>934</v>
      </c>
      <c r="G22" s="258">
        <v>871</v>
      </c>
      <c r="I22" s="1242"/>
    </row>
    <row r="23" spans="1:13" ht="17.25" customHeight="1">
      <c r="A23" s="4896" t="s">
        <v>1963</v>
      </c>
      <c r="B23" s="4897"/>
      <c r="C23" s="506">
        <v>726</v>
      </c>
      <c r="D23" s="506">
        <v>787</v>
      </c>
      <c r="E23" s="258">
        <v>757</v>
      </c>
      <c r="F23" s="506">
        <v>857</v>
      </c>
      <c r="G23" s="258">
        <v>887</v>
      </c>
    </row>
    <row r="24" spans="1:13" ht="17.25" customHeight="1">
      <c r="A24" s="4896" t="s">
        <v>1964</v>
      </c>
      <c r="B24" s="4897"/>
      <c r="C24" s="506">
        <v>522</v>
      </c>
      <c r="D24" s="506">
        <v>879</v>
      </c>
      <c r="E24" s="258">
        <v>702</v>
      </c>
      <c r="F24" s="1245">
        <v>573</v>
      </c>
      <c r="G24" s="1246">
        <v>534</v>
      </c>
    </row>
    <row r="25" spans="1:13" ht="17.25" customHeight="1">
      <c r="A25" s="4896" t="s">
        <v>1965</v>
      </c>
      <c r="B25" s="4897"/>
      <c r="C25" s="506">
        <v>1242</v>
      </c>
      <c r="D25" s="506">
        <v>1286</v>
      </c>
      <c r="E25" s="258">
        <v>1400</v>
      </c>
      <c r="F25" s="1245">
        <v>1331</v>
      </c>
      <c r="G25" s="1246">
        <v>1324</v>
      </c>
    </row>
    <row r="26" spans="1:13" ht="17.25" customHeight="1">
      <c r="A26" s="4896" t="s">
        <v>1966</v>
      </c>
      <c r="B26" s="4897"/>
      <c r="C26" s="506">
        <v>1379</v>
      </c>
      <c r="D26" s="506">
        <v>1024</v>
      </c>
      <c r="E26" s="258">
        <v>1531</v>
      </c>
      <c r="F26" s="506">
        <v>1379</v>
      </c>
      <c r="G26" s="258">
        <v>1743</v>
      </c>
    </row>
    <row r="27" spans="1:13" ht="17.25" customHeight="1">
      <c r="A27" s="4896" t="s">
        <v>1967</v>
      </c>
      <c r="B27" s="4897"/>
      <c r="C27" s="506">
        <v>550</v>
      </c>
      <c r="D27" s="506">
        <v>259</v>
      </c>
      <c r="E27" s="258">
        <v>294</v>
      </c>
      <c r="F27" s="506">
        <v>705</v>
      </c>
      <c r="G27" s="258">
        <v>461</v>
      </c>
    </row>
    <row r="28" spans="1:13" ht="17.25" customHeight="1" thickBot="1">
      <c r="A28" s="4903" t="s">
        <v>1968</v>
      </c>
      <c r="B28" s="4905"/>
      <c r="C28" s="565">
        <v>2049</v>
      </c>
      <c r="D28" s="565">
        <v>2125</v>
      </c>
      <c r="E28" s="1162">
        <v>2183</v>
      </c>
      <c r="F28" s="565">
        <v>3273</v>
      </c>
      <c r="G28" s="1162">
        <v>2929</v>
      </c>
    </row>
    <row r="30" spans="1:13" ht="13.5" thickBot="1">
      <c r="A30" s="1241"/>
    </row>
    <row r="31" spans="1:13" ht="18.75" customHeight="1">
      <c r="A31" s="4376" t="s">
        <v>1047</v>
      </c>
      <c r="B31" s="4377"/>
      <c r="C31" s="4900" t="s">
        <v>1970</v>
      </c>
      <c r="D31" s="4901"/>
      <c r="E31" s="4901"/>
      <c r="F31" s="4901"/>
      <c r="G31" s="4901"/>
    </row>
    <row r="32" spans="1:13" ht="18.75" customHeight="1">
      <c r="A32" s="4898"/>
      <c r="B32" s="4899"/>
      <c r="C32" s="1239" t="s">
        <v>1502</v>
      </c>
      <c r="D32" s="1239" t="s">
        <v>438</v>
      </c>
      <c r="E32" s="1239" t="s">
        <v>344</v>
      </c>
      <c r="F32" s="1239" t="s">
        <v>345</v>
      </c>
      <c r="G32" s="1239" t="s">
        <v>1958</v>
      </c>
    </row>
    <row r="33" spans="1:9" ht="17.25" customHeight="1">
      <c r="A33" s="4902" t="s">
        <v>815</v>
      </c>
      <c r="B33" s="4898"/>
      <c r="C33" s="501">
        <v>17063291</v>
      </c>
      <c r="D33" s="501">
        <v>21601655</v>
      </c>
      <c r="E33" s="1132">
        <v>20469796</v>
      </c>
      <c r="F33" s="501">
        <v>26770578</v>
      </c>
      <c r="G33" s="1132">
        <v>26933383</v>
      </c>
    </row>
    <row r="34" spans="1:9" ht="17.25" customHeight="1">
      <c r="A34" s="4896" t="s">
        <v>1959</v>
      </c>
      <c r="B34" s="4897"/>
      <c r="C34" s="506" t="s">
        <v>1960</v>
      </c>
      <c r="D34" s="506" t="s">
        <v>1960</v>
      </c>
      <c r="E34" s="258" t="s">
        <v>1960</v>
      </c>
      <c r="F34" s="506" t="s">
        <v>1960</v>
      </c>
      <c r="G34" s="506" t="s">
        <v>1960</v>
      </c>
    </row>
    <row r="35" spans="1:9" ht="17.25" customHeight="1">
      <c r="A35" s="4896" t="s">
        <v>1961</v>
      </c>
      <c r="B35" s="4897"/>
      <c r="C35" s="506">
        <v>855093</v>
      </c>
      <c r="D35" s="506">
        <v>914529</v>
      </c>
      <c r="E35" s="258">
        <v>731168</v>
      </c>
      <c r="F35" s="506">
        <v>695082</v>
      </c>
      <c r="G35" s="258">
        <v>879667</v>
      </c>
      <c r="I35" s="1242"/>
    </row>
    <row r="36" spans="1:9" ht="17.25" customHeight="1">
      <c r="A36" s="4896" t="s">
        <v>1962</v>
      </c>
      <c r="B36" s="4897"/>
      <c r="C36" s="506">
        <v>1497324</v>
      </c>
      <c r="D36" s="506">
        <v>1380864</v>
      </c>
      <c r="E36" s="258">
        <v>1387546</v>
      </c>
      <c r="F36" s="506">
        <v>1517611</v>
      </c>
      <c r="G36" s="258">
        <v>1299628</v>
      </c>
    </row>
    <row r="37" spans="1:9" ht="17.25" customHeight="1">
      <c r="A37" s="4896" t="s">
        <v>1963</v>
      </c>
      <c r="B37" s="4897"/>
      <c r="C37" s="506">
        <v>1050961</v>
      </c>
      <c r="D37" s="506">
        <v>1372697</v>
      </c>
      <c r="E37" s="258">
        <v>1313766</v>
      </c>
      <c r="F37" s="506">
        <v>1458731</v>
      </c>
      <c r="G37" s="258">
        <v>1725577</v>
      </c>
      <c r="I37" s="1242"/>
    </row>
    <row r="38" spans="1:9" ht="17.25" customHeight="1">
      <c r="A38" s="4896" t="s">
        <v>1964</v>
      </c>
      <c r="B38" s="4897"/>
      <c r="C38" s="506">
        <v>1058329</v>
      </c>
      <c r="D38" s="506">
        <v>1739922</v>
      </c>
      <c r="E38" s="1246">
        <v>1367343</v>
      </c>
      <c r="F38" s="1247">
        <v>1009788</v>
      </c>
      <c r="G38" s="1248">
        <v>907630</v>
      </c>
    </row>
    <row r="39" spans="1:9" ht="17.25" customHeight="1">
      <c r="A39" s="4896" t="s">
        <v>1965</v>
      </c>
      <c r="B39" s="4897"/>
      <c r="C39" s="506">
        <v>2675957</v>
      </c>
      <c r="D39" s="506">
        <v>2632850</v>
      </c>
      <c r="E39" s="1246">
        <v>2887258</v>
      </c>
      <c r="F39" s="1247">
        <v>3204392</v>
      </c>
      <c r="G39" s="1248">
        <v>3064327</v>
      </c>
    </row>
    <row r="40" spans="1:9" ht="17.25" customHeight="1">
      <c r="A40" s="4896" t="s">
        <v>1966</v>
      </c>
      <c r="B40" s="4897"/>
      <c r="C40" s="506">
        <v>3389424</v>
      </c>
      <c r="D40" s="506">
        <v>3147018</v>
      </c>
      <c r="E40" s="1246">
        <v>3655327</v>
      </c>
      <c r="F40" s="1247">
        <v>3473298</v>
      </c>
      <c r="G40" s="1248">
        <v>4158383</v>
      </c>
    </row>
    <row r="41" spans="1:9" ht="17.25" customHeight="1">
      <c r="A41" s="4896" t="s">
        <v>1967</v>
      </c>
      <c r="B41" s="4897"/>
      <c r="C41" s="506" t="s">
        <v>1394</v>
      </c>
      <c r="D41" s="506" t="s">
        <v>1394</v>
      </c>
      <c r="E41" s="1249" t="s">
        <v>1394</v>
      </c>
      <c r="F41" s="1249" t="s">
        <v>1394</v>
      </c>
      <c r="G41" s="1249" t="s">
        <v>1394</v>
      </c>
    </row>
    <row r="42" spans="1:9" ht="17.25" customHeight="1" thickBot="1">
      <c r="A42" s="4903" t="s">
        <v>1968</v>
      </c>
      <c r="B42" s="4905"/>
      <c r="C42" s="565" t="s">
        <v>1394</v>
      </c>
      <c r="D42" s="565" t="s">
        <v>1394</v>
      </c>
      <c r="E42" s="1250" t="s">
        <v>1394</v>
      </c>
      <c r="F42" s="1250" t="s">
        <v>1394</v>
      </c>
      <c r="G42" s="1250" t="s">
        <v>1394</v>
      </c>
    </row>
    <row r="43" spans="1:9">
      <c r="A43" s="1251" t="s">
        <v>1971</v>
      </c>
      <c r="C43" s="491"/>
      <c r="D43" s="491"/>
      <c r="E43" s="1252"/>
      <c r="F43" s="1253"/>
      <c r="G43" s="1253" t="s">
        <v>1972</v>
      </c>
    </row>
    <row r="45" spans="1:9">
      <c r="A45" s="485"/>
      <c r="B45" s="485"/>
      <c r="C45" s="485"/>
      <c r="D45" s="485"/>
      <c r="E45" s="485"/>
      <c r="F45" s="485"/>
      <c r="G45" s="485"/>
    </row>
    <row r="46" spans="1:9">
      <c r="B46" s="1240"/>
      <c r="C46" s="1240"/>
      <c r="D46" s="1240"/>
      <c r="E46" s="1240"/>
      <c r="F46" s="1240"/>
      <c r="G46" s="1240"/>
    </row>
  </sheetData>
  <mergeCells count="37">
    <mergeCell ref="A42:B42"/>
    <mergeCell ref="A36:B36"/>
    <mergeCell ref="A37:B37"/>
    <mergeCell ref="A38:B38"/>
    <mergeCell ref="A39:B39"/>
    <mergeCell ref="A40:B40"/>
    <mergeCell ref="A41:B41"/>
    <mergeCell ref="C17:G17"/>
    <mergeCell ref="A19:B19"/>
    <mergeCell ref="A20:B20"/>
    <mergeCell ref="A35:B35"/>
    <mergeCell ref="A22:B22"/>
    <mergeCell ref="A23:B23"/>
    <mergeCell ref="A24:B24"/>
    <mergeCell ref="A25:B25"/>
    <mergeCell ref="A26:B26"/>
    <mergeCell ref="A27:B27"/>
    <mergeCell ref="A28:B28"/>
    <mergeCell ref="A31:B32"/>
    <mergeCell ref="C31:G31"/>
    <mergeCell ref="A33:B33"/>
    <mergeCell ref="A34:B34"/>
    <mergeCell ref="A21:B21"/>
    <mergeCell ref="A8:B8"/>
    <mergeCell ref="A9:B9"/>
    <mergeCell ref="A10:B10"/>
    <mergeCell ref="A11:B11"/>
    <mergeCell ref="A12:B12"/>
    <mergeCell ref="A13:B13"/>
    <mergeCell ref="A14:B14"/>
    <mergeCell ref="A17:B18"/>
    <mergeCell ref="A7:B7"/>
    <mergeCell ref="A1:G1"/>
    <mergeCell ref="A3:B4"/>
    <mergeCell ref="C3:G3"/>
    <mergeCell ref="A5:B5"/>
    <mergeCell ref="A6:B6"/>
  </mergeCells>
  <phoneticPr fontId="2"/>
  <printOptions horizontalCentered="1"/>
  <pageMargins left="0.39370078740157483" right="0.39370078740157483" top="0.59055118110236227" bottom="0.55118110236220474" header="0.11811023622047245" footer="0.11811023622047245"/>
  <pageSetup paperSize="9" firstPageNumber="54" pageOrder="overThenDown" orientation="portrait" useFirstPageNumber="1" r:id="rId1"/>
  <headerFooter alignWithMargins="0">
    <oddFooter>&amp;C&amp;"ＭＳ 明朝,標準"&amp;10&amp;P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9FC1-5C19-48E5-AAFC-5B12A4601E57}">
  <dimension ref="A1:M26"/>
  <sheetViews>
    <sheetView view="pageBreakPreview" zoomScaleNormal="100" zoomScaleSheetLayoutView="100" workbookViewId="0">
      <selection sqref="A1:D1"/>
    </sheetView>
  </sheetViews>
  <sheetFormatPr defaultColWidth="9" defaultRowHeight="19.5" customHeight="1"/>
  <cols>
    <col min="1" max="1" width="6.90625" style="1255" customWidth="1"/>
    <col min="2" max="2" width="8.36328125" style="1255" bestFit="1" customWidth="1"/>
    <col min="3" max="3" width="12.453125" style="1255" customWidth="1"/>
    <col min="4" max="10" width="9.90625" style="1255" customWidth="1"/>
    <col min="11" max="11" width="11.6328125" style="1255" bestFit="1" customWidth="1"/>
    <col min="12" max="16384" width="9" style="1255"/>
  </cols>
  <sheetData>
    <row r="1" spans="1:11" ht="19.5" customHeight="1">
      <c r="A1" s="1254" t="s">
        <v>1973</v>
      </c>
      <c r="B1" s="1254"/>
      <c r="C1" s="1254"/>
      <c r="D1" s="1254"/>
      <c r="E1" s="1254"/>
      <c r="F1" s="1254"/>
      <c r="G1" s="1254"/>
      <c r="H1" s="1254"/>
      <c r="I1" s="1254"/>
      <c r="J1" s="1254"/>
    </row>
    <row r="2" spans="1:11" s="1257" customFormat="1" ht="19.5" customHeight="1" thickBot="1">
      <c r="A2" s="1256"/>
      <c r="B2" s="1256"/>
      <c r="C2" s="1256"/>
      <c r="D2" s="1256"/>
      <c r="J2" s="1258" t="s">
        <v>1974</v>
      </c>
    </row>
    <row r="3" spans="1:11" s="1261" customFormat="1" ht="19.5" customHeight="1">
      <c r="A3" s="1259"/>
      <c r="B3" s="1260" t="s">
        <v>1975</v>
      </c>
      <c r="C3" s="4906" t="s">
        <v>1976</v>
      </c>
      <c r="D3" s="4906"/>
      <c r="E3" s="4906"/>
      <c r="F3" s="4906"/>
      <c r="G3" s="4906"/>
      <c r="H3" s="4906"/>
      <c r="I3" s="4906"/>
      <c r="J3" s="4907"/>
    </row>
    <row r="4" spans="1:11" s="1261" customFormat="1" ht="19.5" customHeight="1">
      <c r="A4" s="1262" t="s">
        <v>363</v>
      </c>
      <c r="B4" s="1263"/>
      <c r="C4" s="1264" t="s">
        <v>815</v>
      </c>
      <c r="D4" s="1264" t="s">
        <v>1304</v>
      </c>
      <c r="E4" s="1264" t="s">
        <v>1977</v>
      </c>
      <c r="F4" s="1264" t="s">
        <v>1978</v>
      </c>
      <c r="G4" s="1264" t="s">
        <v>1979</v>
      </c>
      <c r="H4" s="1264" t="s">
        <v>1980</v>
      </c>
      <c r="I4" s="1264" t="s">
        <v>1981</v>
      </c>
      <c r="J4" s="1265" t="s">
        <v>466</v>
      </c>
    </row>
    <row r="5" spans="1:11" s="1271" customFormat="1" ht="19.5" customHeight="1">
      <c r="A5" s="1266" t="s">
        <v>1982</v>
      </c>
      <c r="B5" s="1267" t="s">
        <v>1983</v>
      </c>
      <c r="C5" s="1268">
        <v>833140</v>
      </c>
      <c r="D5" s="1269">
        <v>159290</v>
      </c>
      <c r="E5" s="1269">
        <v>49610</v>
      </c>
      <c r="F5" s="1269">
        <v>51152</v>
      </c>
      <c r="G5" s="1269">
        <v>206401</v>
      </c>
      <c r="H5" s="1269">
        <v>116788</v>
      </c>
      <c r="I5" s="1269">
        <v>137998</v>
      </c>
      <c r="J5" s="1269">
        <v>111901</v>
      </c>
      <c r="K5" s="1270"/>
    </row>
    <row r="6" spans="1:11" s="1271" customFormat="1" ht="19.5" customHeight="1">
      <c r="A6" s="1266"/>
      <c r="B6" s="1267" t="s">
        <v>344</v>
      </c>
      <c r="C6" s="1268">
        <v>787490</v>
      </c>
      <c r="D6" s="1272">
        <v>141518</v>
      </c>
      <c r="E6" s="1272">
        <v>40375</v>
      </c>
      <c r="F6" s="1272">
        <v>34612</v>
      </c>
      <c r="G6" s="1272">
        <v>222617</v>
      </c>
      <c r="H6" s="1272">
        <v>105855</v>
      </c>
      <c r="I6" s="1272">
        <v>112168</v>
      </c>
      <c r="J6" s="1272">
        <v>130345</v>
      </c>
      <c r="K6" s="1270"/>
    </row>
    <row r="7" spans="1:11" s="1271" customFormat="1" ht="19.5" customHeight="1">
      <c r="A7" s="1266"/>
      <c r="B7" s="1267" t="s">
        <v>345</v>
      </c>
      <c r="C7" s="1268">
        <v>746915</v>
      </c>
      <c r="D7" s="1272">
        <v>153520</v>
      </c>
      <c r="E7" s="1272">
        <v>46143</v>
      </c>
      <c r="F7" s="1272">
        <v>46277</v>
      </c>
      <c r="G7" s="1272">
        <v>174388</v>
      </c>
      <c r="H7" s="1272">
        <v>98820</v>
      </c>
      <c r="I7" s="1272">
        <v>102154</v>
      </c>
      <c r="J7" s="1272">
        <v>125613</v>
      </c>
      <c r="K7" s="1270"/>
    </row>
    <row r="8" spans="1:11" s="1271" customFormat="1" ht="19.5" customHeight="1">
      <c r="A8" s="1273" t="s">
        <v>1984</v>
      </c>
      <c r="B8" s="1267" t="s">
        <v>1985</v>
      </c>
      <c r="C8" s="1268">
        <v>748414</v>
      </c>
      <c r="D8" s="1272">
        <v>140138</v>
      </c>
      <c r="E8" s="1272">
        <v>35596</v>
      </c>
      <c r="F8" s="1272">
        <v>36605</v>
      </c>
      <c r="G8" s="1272">
        <v>189877</v>
      </c>
      <c r="H8" s="1272">
        <v>100621</v>
      </c>
      <c r="I8" s="1272">
        <v>116968</v>
      </c>
      <c r="J8" s="1272">
        <v>128609</v>
      </c>
      <c r="K8" s="1274"/>
    </row>
    <row r="9" spans="1:11" s="1271" customFormat="1" ht="19.5" customHeight="1" thickBot="1">
      <c r="A9" s="1275"/>
      <c r="B9" s="1276" t="s">
        <v>873</v>
      </c>
      <c r="C9" s="1277">
        <v>468435</v>
      </c>
      <c r="D9" s="1278">
        <v>121162</v>
      </c>
      <c r="E9" s="1278">
        <v>21894</v>
      </c>
      <c r="F9" s="1278">
        <v>21397</v>
      </c>
      <c r="G9" s="1278">
        <v>117059</v>
      </c>
      <c r="H9" s="1278">
        <v>73055</v>
      </c>
      <c r="I9" s="1278">
        <v>69288</v>
      </c>
      <c r="J9" s="1278">
        <v>44580</v>
      </c>
      <c r="K9" s="1270"/>
    </row>
    <row r="10" spans="1:11" ht="19.5" customHeight="1" thickBot="1">
      <c r="K10" s="1270"/>
    </row>
    <row r="11" spans="1:11" ht="19.5" customHeight="1">
      <c r="A11" s="1259"/>
      <c r="B11" s="1260" t="s">
        <v>1975</v>
      </c>
      <c r="C11" s="4908" t="s">
        <v>1986</v>
      </c>
      <c r="D11" s="4906"/>
      <c r="E11" s="4906"/>
      <c r="F11" s="4906"/>
      <c r="G11" s="4906"/>
      <c r="H11" s="4906"/>
      <c r="I11" s="4906"/>
      <c r="J11" s="4907"/>
      <c r="K11" s="1270"/>
    </row>
    <row r="12" spans="1:11" ht="19.5" customHeight="1">
      <c r="A12" s="1262" t="s">
        <v>363</v>
      </c>
      <c r="B12" s="1263"/>
      <c r="C12" s="1279" t="s">
        <v>815</v>
      </c>
      <c r="D12" s="1264" t="s">
        <v>1304</v>
      </c>
      <c r="E12" s="1264" t="s">
        <v>1977</v>
      </c>
      <c r="F12" s="1264" t="s">
        <v>1978</v>
      </c>
      <c r="G12" s="1264" t="s">
        <v>1979</v>
      </c>
      <c r="H12" s="1264" t="s">
        <v>1980</v>
      </c>
      <c r="I12" s="1265" t="s">
        <v>1981</v>
      </c>
      <c r="J12" s="1265" t="s">
        <v>466</v>
      </c>
      <c r="K12" s="1270"/>
    </row>
    <row r="13" spans="1:11" ht="19.5" customHeight="1">
      <c r="A13" s="1266" t="s">
        <v>1982</v>
      </c>
      <c r="B13" s="1267" t="s">
        <v>1983</v>
      </c>
      <c r="C13" s="1268">
        <v>679039</v>
      </c>
      <c r="D13" s="1269">
        <v>144183</v>
      </c>
      <c r="E13" s="1269">
        <v>45609</v>
      </c>
      <c r="F13" s="1269">
        <v>37128</v>
      </c>
      <c r="G13" s="1269">
        <v>125059</v>
      </c>
      <c r="H13" s="1269">
        <v>63111</v>
      </c>
      <c r="I13" s="1269">
        <v>47795</v>
      </c>
      <c r="J13" s="1269">
        <v>216154</v>
      </c>
      <c r="K13" s="1270"/>
    </row>
    <row r="14" spans="1:11" s="1271" customFormat="1" ht="19.5" customHeight="1">
      <c r="A14" s="1266"/>
      <c r="B14" s="1267" t="s">
        <v>344</v>
      </c>
      <c r="C14" s="1268">
        <v>655901</v>
      </c>
      <c r="D14" s="1269">
        <v>149753</v>
      </c>
      <c r="E14" s="1269">
        <v>46750</v>
      </c>
      <c r="F14" s="1269">
        <v>37485</v>
      </c>
      <c r="G14" s="1269">
        <v>124781</v>
      </c>
      <c r="H14" s="1269">
        <v>60253</v>
      </c>
      <c r="I14" s="1269">
        <v>42887</v>
      </c>
      <c r="J14" s="1269">
        <v>193992</v>
      </c>
      <c r="K14" s="1270"/>
    </row>
    <row r="15" spans="1:11" s="1271" customFormat="1" ht="19.5" customHeight="1">
      <c r="A15" s="1266"/>
      <c r="B15" s="1267" t="s">
        <v>345</v>
      </c>
      <c r="C15" s="1268">
        <v>653174</v>
      </c>
      <c r="D15" s="1272">
        <v>134140</v>
      </c>
      <c r="E15" s="1272">
        <v>51535</v>
      </c>
      <c r="F15" s="1272">
        <v>44011</v>
      </c>
      <c r="G15" s="1272">
        <v>123721</v>
      </c>
      <c r="H15" s="1272">
        <v>64701</v>
      </c>
      <c r="I15" s="1272">
        <v>40681</v>
      </c>
      <c r="J15" s="1272">
        <v>194385</v>
      </c>
      <c r="K15" s="1270"/>
    </row>
    <row r="16" spans="1:11" s="1271" customFormat="1" ht="19.5" customHeight="1">
      <c r="A16" s="1273" t="s">
        <v>1984</v>
      </c>
      <c r="B16" s="1267" t="s">
        <v>1985</v>
      </c>
      <c r="C16" s="1268">
        <v>600254</v>
      </c>
      <c r="D16" s="1272">
        <v>118556</v>
      </c>
      <c r="E16" s="1272">
        <v>45509</v>
      </c>
      <c r="F16" s="1272">
        <v>35627</v>
      </c>
      <c r="G16" s="1272">
        <v>113618</v>
      </c>
      <c r="H16" s="1272">
        <v>61474</v>
      </c>
      <c r="I16" s="1272">
        <v>41933</v>
      </c>
      <c r="J16" s="1272">
        <v>183537</v>
      </c>
      <c r="K16" s="1274"/>
    </row>
    <row r="17" spans="1:13" s="1271" customFormat="1" ht="19.5" customHeight="1" thickBot="1">
      <c r="A17" s="1275"/>
      <c r="B17" s="1276" t="s">
        <v>873</v>
      </c>
      <c r="C17" s="1277">
        <v>282459</v>
      </c>
      <c r="D17" s="1278">
        <v>53451</v>
      </c>
      <c r="E17" s="1278">
        <v>15691</v>
      </c>
      <c r="F17" s="1278">
        <v>12676</v>
      </c>
      <c r="G17" s="1278">
        <v>49047</v>
      </c>
      <c r="H17" s="1278">
        <v>24885</v>
      </c>
      <c r="I17" s="1278">
        <v>16246</v>
      </c>
      <c r="J17" s="1278">
        <v>110463</v>
      </c>
      <c r="K17" s="1270"/>
    </row>
    <row r="18" spans="1:13" ht="19.5" customHeight="1" thickBot="1">
      <c r="C18" s="1280" t="s">
        <v>168</v>
      </c>
      <c r="D18" s="1257"/>
      <c r="E18" s="1257"/>
      <c r="F18" s="1257"/>
      <c r="G18" s="1257"/>
      <c r="H18" s="1257"/>
      <c r="I18" s="1257"/>
      <c r="J18" s="1257"/>
      <c r="K18" s="1270"/>
    </row>
    <row r="19" spans="1:13" ht="19.5" customHeight="1">
      <c r="A19" s="1259"/>
      <c r="B19" s="1260" t="s">
        <v>1975</v>
      </c>
      <c r="C19" s="4906" t="s">
        <v>1987</v>
      </c>
      <c r="D19" s="4906"/>
      <c r="E19" s="4906"/>
      <c r="F19" s="4906"/>
      <c r="G19" s="4906"/>
      <c r="H19" s="4906"/>
      <c r="I19" s="4906"/>
      <c r="J19" s="4907"/>
      <c r="K19" s="1270"/>
    </row>
    <row r="20" spans="1:13" ht="19.5" customHeight="1">
      <c r="A20" s="1262" t="s">
        <v>363</v>
      </c>
      <c r="B20" s="1263"/>
      <c r="C20" s="1264" t="s">
        <v>815</v>
      </c>
      <c r="D20" s="1264" t="s">
        <v>1304</v>
      </c>
      <c r="E20" s="1264" t="s">
        <v>1977</v>
      </c>
      <c r="F20" s="1264" t="s">
        <v>1978</v>
      </c>
      <c r="G20" s="1264" t="s">
        <v>1979</v>
      </c>
      <c r="H20" s="1264" t="s">
        <v>1980</v>
      </c>
      <c r="I20" s="1264" t="s">
        <v>1981</v>
      </c>
      <c r="J20" s="1265" t="s">
        <v>466</v>
      </c>
      <c r="K20" s="1270"/>
    </row>
    <row r="21" spans="1:13" ht="19.5" customHeight="1">
      <c r="A21" s="1266" t="s">
        <v>1982</v>
      </c>
      <c r="B21" s="1267" t="s">
        <v>1983</v>
      </c>
      <c r="C21" s="1268">
        <v>479584</v>
      </c>
      <c r="D21" s="1269">
        <v>68009</v>
      </c>
      <c r="E21" s="1269">
        <v>27348</v>
      </c>
      <c r="F21" s="1269">
        <v>31957</v>
      </c>
      <c r="G21" s="1269">
        <v>151330</v>
      </c>
      <c r="H21" s="1269">
        <v>59094</v>
      </c>
      <c r="I21" s="1269">
        <v>75524</v>
      </c>
      <c r="J21" s="1269">
        <v>66322</v>
      </c>
      <c r="K21" s="1270"/>
      <c r="L21" s="1281"/>
      <c r="M21" s="1281"/>
    </row>
    <row r="22" spans="1:13" s="1271" customFormat="1" ht="19.5" customHeight="1">
      <c r="A22" s="1266"/>
      <c r="B22" s="1267" t="s">
        <v>344</v>
      </c>
      <c r="C22" s="1268">
        <v>464379</v>
      </c>
      <c r="D22" s="1269">
        <v>61258</v>
      </c>
      <c r="E22" s="1269">
        <v>26059</v>
      </c>
      <c r="F22" s="1269">
        <v>30070</v>
      </c>
      <c r="G22" s="1269">
        <v>144280</v>
      </c>
      <c r="H22" s="1269">
        <v>56599</v>
      </c>
      <c r="I22" s="1269">
        <v>72927</v>
      </c>
      <c r="J22" s="1269">
        <v>73186</v>
      </c>
      <c r="K22" s="1270"/>
    </row>
    <row r="23" spans="1:13" s="1271" customFormat="1" ht="19.5" customHeight="1">
      <c r="A23" s="1266"/>
      <c r="B23" s="1267" t="s">
        <v>345</v>
      </c>
      <c r="C23" s="1268">
        <v>472866</v>
      </c>
      <c r="D23" s="1272">
        <v>59706</v>
      </c>
      <c r="E23" s="1272">
        <v>23251</v>
      </c>
      <c r="F23" s="1272">
        <v>29369</v>
      </c>
      <c r="G23" s="1272">
        <v>147874</v>
      </c>
      <c r="H23" s="1272">
        <v>60959</v>
      </c>
      <c r="I23" s="1272">
        <v>70053</v>
      </c>
      <c r="J23" s="1272">
        <v>81654</v>
      </c>
      <c r="K23" s="1270"/>
    </row>
    <row r="24" spans="1:13" s="1271" customFormat="1" ht="19.5" customHeight="1">
      <c r="A24" s="1273" t="s">
        <v>1984</v>
      </c>
      <c r="B24" s="1267" t="s">
        <v>1985</v>
      </c>
      <c r="C24" s="1268">
        <v>443271</v>
      </c>
      <c r="D24" s="1272">
        <v>55956</v>
      </c>
      <c r="E24" s="1272">
        <v>22290</v>
      </c>
      <c r="F24" s="1272">
        <v>26641</v>
      </c>
      <c r="G24" s="1272">
        <v>141521</v>
      </c>
      <c r="H24" s="1272">
        <v>56743</v>
      </c>
      <c r="I24" s="1272">
        <v>59910</v>
      </c>
      <c r="J24" s="1272">
        <v>80210</v>
      </c>
      <c r="K24" s="1274"/>
    </row>
    <row r="25" spans="1:13" ht="19.5" customHeight="1" thickBot="1">
      <c r="A25" s="1275"/>
      <c r="B25" s="1276" t="s">
        <v>873</v>
      </c>
      <c r="C25" s="1277">
        <v>259275</v>
      </c>
      <c r="D25" s="1278">
        <v>60021</v>
      </c>
      <c r="E25" s="1278">
        <v>13116</v>
      </c>
      <c r="F25" s="1278">
        <v>15667</v>
      </c>
      <c r="G25" s="1278">
        <v>80997</v>
      </c>
      <c r="H25" s="1278">
        <v>31855</v>
      </c>
      <c r="I25" s="1278">
        <v>32389</v>
      </c>
      <c r="J25" s="1278">
        <v>25230</v>
      </c>
      <c r="K25" s="1270"/>
    </row>
    <row r="26" spans="1:13" s="1271" customFormat="1" ht="19.5" customHeight="1">
      <c r="A26" s="1282" t="s">
        <v>1988</v>
      </c>
      <c r="B26" s="1283"/>
      <c r="C26" s="1283"/>
      <c r="D26" s="1283"/>
      <c r="E26" s="1283"/>
      <c r="F26" s="1284"/>
      <c r="G26" s="1284"/>
      <c r="H26" s="1284"/>
      <c r="J26" s="1285" t="s">
        <v>1989</v>
      </c>
    </row>
  </sheetData>
  <mergeCells count="3">
    <mergeCell ref="C3:J3"/>
    <mergeCell ref="C11:J11"/>
    <mergeCell ref="C19:J19"/>
  </mergeCells>
  <phoneticPr fontId="2"/>
  <printOptions horizontalCentered="1"/>
  <pageMargins left="0.39370078740157483" right="0.39370078740157483" top="0.59055118110236227" bottom="0.59055118110236227" header="0.11811023622047245" footer="0.11811023622047245"/>
  <pageSetup paperSize="9" firstPageNumber="55" orientation="portrait" useFirstPageNumber="1" verticalDpi="1200" r:id="rId1"/>
  <headerFooter alignWithMargins="0">
    <oddFooter>&amp;C&amp;"ＭＳ 明朝,標準"&amp;10&amp;P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7688-FB3E-48F2-9DE8-2E9D621333E6}">
  <dimension ref="A1:K50"/>
  <sheetViews>
    <sheetView view="pageBreakPreview" zoomScaleNormal="100" zoomScaleSheetLayoutView="100" workbookViewId="0">
      <selection sqref="A1:D1"/>
    </sheetView>
  </sheetViews>
  <sheetFormatPr defaultColWidth="9" defaultRowHeight="13"/>
  <cols>
    <col min="1" max="1" width="15.08984375" style="46" customWidth="1"/>
    <col min="2" max="4" width="18.81640625" style="46" customWidth="1"/>
    <col min="5" max="5" width="15.36328125" style="46" customWidth="1"/>
    <col min="6" max="6" width="13.453125" style="46" customWidth="1"/>
    <col min="7" max="7" width="15.54296875" style="46" customWidth="1"/>
    <col min="8" max="9" width="6.453125" style="46" customWidth="1"/>
    <col min="10" max="10" width="9.453125" style="46" bestFit="1" customWidth="1"/>
    <col min="11" max="16384" width="9" style="46"/>
  </cols>
  <sheetData>
    <row r="1" spans="1:9" ht="30" customHeight="1">
      <c r="A1" s="70" t="s">
        <v>1990</v>
      </c>
      <c r="B1" s="70"/>
      <c r="C1" s="70"/>
      <c r="D1" s="70"/>
      <c r="E1" s="70"/>
      <c r="F1" s="70"/>
      <c r="G1" s="70"/>
      <c r="H1" s="70"/>
      <c r="I1" s="70"/>
    </row>
    <row r="2" spans="1:9" s="858" customFormat="1" ht="15" customHeight="1" thickBot="1">
      <c r="E2" s="308" t="s">
        <v>1991</v>
      </c>
    </row>
    <row r="3" spans="1:9" s="858" customFormat="1">
      <c r="A3" s="1286" t="s">
        <v>363</v>
      </c>
      <c r="B3" s="1287" t="s">
        <v>1976</v>
      </c>
      <c r="C3" s="1287" t="s">
        <v>1986</v>
      </c>
      <c r="D3" s="1287" t="s">
        <v>1992</v>
      </c>
      <c r="E3" s="1288" t="s">
        <v>1993</v>
      </c>
    </row>
    <row r="4" spans="1:9" s="858" customFormat="1" ht="14.25" customHeight="1">
      <c r="A4" s="1289" t="s">
        <v>872</v>
      </c>
      <c r="B4" s="1290">
        <v>833140</v>
      </c>
      <c r="C4" s="1291">
        <v>679039</v>
      </c>
      <c r="D4" s="1291">
        <v>479584</v>
      </c>
      <c r="E4" s="1291">
        <v>75668</v>
      </c>
      <c r="F4" s="1292"/>
    </row>
    <row r="5" spans="1:9" s="858" customFormat="1" ht="14.25" customHeight="1">
      <c r="A5" s="295" t="s">
        <v>344</v>
      </c>
      <c r="B5" s="1290">
        <v>787490</v>
      </c>
      <c r="C5" s="1291">
        <v>655901</v>
      </c>
      <c r="D5" s="1291">
        <v>464379</v>
      </c>
      <c r="E5" s="1291">
        <v>74382</v>
      </c>
    </row>
    <row r="6" spans="1:9" s="858" customFormat="1" ht="14.25" customHeight="1">
      <c r="A6" s="295" t="s">
        <v>345</v>
      </c>
      <c r="B6" s="1290">
        <v>746915</v>
      </c>
      <c r="C6" s="1291">
        <v>653174</v>
      </c>
      <c r="D6" s="1291">
        <v>472866</v>
      </c>
      <c r="E6" s="1291">
        <v>69326</v>
      </c>
    </row>
    <row r="7" spans="1:9" s="858" customFormat="1" ht="14.25" customHeight="1">
      <c r="A7" s="1293" t="s">
        <v>1994</v>
      </c>
      <c r="B7" s="1290">
        <v>748414</v>
      </c>
      <c r="C7" s="1291">
        <v>600254</v>
      </c>
      <c r="D7" s="1291">
        <v>443271</v>
      </c>
      <c r="E7" s="1291">
        <v>63172</v>
      </c>
    </row>
    <row r="8" spans="1:9" s="858" customFormat="1" ht="14.25" customHeight="1">
      <c r="A8" s="1294" t="s">
        <v>873</v>
      </c>
      <c r="B8" s="1290">
        <f>SUM(B9:B20)</f>
        <v>468435</v>
      </c>
      <c r="C8" s="1291">
        <f>SUM(C9:C20)</f>
        <v>282459</v>
      </c>
      <c r="D8" s="1291">
        <f>SUM(D9:D20)</f>
        <v>259275</v>
      </c>
      <c r="E8" s="1291">
        <f>SUM(E9:E20)</f>
        <v>41406</v>
      </c>
    </row>
    <row r="9" spans="1:9" s="858" customFormat="1" ht="14.25" customHeight="1">
      <c r="A9" s="295" t="s">
        <v>874</v>
      </c>
      <c r="B9" s="1295">
        <v>63150</v>
      </c>
      <c r="C9" s="1296">
        <v>46136</v>
      </c>
      <c r="D9" s="1296">
        <v>33975</v>
      </c>
      <c r="E9" s="1296">
        <v>4483</v>
      </c>
      <c r="G9" s="1292"/>
    </row>
    <row r="10" spans="1:9" s="858" customFormat="1" ht="14.25" customHeight="1">
      <c r="A10" s="295" t="s">
        <v>875</v>
      </c>
      <c r="B10" s="1295">
        <v>59209</v>
      </c>
      <c r="C10" s="1296">
        <v>41240</v>
      </c>
      <c r="D10" s="1296">
        <v>33281</v>
      </c>
      <c r="E10" s="1296">
        <v>3327</v>
      </c>
    </row>
    <row r="11" spans="1:9" s="858" customFormat="1" ht="14.25" customHeight="1">
      <c r="A11" s="295" t="s">
        <v>876</v>
      </c>
      <c r="B11" s="1295">
        <v>35388</v>
      </c>
      <c r="C11" s="1296">
        <v>23220</v>
      </c>
      <c r="D11" s="1296">
        <v>24479</v>
      </c>
      <c r="E11" s="1296">
        <v>1526</v>
      </c>
      <c r="G11" s="1292"/>
    </row>
    <row r="12" spans="1:9" s="858" customFormat="1" ht="14.25" customHeight="1">
      <c r="A12" s="295" t="s">
        <v>406</v>
      </c>
      <c r="B12" s="1295">
        <v>5825</v>
      </c>
      <c r="C12" s="1296">
        <v>4272</v>
      </c>
      <c r="D12" s="1296">
        <v>2583</v>
      </c>
      <c r="E12" s="1296">
        <v>1253</v>
      </c>
    </row>
    <row r="13" spans="1:9" s="858" customFormat="1" ht="14.25" customHeight="1">
      <c r="A13" s="295" t="s">
        <v>407</v>
      </c>
      <c r="B13" s="1295">
        <v>1771</v>
      </c>
      <c r="C13" s="1296">
        <v>2574</v>
      </c>
      <c r="D13" s="1296">
        <v>723</v>
      </c>
      <c r="E13" s="1296">
        <v>1332</v>
      </c>
      <c r="G13" s="1292"/>
    </row>
    <row r="14" spans="1:9" s="858" customFormat="1" ht="14.25" customHeight="1">
      <c r="A14" s="295" t="s">
        <v>408</v>
      </c>
      <c r="B14" s="1295">
        <v>7990</v>
      </c>
      <c r="C14" s="1296">
        <v>7212</v>
      </c>
      <c r="D14" s="1296">
        <v>5814</v>
      </c>
      <c r="E14" s="1296">
        <v>3061</v>
      </c>
    </row>
    <row r="15" spans="1:9" s="858" customFormat="1" ht="14.25" customHeight="1">
      <c r="A15" s="295" t="s">
        <v>409</v>
      </c>
      <c r="B15" s="1295">
        <v>37299</v>
      </c>
      <c r="C15" s="1296">
        <v>19193</v>
      </c>
      <c r="D15" s="1296">
        <v>21501</v>
      </c>
      <c r="E15" s="1296">
        <v>4149</v>
      </c>
    </row>
    <row r="16" spans="1:9" s="858" customFormat="1" ht="14.25" customHeight="1">
      <c r="A16" s="295" t="s">
        <v>410</v>
      </c>
      <c r="B16" s="1295">
        <v>44857</v>
      </c>
      <c r="C16" s="1296">
        <v>26802</v>
      </c>
      <c r="D16" s="1296">
        <v>21630</v>
      </c>
      <c r="E16" s="1296">
        <v>3468</v>
      </c>
    </row>
    <row r="17" spans="1:11" s="858" customFormat="1" ht="14.25" customHeight="1">
      <c r="A17" s="295" t="s">
        <v>411</v>
      </c>
      <c r="B17" s="1295">
        <v>34616</v>
      </c>
      <c r="C17" s="1296">
        <v>20199</v>
      </c>
      <c r="D17" s="1296">
        <v>21383</v>
      </c>
      <c r="E17" s="1296">
        <v>4380</v>
      </c>
    </row>
    <row r="18" spans="1:11" s="858" customFormat="1" ht="14.25" customHeight="1">
      <c r="A18" s="295" t="s">
        <v>412</v>
      </c>
      <c r="B18" s="1295">
        <v>53334</v>
      </c>
      <c r="C18" s="1296">
        <v>24354</v>
      </c>
      <c r="D18" s="1296">
        <v>27081</v>
      </c>
      <c r="E18" s="1296">
        <v>4874</v>
      </c>
    </row>
    <row r="19" spans="1:11" s="858" customFormat="1" ht="14.25" customHeight="1">
      <c r="A19" s="295" t="s">
        <v>413</v>
      </c>
      <c r="B19" s="1295">
        <v>72029</v>
      </c>
      <c r="C19" s="1296">
        <v>40346</v>
      </c>
      <c r="D19" s="1296">
        <v>40392</v>
      </c>
      <c r="E19" s="1296">
        <v>4864</v>
      </c>
    </row>
    <row r="20" spans="1:11" s="307" customFormat="1" ht="15" customHeight="1" thickBot="1">
      <c r="A20" s="300" t="s">
        <v>414</v>
      </c>
      <c r="B20" s="1297">
        <v>52967</v>
      </c>
      <c r="C20" s="1298">
        <v>26911</v>
      </c>
      <c r="D20" s="1298">
        <v>26433</v>
      </c>
      <c r="E20" s="1298">
        <v>4689</v>
      </c>
      <c r="F20" s="1232"/>
      <c r="G20" s="1232"/>
    </row>
    <row r="21" spans="1:11" s="307" customFormat="1" ht="13.25" customHeight="1">
      <c r="A21" s="1299" t="s">
        <v>1995</v>
      </c>
      <c r="B21" s="258"/>
      <c r="C21" s="258"/>
      <c r="D21" s="258"/>
      <c r="F21" s="258"/>
      <c r="G21" s="258"/>
      <c r="H21" s="258"/>
      <c r="J21" s="1232"/>
      <c r="K21" s="1232"/>
    </row>
    <row r="22" spans="1:11" s="307" customFormat="1" ht="13.25" customHeight="1">
      <c r="A22" s="1299" t="s">
        <v>1996</v>
      </c>
      <c r="B22" s="1299"/>
      <c r="C22" s="1299"/>
      <c r="D22" s="1299"/>
      <c r="E22" s="1300" t="s">
        <v>1989</v>
      </c>
      <c r="F22" s="1299"/>
      <c r="G22" s="1299"/>
      <c r="H22" s="1299"/>
      <c r="J22" s="1232"/>
      <c r="K22" s="1232"/>
    </row>
    <row r="23" spans="1:11" s="371" customFormat="1" ht="13.25" customHeight="1">
      <c r="A23" s="1299" t="s">
        <v>1997</v>
      </c>
      <c r="B23" s="1299"/>
      <c r="C23" s="1299"/>
      <c r="D23" s="1299"/>
      <c r="E23" s="1299"/>
      <c r="F23" s="1299"/>
      <c r="G23" s="1299"/>
      <c r="H23" s="1299"/>
      <c r="I23" s="1299"/>
      <c r="J23" s="1232"/>
      <c r="K23" s="1232"/>
    </row>
    <row r="24" spans="1:11" s="371" customFormat="1" ht="13.25" customHeight="1">
      <c r="A24" s="1301" t="s">
        <v>1998</v>
      </c>
      <c r="B24" s="1301"/>
      <c r="C24" s="1301"/>
      <c r="D24" s="1301"/>
      <c r="E24" s="1301"/>
      <c r="F24" s="1301"/>
      <c r="G24" s="1301"/>
      <c r="H24" s="1301"/>
      <c r="I24" s="1302"/>
    </row>
    <row r="25" spans="1:11">
      <c r="A25" s="66"/>
    </row>
    <row r="27" spans="1:11" ht="30" customHeight="1">
      <c r="A27" s="70" t="s">
        <v>1999</v>
      </c>
      <c r="B27" s="70"/>
      <c r="C27" s="70"/>
      <c r="D27" s="70"/>
      <c r="E27" s="70"/>
      <c r="F27" s="70"/>
      <c r="G27" s="70"/>
      <c r="H27" s="70"/>
    </row>
    <row r="28" spans="1:11" s="307" customFormat="1" ht="15" customHeight="1" thickBot="1">
      <c r="B28" s="1299"/>
      <c r="C28" s="1299"/>
      <c r="D28" s="1300" t="s">
        <v>2000</v>
      </c>
      <c r="F28" s="1299"/>
    </row>
    <row r="29" spans="1:11" ht="21.65" customHeight="1">
      <c r="A29" s="4311" t="s">
        <v>1047</v>
      </c>
      <c r="B29" s="4915" t="s">
        <v>2001</v>
      </c>
      <c r="C29" s="4915" t="s">
        <v>2002</v>
      </c>
      <c r="D29" s="4913" t="s">
        <v>2003</v>
      </c>
      <c r="G29" s="59"/>
    </row>
    <row r="30" spans="1:11" ht="26.25" customHeight="1">
      <c r="A30" s="4312"/>
      <c r="B30" s="4916"/>
      <c r="C30" s="4916"/>
      <c r="D30" s="4914"/>
      <c r="G30" s="59"/>
    </row>
    <row r="31" spans="1:11" ht="14.25" customHeight="1">
      <c r="A31" s="1303" t="s">
        <v>2004</v>
      </c>
      <c r="B31" s="1304">
        <v>12</v>
      </c>
      <c r="C31" s="1305">
        <v>3</v>
      </c>
      <c r="D31" s="1304">
        <v>3</v>
      </c>
      <c r="G31" s="59"/>
    </row>
    <row r="32" spans="1:11" ht="14.25" customHeight="1">
      <c r="A32" s="1303" t="s">
        <v>2005</v>
      </c>
      <c r="B32" s="1304">
        <v>2</v>
      </c>
      <c r="C32" s="1306">
        <v>3</v>
      </c>
      <c r="D32" s="1307">
        <v>1</v>
      </c>
      <c r="G32" s="59"/>
    </row>
    <row r="33" spans="1:8" ht="14.25" customHeight="1">
      <c r="A33" s="1303" t="s">
        <v>2006</v>
      </c>
      <c r="B33" s="1304">
        <v>3</v>
      </c>
      <c r="C33" s="1305">
        <v>8</v>
      </c>
      <c r="D33" s="1304">
        <v>1</v>
      </c>
      <c r="G33" s="59"/>
    </row>
    <row r="34" spans="1:8" ht="14.25" customHeight="1" thickBot="1">
      <c r="A34" s="1308" t="s">
        <v>2007</v>
      </c>
      <c r="B34" s="1309" t="s">
        <v>1232</v>
      </c>
      <c r="C34" s="1310">
        <v>3</v>
      </c>
      <c r="D34" s="1309" t="s">
        <v>1232</v>
      </c>
      <c r="G34" s="59"/>
    </row>
    <row r="35" spans="1:8" ht="13.5" thickBot="1">
      <c r="A35" s="1311"/>
      <c r="B35" s="1311"/>
      <c r="C35" s="1311"/>
      <c r="D35" s="1311"/>
      <c r="E35" s="1311"/>
      <c r="G35" s="59"/>
    </row>
    <row r="36" spans="1:8" ht="26.25" customHeight="1">
      <c r="A36" s="4311" t="s">
        <v>1047</v>
      </c>
      <c r="B36" s="1312" t="s">
        <v>2008</v>
      </c>
      <c r="C36" s="1313"/>
      <c r="D36" s="4917" t="s">
        <v>2009</v>
      </c>
      <c r="F36" s="59"/>
      <c r="G36" s="59"/>
    </row>
    <row r="37" spans="1:8" ht="26.25" customHeight="1">
      <c r="A37" s="4312"/>
      <c r="B37" s="1314" t="s">
        <v>815</v>
      </c>
      <c r="C37" s="1314" t="s">
        <v>2010</v>
      </c>
      <c r="D37" s="4918"/>
      <c r="F37" s="59"/>
      <c r="G37" s="59"/>
    </row>
    <row r="38" spans="1:8" ht="14.25" customHeight="1">
      <c r="A38" s="1303" t="s">
        <v>2004</v>
      </c>
      <c r="B38" s="1304">
        <v>20</v>
      </c>
      <c r="C38" s="1304">
        <v>5798</v>
      </c>
      <c r="D38" s="1304">
        <v>1</v>
      </c>
      <c r="F38" s="59"/>
      <c r="G38" s="59"/>
    </row>
    <row r="39" spans="1:8" ht="14.25" customHeight="1">
      <c r="A39" s="1303" t="s">
        <v>2005</v>
      </c>
      <c r="B39" s="1304">
        <v>8</v>
      </c>
      <c r="C39" s="1304">
        <v>2272</v>
      </c>
      <c r="D39" s="1307" t="s">
        <v>1232</v>
      </c>
      <c r="F39" s="59"/>
      <c r="G39" s="59"/>
    </row>
    <row r="40" spans="1:8" ht="14.25" customHeight="1">
      <c r="A40" s="1303" t="s">
        <v>2006</v>
      </c>
      <c r="B40" s="1304">
        <v>18</v>
      </c>
      <c r="C40" s="1304">
        <v>3238</v>
      </c>
      <c r="D40" s="1304">
        <v>1</v>
      </c>
      <c r="F40" s="59"/>
      <c r="G40" s="59"/>
    </row>
    <row r="41" spans="1:8" ht="14.25" customHeight="1" thickBot="1">
      <c r="A41" s="1308" t="s">
        <v>2007</v>
      </c>
      <c r="B41" s="1309" t="s">
        <v>1232</v>
      </c>
      <c r="C41" s="1309" t="s">
        <v>1232</v>
      </c>
      <c r="D41" s="1315">
        <v>2</v>
      </c>
      <c r="F41" s="59"/>
      <c r="G41" s="59"/>
    </row>
    <row r="42" spans="1:8" s="307" customFormat="1" ht="15" customHeight="1" thickBot="1">
      <c r="A42" s="1299"/>
      <c r="B42" s="1299"/>
      <c r="C42" s="1299"/>
      <c r="D42" s="1299"/>
      <c r="E42" s="1299"/>
      <c r="F42" s="1299"/>
      <c r="G42" s="1299"/>
      <c r="H42" s="1299"/>
    </row>
    <row r="43" spans="1:8" ht="26.25" customHeight="1">
      <c r="A43" s="4311" t="s">
        <v>1047</v>
      </c>
      <c r="B43" s="4909" t="s">
        <v>2011</v>
      </c>
      <c r="C43" s="4911" t="s">
        <v>2012</v>
      </c>
      <c r="D43" s="4913" t="s">
        <v>2013</v>
      </c>
      <c r="E43" s="59"/>
    </row>
    <row r="44" spans="1:8" ht="26.25" customHeight="1">
      <c r="A44" s="4312"/>
      <c r="B44" s="4910"/>
      <c r="C44" s="4912"/>
      <c r="D44" s="4914"/>
      <c r="E44" s="59"/>
    </row>
    <row r="45" spans="1:8" ht="14.25" customHeight="1">
      <c r="A45" s="1303" t="s">
        <v>2004</v>
      </c>
      <c r="B45" s="1307" t="s">
        <v>1232</v>
      </c>
      <c r="C45" s="1304">
        <v>2</v>
      </c>
      <c r="D45" s="1307">
        <v>3</v>
      </c>
      <c r="E45" s="59"/>
    </row>
    <row r="46" spans="1:8" ht="14.25" customHeight="1">
      <c r="A46" s="1303" t="s">
        <v>2005</v>
      </c>
      <c r="B46" s="1307" t="s">
        <v>1232</v>
      </c>
      <c r="C46" s="1304">
        <v>1</v>
      </c>
      <c r="D46" s="1307">
        <v>2</v>
      </c>
      <c r="E46" s="59"/>
    </row>
    <row r="47" spans="1:8" ht="14.25" customHeight="1">
      <c r="A47" s="1303" t="s">
        <v>2006</v>
      </c>
      <c r="B47" s="1307" t="s">
        <v>1232</v>
      </c>
      <c r="C47" s="1304">
        <v>2</v>
      </c>
      <c r="D47" s="1304">
        <v>7</v>
      </c>
      <c r="E47" s="59"/>
    </row>
    <row r="48" spans="1:8" ht="14.25" customHeight="1" thickBot="1">
      <c r="A48" s="1308" t="s">
        <v>2007</v>
      </c>
      <c r="B48" s="1315">
        <v>2</v>
      </c>
      <c r="C48" s="1315">
        <v>3</v>
      </c>
      <c r="D48" s="1309" t="s">
        <v>1232</v>
      </c>
      <c r="E48" s="59"/>
    </row>
    <row r="49" spans="1:9" s="307" customFormat="1" ht="15" customHeight="1">
      <c r="A49" s="1316" t="s">
        <v>2014</v>
      </c>
      <c r="B49" s="1299"/>
      <c r="C49" s="1299"/>
      <c r="D49" s="1300" t="s">
        <v>1989</v>
      </c>
      <c r="E49" s="1299"/>
      <c r="G49" s="1299"/>
      <c r="H49" s="1299"/>
    </row>
    <row r="50" spans="1:9">
      <c r="B50" s="1317"/>
      <c r="C50" s="1317"/>
      <c r="D50" s="1317"/>
      <c r="E50" s="1317"/>
      <c r="F50" s="1317"/>
      <c r="G50" s="1317"/>
      <c r="H50" s="1317"/>
      <c r="I50" s="1318"/>
    </row>
  </sheetData>
  <mergeCells count="10">
    <mergeCell ref="A43:A44"/>
    <mergeCell ref="B43:B44"/>
    <mergeCell ref="C43:C44"/>
    <mergeCell ref="D43:D44"/>
    <mergeCell ref="A29:A30"/>
    <mergeCell ref="B29:B30"/>
    <mergeCell ref="C29:C30"/>
    <mergeCell ref="D29:D30"/>
    <mergeCell ref="A36:A37"/>
    <mergeCell ref="D36:D37"/>
  </mergeCells>
  <phoneticPr fontId="2"/>
  <printOptions horizontalCentered="1"/>
  <pageMargins left="0.39370078740157483" right="0.39370078740157483" top="0.59055118110236227" bottom="0.59055118110236227" header="0.11811023622047245" footer="0.11811023622047245"/>
  <pageSetup paperSize="9" firstPageNumber="56" orientation="portrait" useFirstPageNumber="1" r:id="rId1"/>
  <headerFooter alignWithMargins="0">
    <oddFooter>&amp;C&amp;"ＭＳ 明朝,標準"&amp;10&amp;P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FE5B-7C38-41C2-8EF8-CD855DBB656A}">
  <dimension ref="A1:H84"/>
  <sheetViews>
    <sheetView view="pageBreakPreview" zoomScaleNormal="115" zoomScaleSheetLayoutView="100" workbookViewId="0">
      <selection sqref="A1:D1"/>
    </sheetView>
  </sheetViews>
  <sheetFormatPr defaultColWidth="9" defaultRowHeight="23.25" customHeight="1"/>
  <cols>
    <col min="1" max="1" width="21.81640625" style="1319" customWidth="1"/>
    <col min="2" max="2" width="9.6328125" style="1319" customWidth="1"/>
    <col min="3" max="5" width="9" style="1319"/>
    <col min="6" max="6" width="9.08984375" style="1319" customWidth="1"/>
    <col min="7" max="16384" width="9" style="1319"/>
  </cols>
  <sheetData>
    <row r="1" spans="1:8" ht="30" customHeight="1">
      <c r="A1" s="4919" t="s">
        <v>2015</v>
      </c>
      <c r="B1" s="4919"/>
      <c r="C1" s="4919"/>
      <c r="D1" s="4919"/>
    </row>
    <row r="2" spans="1:8" ht="15" customHeight="1" thickBot="1">
      <c r="A2" s="1320" t="s">
        <v>2016</v>
      </c>
    </row>
    <row r="3" spans="1:8" ht="17.149999999999999" customHeight="1" thickBot="1">
      <c r="A3" s="1321" t="s">
        <v>2017</v>
      </c>
      <c r="B3" s="4920" t="s">
        <v>2018</v>
      </c>
      <c r="C3" s="4920"/>
      <c r="D3" s="4920"/>
      <c r="E3" s="4920"/>
      <c r="F3" s="4920"/>
      <c r="G3" s="4920" t="s">
        <v>2019</v>
      </c>
      <c r="H3" s="4921"/>
    </row>
    <row r="4" spans="1:8" ht="33" customHeight="1" thickTop="1">
      <c r="A4" s="1322" t="s">
        <v>2020</v>
      </c>
      <c r="B4" s="4922" t="s">
        <v>2021</v>
      </c>
      <c r="C4" s="4922"/>
      <c r="D4" s="4922"/>
      <c r="E4" s="4922"/>
      <c r="F4" s="4922"/>
      <c r="G4" s="4923" t="s">
        <v>2022</v>
      </c>
      <c r="H4" s="4924"/>
    </row>
    <row r="5" spans="1:8" ht="37.5" customHeight="1">
      <c r="A5" s="1323" t="s">
        <v>2023</v>
      </c>
      <c r="B5" s="4922" t="s">
        <v>2024</v>
      </c>
      <c r="C5" s="4922"/>
      <c r="D5" s="4922"/>
      <c r="E5" s="4922"/>
      <c r="F5" s="4922"/>
      <c r="G5" s="4925" t="s">
        <v>2025</v>
      </c>
      <c r="H5" s="4926"/>
    </row>
    <row r="6" spans="1:8" ht="37.5" customHeight="1">
      <c r="A6" s="1323" t="s">
        <v>2026</v>
      </c>
      <c r="B6" s="4922" t="s">
        <v>2027</v>
      </c>
      <c r="C6" s="4922"/>
      <c r="D6" s="4922"/>
      <c r="E6" s="4922"/>
      <c r="F6" s="4922"/>
      <c r="G6" s="4925" t="s">
        <v>2028</v>
      </c>
      <c r="H6" s="4926"/>
    </row>
    <row r="7" spans="1:8" ht="37.5" customHeight="1">
      <c r="A7" s="1323" t="s">
        <v>2029</v>
      </c>
      <c r="B7" s="4922" t="s">
        <v>2030</v>
      </c>
      <c r="C7" s="4922"/>
      <c r="D7" s="4922"/>
      <c r="E7" s="4922"/>
      <c r="F7" s="4922"/>
      <c r="G7" s="4925" t="s">
        <v>2031</v>
      </c>
      <c r="H7" s="4926"/>
    </row>
    <row r="8" spans="1:8" ht="37.5" customHeight="1">
      <c r="A8" s="1323" t="s">
        <v>2032</v>
      </c>
      <c r="B8" s="4922" t="s">
        <v>2033</v>
      </c>
      <c r="C8" s="4922"/>
      <c r="D8" s="4922"/>
      <c r="E8" s="4922"/>
      <c r="F8" s="4922"/>
      <c r="G8" s="4925" t="s">
        <v>2034</v>
      </c>
      <c r="H8" s="4926"/>
    </row>
    <row r="9" spans="1:8" ht="37.5" customHeight="1">
      <c r="A9" s="1323" t="s">
        <v>2035</v>
      </c>
      <c r="B9" s="4922" t="s">
        <v>2036</v>
      </c>
      <c r="C9" s="4922"/>
      <c r="D9" s="4922"/>
      <c r="E9" s="4922"/>
      <c r="F9" s="4922"/>
      <c r="G9" s="4925" t="s">
        <v>2037</v>
      </c>
      <c r="H9" s="4926"/>
    </row>
    <row r="10" spans="1:8" ht="33" customHeight="1">
      <c r="A10" s="1323" t="s">
        <v>2038</v>
      </c>
      <c r="B10" s="4922" t="s">
        <v>2039</v>
      </c>
      <c r="C10" s="4922"/>
      <c r="D10" s="4922"/>
      <c r="E10" s="4922"/>
      <c r="F10" s="4922"/>
      <c r="G10" s="4925" t="s">
        <v>2004</v>
      </c>
      <c r="H10" s="4926"/>
    </row>
    <row r="11" spans="1:8" ht="37.5" customHeight="1">
      <c r="A11" s="1323" t="s">
        <v>2040</v>
      </c>
      <c r="B11" s="4922" t="s">
        <v>2041</v>
      </c>
      <c r="C11" s="4922"/>
      <c r="D11" s="4922"/>
      <c r="E11" s="4922"/>
      <c r="F11" s="4922"/>
      <c r="G11" s="4925" t="s">
        <v>2042</v>
      </c>
      <c r="H11" s="4926"/>
    </row>
    <row r="12" spans="1:8" ht="37.5" customHeight="1">
      <c r="A12" s="1323" t="s">
        <v>2043</v>
      </c>
      <c r="B12" s="4922" t="s">
        <v>2044</v>
      </c>
      <c r="C12" s="4922"/>
      <c r="D12" s="4922"/>
      <c r="E12" s="4922"/>
      <c r="F12" s="4922"/>
      <c r="G12" s="4925" t="s">
        <v>2045</v>
      </c>
      <c r="H12" s="4926"/>
    </row>
    <row r="13" spans="1:8" ht="35.15" customHeight="1">
      <c r="A13" s="1323" t="s">
        <v>2046</v>
      </c>
      <c r="B13" s="4922" t="s">
        <v>2047</v>
      </c>
      <c r="C13" s="4922"/>
      <c r="D13" s="4922"/>
      <c r="E13" s="4922"/>
      <c r="F13" s="4922"/>
      <c r="G13" s="4925" t="s">
        <v>2048</v>
      </c>
      <c r="H13" s="4926"/>
    </row>
    <row r="14" spans="1:8" ht="37.5" customHeight="1">
      <c r="A14" s="1323" t="s">
        <v>2049</v>
      </c>
      <c r="B14" s="4922" t="s">
        <v>2050</v>
      </c>
      <c r="C14" s="4922"/>
      <c r="D14" s="4922"/>
      <c r="E14" s="4922"/>
      <c r="F14" s="4922"/>
      <c r="G14" s="4925" t="s">
        <v>2051</v>
      </c>
      <c r="H14" s="4926"/>
    </row>
    <row r="15" spans="1:8" ht="37.5" customHeight="1">
      <c r="A15" s="1323" t="s">
        <v>2052</v>
      </c>
      <c r="B15" s="4922" t="s">
        <v>2053</v>
      </c>
      <c r="C15" s="4922"/>
      <c r="D15" s="4922"/>
      <c r="E15" s="4922"/>
      <c r="F15" s="4922"/>
      <c r="G15" s="4925" t="s">
        <v>2054</v>
      </c>
      <c r="H15" s="4926"/>
    </row>
    <row r="16" spans="1:8" ht="37.5" customHeight="1" thickBot="1">
      <c r="A16" s="1324" t="s">
        <v>2055</v>
      </c>
      <c r="B16" s="4927" t="s">
        <v>2056</v>
      </c>
      <c r="C16" s="4927"/>
      <c r="D16" s="4927"/>
      <c r="E16" s="4927"/>
      <c r="F16" s="4927"/>
      <c r="G16" s="4928" t="s">
        <v>2057</v>
      </c>
      <c r="H16" s="4929"/>
    </row>
    <row r="17" spans="1:8" ht="13"/>
    <row r="18" spans="1:8" ht="15" customHeight="1" thickBot="1">
      <c r="A18" s="1320" t="s">
        <v>2058</v>
      </c>
    </row>
    <row r="19" spans="1:8" ht="17.149999999999999" customHeight="1" thickBot="1">
      <c r="A19" s="1321" t="s">
        <v>2017</v>
      </c>
      <c r="B19" s="4920" t="s">
        <v>2018</v>
      </c>
      <c r="C19" s="4920"/>
      <c r="D19" s="4920"/>
      <c r="E19" s="4920"/>
      <c r="F19" s="4920"/>
      <c r="G19" s="4920" t="s">
        <v>2019</v>
      </c>
      <c r="H19" s="4921"/>
    </row>
    <row r="20" spans="1:8" ht="33" customHeight="1" thickTop="1">
      <c r="A20" s="1325" t="s">
        <v>2059</v>
      </c>
      <c r="B20" s="4935" t="s">
        <v>2060</v>
      </c>
      <c r="C20" s="4936"/>
      <c r="D20" s="4936"/>
      <c r="E20" s="4936"/>
      <c r="F20" s="4937"/>
      <c r="G20" s="4938"/>
      <c r="H20" s="4939"/>
    </row>
    <row r="21" spans="1:8" ht="37.5" customHeight="1">
      <c r="A21" s="1323" t="s">
        <v>2061</v>
      </c>
      <c r="B21" s="4930" t="s">
        <v>2062</v>
      </c>
      <c r="C21" s="4931"/>
      <c r="D21" s="4931"/>
      <c r="E21" s="4931"/>
      <c r="F21" s="4932"/>
      <c r="G21" s="4933" t="s">
        <v>2063</v>
      </c>
      <c r="H21" s="4934"/>
    </row>
    <row r="22" spans="1:8" ht="37.5" customHeight="1">
      <c r="A22" s="1323" t="s">
        <v>2064</v>
      </c>
      <c r="B22" s="4930" t="s">
        <v>2065</v>
      </c>
      <c r="C22" s="4931"/>
      <c r="D22" s="4931"/>
      <c r="E22" s="4931"/>
      <c r="F22" s="4932"/>
      <c r="G22" s="4933" t="s">
        <v>2066</v>
      </c>
      <c r="H22" s="4934"/>
    </row>
    <row r="23" spans="1:8" ht="37.5" customHeight="1">
      <c r="A23" s="1323" t="s">
        <v>2067</v>
      </c>
      <c r="B23" s="4930" t="s">
        <v>2068</v>
      </c>
      <c r="C23" s="4931"/>
      <c r="D23" s="4931"/>
      <c r="E23" s="4931"/>
      <c r="F23" s="4932"/>
      <c r="G23" s="4933" t="s">
        <v>2069</v>
      </c>
      <c r="H23" s="4934"/>
    </row>
    <row r="24" spans="1:8" ht="37.5" customHeight="1">
      <c r="A24" s="1323" t="s">
        <v>2070</v>
      </c>
      <c r="B24" s="4930" t="s">
        <v>2071</v>
      </c>
      <c r="C24" s="4931"/>
      <c r="D24" s="4931"/>
      <c r="E24" s="4931"/>
      <c r="F24" s="4932"/>
      <c r="G24" s="4933" t="s">
        <v>2072</v>
      </c>
      <c r="H24" s="4934"/>
    </row>
    <row r="25" spans="1:8" ht="37.5" customHeight="1">
      <c r="A25" s="1323" t="s">
        <v>2073</v>
      </c>
      <c r="B25" s="4930" t="s">
        <v>2074</v>
      </c>
      <c r="C25" s="4931"/>
      <c r="D25" s="4931"/>
      <c r="E25" s="4931"/>
      <c r="F25" s="4932"/>
      <c r="G25" s="4933" t="s">
        <v>2075</v>
      </c>
      <c r="H25" s="4934"/>
    </row>
    <row r="26" spans="1:8" ht="37.5" customHeight="1">
      <c r="A26" s="1323" t="s">
        <v>2076</v>
      </c>
      <c r="B26" s="4930" t="s">
        <v>2077</v>
      </c>
      <c r="C26" s="4931"/>
      <c r="D26" s="4931"/>
      <c r="E26" s="4931"/>
      <c r="F26" s="4932"/>
      <c r="G26" s="4933" t="s">
        <v>2005</v>
      </c>
      <c r="H26" s="4934"/>
    </row>
    <row r="27" spans="1:8" ht="37.5" customHeight="1">
      <c r="A27" s="1322" t="s">
        <v>2078</v>
      </c>
      <c r="B27" s="4922" t="s">
        <v>2079</v>
      </c>
      <c r="C27" s="4922"/>
      <c r="D27" s="4922"/>
      <c r="E27" s="4922"/>
      <c r="F27" s="4922"/>
      <c r="G27" s="4922" t="s">
        <v>2006</v>
      </c>
      <c r="H27" s="4943"/>
    </row>
    <row r="28" spans="1:8" ht="37.5" customHeight="1">
      <c r="A28" s="1323" t="s">
        <v>2080</v>
      </c>
      <c r="B28" s="4933" t="s">
        <v>2081</v>
      </c>
      <c r="C28" s="4933"/>
      <c r="D28" s="4933"/>
      <c r="E28" s="4933"/>
      <c r="F28" s="4933"/>
      <c r="G28" s="4933" t="s">
        <v>2082</v>
      </c>
      <c r="H28" s="4934"/>
    </row>
    <row r="29" spans="1:8" ht="37.5" customHeight="1">
      <c r="A29" s="1323" t="s">
        <v>2083</v>
      </c>
      <c r="B29" s="4933" t="s">
        <v>2084</v>
      </c>
      <c r="C29" s="4933"/>
      <c r="D29" s="4933"/>
      <c r="E29" s="4933"/>
      <c r="F29" s="4933"/>
      <c r="G29" s="4933" t="s">
        <v>2006</v>
      </c>
      <c r="H29" s="4934"/>
    </row>
    <row r="30" spans="1:8" ht="45" customHeight="1">
      <c r="A30" s="1323" t="s">
        <v>2085</v>
      </c>
      <c r="B30" s="4930" t="s">
        <v>2086</v>
      </c>
      <c r="C30" s="4931"/>
      <c r="D30" s="4931"/>
      <c r="E30" s="4931"/>
      <c r="F30" s="4932"/>
      <c r="G30" s="4933" t="s">
        <v>2006</v>
      </c>
      <c r="H30" s="4934"/>
    </row>
    <row r="31" spans="1:8" ht="61.5" customHeight="1" thickBot="1">
      <c r="A31" s="1326" t="s">
        <v>2087</v>
      </c>
      <c r="B31" s="4940" t="s">
        <v>2088</v>
      </c>
      <c r="C31" s="4941"/>
      <c r="D31" s="4941"/>
      <c r="E31" s="4941"/>
      <c r="F31" s="4941"/>
      <c r="G31" s="4940" t="s">
        <v>2006</v>
      </c>
      <c r="H31" s="4942"/>
    </row>
    <row r="32" spans="1:8" ht="18" customHeight="1"/>
    <row r="33" spans="1:8" ht="13.5" thickBot="1">
      <c r="A33" s="1319" t="s">
        <v>2089</v>
      </c>
    </row>
    <row r="34" spans="1:8" ht="45" customHeight="1" thickBot="1">
      <c r="A34" s="1321" t="s">
        <v>2017</v>
      </c>
      <c r="B34" s="4944" t="s">
        <v>2018</v>
      </c>
      <c r="C34" s="4945"/>
      <c r="D34" s="4946"/>
      <c r="E34" s="1327" t="s">
        <v>2090</v>
      </c>
      <c r="F34" s="1327" t="s">
        <v>2091</v>
      </c>
      <c r="G34" s="1327" t="s">
        <v>2092</v>
      </c>
      <c r="H34" s="1328" t="s">
        <v>2093</v>
      </c>
    </row>
    <row r="35" spans="1:8" ht="45" customHeight="1" thickTop="1">
      <c r="A35" s="1322" t="s">
        <v>2094</v>
      </c>
      <c r="B35" s="4922" t="s">
        <v>2095</v>
      </c>
      <c r="C35" s="4922"/>
      <c r="D35" s="4922"/>
      <c r="E35" s="1329" t="s">
        <v>2096</v>
      </c>
      <c r="F35" s="1330" t="s">
        <v>2097</v>
      </c>
      <c r="G35" s="1331" t="s">
        <v>2098</v>
      </c>
      <c r="H35" s="1332" t="s">
        <v>2099</v>
      </c>
    </row>
    <row r="36" spans="1:8" ht="45" customHeight="1">
      <c r="A36" s="1323" t="s">
        <v>2100</v>
      </c>
      <c r="B36" s="4933" t="s">
        <v>2101</v>
      </c>
      <c r="C36" s="4933"/>
      <c r="D36" s="4933"/>
      <c r="E36" s="1333" t="s">
        <v>2096</v>
      </c>
      <c r="F36" s="1334" t="s">
        <v>2097</v>
      </c>
      <c r="G36" s="1335" t="s">
        <v>2102</v>
      </c>
      <c r="H36" s="1336" t="s">
        <v>2103</v>
      </c>
    </row>
    <row r="37" spans="1:8" ht="45" customHeight="1">
      <c r="A37" s="1323" t="s">
        <v>2104</v>
      </c>
      <c r="B37" s="4933" t="s">
        <v>2105</v>
      </c>
      <c r="C37" s="4933"/>
      <c r="D37" s="4933"/>
      <c r="E37" s="1333" t="s">
        <v>2096</v>
      </c>
      <c r="F37" s="1334" t="s">
        <v>2106</v>
      </c>
      <c r="G37" s="1335" t="s">
        <v>2107</v>
      </c>
      <c r="H37" s="1336" t="s">
        <v>2108</v>
      </c>
    </row>
    <row r="38" spans="1:8" ht="45" customHeight="1">
      <c r="A38" s="1323" t="s">
        <v>2109</v>
      </c>
      <c r="B38" s="4933" t="s">
        <v>2110</v>
      </c>
      <c r="C38" s="4933"/>
      <c r="D38" s="4933"/>
      <c r="E38" s="1333" t="s">
        <v>2096</v>
      </c>
      <c r="F38" s="1335" t="s">
        <v>2111</v>
      </c>
      <c r="G38" s="1335" t="s">
        <v>2112</v>
      </c>
      <c r="H38" s="1337" t="s">
        <v>2113</v>
      </c>
    </row>
    <row r="39" spans="1:8" ht="45" customHeight="1">
      <c r="A39" s="1323" t="s">
        <v>2114</v>
      </c>
      <c r="B39" s="4933" t="s">
        <v>2115</v>
      </c>
      <c r="C39" s="4933"/>
      <c r="D39" s="4933"/>
      <c r="E39" s="1333" t="s">
        <v>2116</v>
      </c>
      <c r="F39" s="1335" t="s">
        <v>2117</v>
      </c>
      <c r="G39" s="1335" t="s">
        <v>2118</v>
      </c>
      <c r="H39" s="1337" t="s">
        <v>2119</v>
      </c>
    </row>
    <row r="40" spans="1:8" ht="45" customHeight="1">
      <c r="A40" s="1323" t="s">
        <v>2120</v>
      </c>
      <c r="B40" s="4933" t="s">
        <v>2121</v>
      </c>
      <c r="C40" s="4933"/>
      <c r="D40" s="4933"/>
      <c r="E40" s="1333" t="s">
        <v>2096</v>
      </c>
      <c r="F40" s="1335" t="s">
        <v>2117</v>
      </c>
      <c r="G40" s="1335" t="s">
        <v>2122</v>
      </c>
      <c r="H40" s="1337" t="s">
        <v>2123</v>
      </c>
    </row>
    <row r="41" spans="1:8" ht="45" customHeight="1">
      <c r="A41" s="1323" t="s">
        <v>2124</v>
      </c>
      <c r="B41" s="4933" t="s">
        <v>2125</v>
      </c>
      <c r="C41" s="4933"/>
      <c r="D41" s="4933"/>
      <c r="E41" s="1333" t="s">
        <v>2096</v>
      </c>
      <c r="F41" s="1335" t="s">
        <v>2106</v>
      </c>
      <c r="G41" s="1335" t="s">
        <v>2126</v>
      </c>
      <c r="H41" s="1337" t="s">
        <v>2127</v>
      </c>
    </row>
    <row r="42" spans="1:8" ht="45" customHeight="1">
      <c r="A42" s="1323" t="s">
        <v>2128</v>
      </c>
      <c r="B42" s="4933" t="s">
        <v>2129</v>
      </c>
      <c r="C42" s="4933"/>
      <c r="D42" s="4933"/>
      <c r="E42" s="1333" t="s">
        <v>2096</v>
      </c>
      <c r="F42" s="1335" t="s">
        <v>2130</v>
      </c>
      <c r="G42" s="1335" t="s">
        <v>2131</v>
      </c>
      <c r="H42" s="1337" t="s">
        <v>2132</v>
      </c>
    </row>
    <row r="43" spans="1:8" ht="58.5" customHeight="1">
      <c r="A43" s="1323" t="s">
        <v>2133</v>
      </c>
      <c r="B43" s="4933" t="s">
        <v>2134</v>
      </c>
      <c r="C43" s="4933"/>
      <c r="D43" s="4933"/>
      <c r="E43" s="1333" t="s">
        <v>2096</v>
      </c>
      <c r="F43" s="1335" t="s">
        <v>2135</v>
      </c>
      <c r="G43" s="1335" t="s">
        <v>2136</v>
      </c>
      <c r="H43" s="1337" t="s">
        <v>2137</v>
      </c>
    </row>
    <row r="44" spans="1:8" ht="45" customHeight="1">
      <c r="A44" s="1323" t="s">
        <v>2138</v>
      </c>
      <c r="B44" s="4933" t="s">
        <v>2139</v>
      </c>
      <c r="C44" s="4933"/>
      <c r="D44" s="4933"/>
      <c r="E44" s="1333" t="s">
        <v>2140</v>
      </c>
      <c r="F44" s="1335" t="s">
        <v>2141</v>
      </c>
      <c r="G44" s="1335" t="s">
        <v>2142</v>
      </c>
      <c r="H44" s="1337" t="s">
        <v>2143</v>
      </c>
    </row>
    <row r="45" spans="1:8" ht="58.5" customHeight="1">
      <c r="A45" s="1323" t="s">
        <v>2144</v>
      </c>
      <c r="B45" s="4933" t="s">
        <v>2145</v>
      </c>
      <c r="C45" s="4933"/>
      <c r="D45" s="4933"/>
      <c r="E45" s="1333" t="s">
        <v>2146</v>
      </c>
      <c r="F45" s="1335" t="s">
        <v>2097</v>
      </c>
      <c r="G45" s="1335" t="s">
        <v>2147</v>
      </c>
      <c r="H45" s="1337" t="s">
        <v>2148</v>
      </c>
    </row>
    <row r="46" spans="1:8" ht="58.5" customHeight="1">
      <c r="A46" s="1323" t="s">
        <v>2149</v>
      </c>
      <c r="B46" s="4933" t="s">
        <v>2150</v>
      </c>
      <c r="C46" s="4933"/>
      <c r="D46" s="4933"/>
      <c r="E46" s="1333" t="s">
        <v>2151</v>
      </c>
      <c r="F46" s="1335" t="s">
        <v>2135</v>
      </c>
      <c r="G46" s="1335" t="s">
        <v>2152</v>
      </c>
      <c r="H46" s="1337" t="s">
        <v>2153</v>
      </c>
    </row>
    <row r="47" spans="1:8" ht="71.25" customHeight="1" thickBot="1">
      <c r="A47" s="1338" t="s">
        <v>2154</v>
      </c>
      <c r="B47" s="4940" t="s">
        <v>2155</v>
      </c>
      <c r="C47" s="4941"/>
      <c r="D47" s="4949"/>
      <c r="E47" s="1339" t="s">
        <v>2140</v>
      </c>
      <c r="F47" s="1340" t="s">
        <v>2156</v>
      </c>
      <c r="G47" s="1341" t="s">
        <v>2157</v>
      </c>
      <c r="H47" s="1342" t="s">
        <v>2158</v>
      </c>
    </row>
    <row r="48" spans="1:8" ht="13.5" thickBot="1">
      <c r="A48" s="1319" t="s">
        <v>2089</v>
      </c>
    </row>
    <row r="49" spans="1:8" ht="75" customHeight="1" thickBot="1">
      <c r="A49" s="1321" t="s">
        <v>2017</v>
      </c>
      <c r="B49" s="4944" t="s">
        <v>2018</v>
      </c>
      <c r="C49" s="4945"/>
      <c r="D49" s="4946"/>
      <c r="E49" s="1327" t="s">
        <v>2090</v>
      </c>
      <c r="F49" s="1327" t="s">
        <v>2091</v>
      </c>
      <c r="G49" s="1327" t="s">
        <v>2092</v>
      </c>
      <c r="H49" s="1328" t="s">
        <v>2093</v>
      </c>
    </row>
    <row r="50" spans="1:8" ht="105" customHeight="1" thickTop="1">
      <c r="A50" s="1343" t="s">
        <v>2159</v>
      </c>
      <c r="B50" s="4933" t="s">
        <v>2160</v>
      </c>
      <c r="C50" s="4933"/>
      <c r="D50" s="4933"/>
      <c r="E50" s="1334" t="s">
        <v>2161</v>
      </c>
      <c r="F50" s="1335" t="s">
        <v>2162</v>
      </c>
      <c r="G50" s="1335" t="s">
        <v>2163</v>
      </c>
      <c r="H50" s="1337" t="s">
        <v>2164</v>
      </c>
    </row>
    <row r="51" spans="1:8" ht="71.25" customHeight="1">
      <c r="A51" s="1343" t="s">
        <v>2165</v>
      </c>
      <c r="B51" s="4933" t="s">
        <v>2166</v>
      </c>
      <c r="C51" s="4933"/>
      <c r="D51" s="4933"/>
      <c r="E51" s="1334" t="s">
        <v>2167</v>
      </c>
      <c r="F51" s="1334" t="s">
        <v>2168</v>
      </c>
      <c r="G51" s="1335" t="s">
        <v>2169</v>
      </c>
      <c r="H51" s="1344" t="s">
        <v>2170</v>
      </c>
    </row>
    <row r="52" spans="1:8" ht="96.75" customHeight="1" thickBot="1">
      <c r="A52" s="1324" t="s">
        <v>2171</v>
      </c>
      <c r="B52" s="4940" t="s">
        <v>2172</v>
      </c>
      <c r="C52" s="4941"/>
      <c r="D52" s="4949"/>
      <c r="E52" s="1345" t="s">
        <v>2173</v>
      </c>
      <c r="F52" s="1345" t="s">
        <v>2174</v>
      </c>
      <c r="G52" s="1346" t="s">
        <v>2175</v>
      </c>
      <c r="H52" s="1342" t="s">
        <v>2176</v>
      </c>
    </row>
    <row r="53" spans="1:8" ht="18" customHeight="1">
      <c r="A53" s="1320"/>
      <c r="C53" s="1347"/>
      <c r="D53" s="1347"/>
      <c r="E53" s="1347"/>
      <c r="F53" s="1348"/>
    </row>
    <row r="54" spans="1:8" ht="37.5" customHeight="1" thickBot="1">
      <c r="A54" s="4947" t="s">
        <v>2177</v>
      </c>
      <c r="B54" s="4947"/>
      <c r="C54" s="4947"/>
      <c r="D54" s="1347"/>
      <c r="E54" s="1347"/>
      <c r="F54" s="1348"/>
    </row>
    <row r="55" spans="1:8" ht="33" customHeight="1" thickBot="1">
      <c r="A55" s="1321" t="s">
        <v>2017</v>
      </c>
      <c r="B55" s="4944" t="s">
        <v>2178</v>
      </c>
      <c r="C55" s="4945"/>
      <c r="D55" s="4945"/>
      <c r="E55" s="4945"/>
      <c r="F55" s="4946"/>
      <c r="G55" s="4944" t="s">
        <v>2093</v>
      </c>
      <c r="H55" s="4948"/>
    </row>
    <row r="56" spans="1:8" ht="33" customHeight="1" thickTop="1">
      <c r="A56" s="1322" t="s">
        <v>2179</v>
      </c>
      <c r="B56" s="4922" t="s">
        <v>2180</v>
      </c>
      <c r="C56" s="4922"/>
      <c r="D56" s="4922"/>
      <c r="E56" s="4922"/>
      <c r="F56" s="4922"/>
      <c r="G56" s="4923" t="s">
        <v>2181</v>
      </c>
      <c r="H56" s="4924"/>
    </row>
    <row r="57" spans="1:8" ht="37.5" customHeight="1">
      <c r="A57" s="1323" t="s">
        <v>2182</v>
      </c>
      <c r="B57" s="4933" t="s">
        <v>2183</v>
      </c>
      <c r="C57" s="4933"/>
      <c r="D57" s="4933"/>
      <c r="E57" s="4933"/>
      <c r="F57" s="4933"/>
      <c r="G57" s="4925" t="s">
        <v>2184</v>
      </c>
      <c r="H57" s="4926"/>
    </row>
    <row r="58" spans="1:8" ht="37.5" customHeight="1">
      <c r="A58" s="1323" t="s">
        <v>2185</v>
      </c>
      <c r="B58" s="4933" t="s">
        <v>2186</v>
      </c>
      <c r="C58" s="4933"/>
      <c r="D58" s="4933"/>
      <c r="E58" s="4933"/>
      <c r="F58" s="4933"/>
      <c r="G58" s="4950" t="s">
        <v>2187</v>
      </c>
      <c r="H58" s="4951"/>
    </row>
    <row r="59" spans="1:8" ht="37.5" customHeight="1">
      <c r="A59" s="1323" t="s">
        <v>2188</v>
      </c>
      <c r="B59" s="4933" t="s">
        <v>2189</v>
      </c>
      <c r="C59" s="4933"/>
      <c r="D59" s="4933"/>
      <c r="E59" s="4933"/>
      <c r="F59" s="4933"/>
      <c r="G59" s="4950" t="s">
        <v>2187</v>
      </c>
      <c r="H59" s="4951"/>
    </row>
    <row r="60" spans="1:8" ht="37.5" customHeight="1">
      <c r="A60" s="1323" t="s">
        <v>2190</v>
      </c>
      <c r="B60" s="4933" t="s">
        <v>2191</v>
      </c>
      <c r="C60" s="4933"/>
      <c r="D60" s="4933"/>
      <c r="E60" s="4933"/>
      <c r="F60" s="4933"/>
      <c r="G60" s="4925" t="s">
        <v>2192</v>
      </c>
      <c r="H60" s="4926"/>
    </row>
    <row r="61" spans="1:8" ht="37.5" customHeight="1">
      <c r="A61" s="1323" t="s">
        <v>2193</v>
      </c>
      <c r="B61" s="4933" t="s">
        <v>2194</v>
      </c>
      <c r="C61" s="4933"/>
      <c r="D61" s="4933"/>
      <c r="E61" s="4933"/>
      <c r="F61" s="4933"/>
      <c r="G61" s="4925" t="s">
        <v>2195</v>
      </c>
      <c r="H61" s="4926"/>
    </row>
    <row r="62" spans="1:8" ht="39.75" customHeight="1">
      <c r="A62" s="1323" t="s">
        <v>2196</v>
      </c>
      <c r="B62" s="4933" t="s">
        <v>2197</v>
      </c>
      <c r="C62" s="4933"/>
      <c r="D62" s="4933"/>
      <c r="E62" s="4933"/>
      <c r="F62" s="4933"/>
      <c r="G62" s="4925" t="s">
        <v>2198</v>
      </c>
      <c r="H62" s="4926"/>
    </row>
    <row r="63" spans="1:8" ht="47.25" customHeight="1">
      <c r="A63" s="1323" t="s">
        <v>2199</v>
      </c>
      <c r="B63" s="4933" t="s">
        <v>2200</v>
      </c>
      <c r="C63" s="4933"/>
      <c r="D63" s="4933"/>
      <c r="E63" s="4933"/>
      <c r="F63" s="4933"/>
      <c r="G63" s="4925" t="s">
        <v>2201</v>
      </c>
      <c r="H63" s="4926"/>
    </row>
    <row r="64" spans="1:8" ht="45.75" customHeight="1" thickBot="1">
      <c r="A64" s="1324" t="s">
        <v>2202</v>
      </c>
      <c r="B64" s="4927" t="s">
        <v>2203</v>
      </c>
      <c r="C64" s="4927"/>
      <c r="D64" s="4927"/>
      <c r="E64" s="4927"/>
      <c r="F64" s="4927"/>
      <c r="G64" s="4928" t="s">
        <v>2204</v>
      </c>
      <c r="H64" s="4929"/>
    </row>
    <row r="65" spans="1:8" ht="18" customHeight="1"/>
    <row r="66" spans="1:8" ht="33" customHeight="1" thickBot="1">
      <c r="A66" s="1319" t="s">
        <v>2205</v>
      </c>
    </row>
    <row r="67" spans="1:8" ht="37.5" customHeight="1" thickBot="1">
      <c r="A67" s="4954" t="s">
        <v>2206</v>
      </c>
      <c r="B67" s="4946"/>
      <c r="C67" s="1349" t="s">
        <v>2207</v>
      </c>
      <c r="D67" s="4944" t="s">
        <v>2208</v>
      </c>
      <c r="E67" s="4945"/>
      <c r="F67" s="4946"/>
      <c r="G67" s="4944" t="s">
        <v>2093</v>
      </c>
      <c r="H67" s="4948"/>
    </row>
    <row r="68" spans="1:8" ht="37.5" customHeight="1" thickTop="1">
      <c r="A68" s="4955" t="s">
        <v>2209</v>
      </c>
      <c r="B68" s="4956"/>
      <c r="C68" s="1350" t="s">
        <v>2210</v>
      </c>
      <c r="D68" s="4935" t="s">
        <v>2211</v>
      </c>
      <c r="E68" s="4936"/>
      <c r="F68" s="4937"/>
      <c r="G68" s="4957" t="s">
        <v>2212</v>
      </c>
      <c r="H68" s="4958"/>
    </row>
    <row r="69" spans="1:8" ht="33" customHeight="1">
      <c r="A69" s="4952" t="s">
        <v>2213</v>
      </c>
      <c r="B69" s="4925"/>
      <c r="C69" s="1351" t="s">
        <v>2214</v>
      </c>
      <c r="D69" s="4930" t="s">
        <v>2215</v>
      </c>
      <c r="E69" s="4931"/>
      <c r="F69" s="4932"/>
      <c r="G69" s="4930" t="s">
        <v>2216</v>
      </c>
      <c r="H69" s="4953"/>
    </row>
    <row r="70" spans="1:8" ht="33" customHeight="1">
      <c r="A70" s="4952" t="s">
        <v>2217</v>
      </c>
      <c r="B70" s="4925"/>
      <c r="C70" s="1351" t="s">
        <v>2218</v>
      </c>
      <c r="D70" s="4930" t="s">
        <v>2219</v>
      </c>
      <c r="E70" s="4931"/>
      <c r="F70" s="4932"/>
      <c r="G70" s="4930" t="s">
        <v>2220</v>
      </c>
      <c r="H70" s="4953"/>
    </row>
    <row r="71" spans="1:8" ht="37.5" customHeight="1">
      <c r="A71" s="4952" t="s">
        <v>2221</v>
      </c>
      <c r="B71" s="4925"/>
      <c r="C71" s="1351" t="s">
        <v>2218</v>
      </c>
      <c r="D71" s="4930" t="s">
        <v>2222</v>
      </c>
      <c r="E71" s="4931"/>
      <c r="F71" s="4932"/>
      <c r="G71" s="4930" t="s">
        <v>2223</v>
      </c>
      <c r="H71" s="4953"/>
    </row>
    <row r="72" spans="1:8" ht="37.5" customHeight="1" thickBot="1">
      <c r="A72" s="4961" t="s">
        <v>2224</v>
      </c>
      <c r="B72" s="4928"/>
      <c r="C72" s="1352" t="s">
        <v>2225</v>
      </c>
      <c r="D72" s="4940" t="s">
        <v>2226</v>
      </c>
      <c r="E72" s="4962"/>
      <c r="F72" s="4963"/>
      <c r="G72" s="4940" t="s">
        <v>2227</v>
      </c>
      <c r="H72" s="4964"/>
    </row>
    <row r="73" spans="1:8" ht="18" customHeight="1"/>
    <row r="74" spans="1:8" ht="37.5" customHeight="1" thickBot="1">
      <c r="A74" s="1320" t="s">
        <v>2228</v>
      </c>
    </row>
    <row r="75" spans="1:8" ht="37.5" customHeight="1" thickBot="1">
      <c r="A75" s="1353" t="s">
        <v>2229</v>
      </c>
      <c r="B75" s="4944" t="s">
        <v>2230</v>
      </c>
      <c r="C75" s="4945"/>
      <c r="D75" s="4946"/>
      <c r="E75" s="4944" t="s">
        <v>2231</v>
      </c>
      <c r="F75" s="4945"/>
      <c r="G75" s="4945"/>
      <c r="H75" s="4948"/>
    </row>
    <row r="76" spans="1:8" ht="37.5" customHeight="1" thickTop="1">
      <c r="A76" s="1354" t="s">
        <v>2232</v>
      </c>
      <c r="B76" s="4959" t="s">
        <v>2233</v>
      </c>
      <c r="C76" s="4959"/>
      <c r="D76" s="4959"/>
      <c r="E76" s="4935" t="s">
        <v>2234</v>
      </c>
      <c r="F76" s="4936"/>
      <c r="G76" s="4936"/>
      <c r="H76" s="4960"/>
    </row>
    <row r="77" spans="1:8" ht="37.5" customHeight="1">
      <c r="A77" s="1323" t="s">
        <v>2235</v>
      </c>
      <c r="B77" s="4933" t="s">
        <v>2236</v>
      </c>
      <c r="C77" s="4933"/>
      <c r="D77" s="4933"/>
      <c r="E77" s="4930" t="s">
        <v>2237</v>
      </c>
      <c r="F77" s="4931"/>
      <c r="G77" s="4931"/>
      <c r="H77" s="4953"/>
    </row>
    <row r="78" spans="1:8" ht="37.5" customHeight="1">
      <c r="A78" s="1323" t="s">
        <v>2238</v>
      </c>
      <c r="B78" s="4933" t="s">
        <v>2239</v>
      </c>
      <c r="C78" s="4933"/>
      <c r="D78" s="4933"/>
      <c r="E78" s="4930" t="s">
        <v>2240</v>
      </c>
      <c r="F78" s="4931"/>
      <c r="G78" s="4931"/>
      <c r="H78" s="4953"/>
    </row>
    <row r="79" spans="1:8" ht="37.5" customHeight="1">
      <c r="A79" s="1323" t="s">
        <v>2241</v>
      </c>
      <c r="B79" s="4933" t="s">
        <v>2242</v>
      </c>
      <c r="C79" s="4933"/>
      <c r="D79" s="4933"/>
      <c r="E79" s="4930" t="s">
        <v>2243</v>
      </c>
      <c r="F79" s="4931"/>
      <c r="G79" s="4931"/>
      <c r="H79" s="4953"/>
    </row>
    <row r="80" spans="1:8" ht="37.5" customHeight="1">
      <c r="A80" s="1323" t="s">
        <v>2244</v>
      </c>
      <c r="B80" s="4933" t="s">
        <v>2245</v>
      </c>
      <c r="C80" s="4933"/>
      <c r="D80" s="4933"/>
      <c r="E80" s="4930" t="s">
        <v>2246</v>
      </c>
      <c r="F80" s="4931"/>
      <c r="G80" s="4931"/>
      <c r="H80" s="4953"/>
    </row>
    <row r="81" spans="1:8" ht="37.5" customHeight="1">
      <c r="A81" s="1323" t="s">
        <v>2247</v>
      </c>
      <c r="B81" s="4933" t="s">
        <v>2248</v>
      </c>
      <c r="C81" s="4933"/>
      <c r="D81" s="4933"/>
      <c r="E81" s="4930" t="s">
        <v>2249</v>
      </c>
      <c r="F81" s="4931"/>
      <c r="G81" s="4931"/>
      <c r="H81" s="4953"/>
    </row>
    <row r="82" spans="1:8" ht="37.5" customHeight="1">
      <c r="A82" s="1323" t="s">
        <v>2250</v>
      </c>
      <c r="B82" s="4933" t="s">
        <v>2251</v>
      </c>
      <c r="C82" s="4933"/>
      <c r="D82" s="4933"/>
      <c r="E82" s="4930" t="s">
        <v>2252</v>
      </c>
      <c r="F82" s="4931"/>
      <c r="G82" s="4931"/>
      <c r="H82" s="4953"/>
    </row>
    <row r="83" spans="1:8" ht="37.5" customHeight="1" thickBot="1">
      <c r="A83" s="1338" t="s">
        <v>2253</v>
      </c>
      <c r="B83" s="4927" t="s">
        <v>2254</v>
      </c>
      <c r="C83" s="4927"/>
      <c r="D83" s="4927"/>
      <c r="E83" s="4940" t="s">
        <v>2255</v>
      </c>
      <c r="F83" s="4962"/>
      <c r="G83" s="4962"/>
      <c r="H83" s="4964"/>
    </row>
    <row r="84" spans="1:8" ht="18" customHeight="1">
      <c r="A84" s="1355"/>
      <c r="B84" s="1347"/>
      <c r="C84" s="1347"/>
      <c r="D84" s="1347"/>
      <c r="E84" s="1347"/>
      <c r="F84" s="1347"/>
      <c r="G84" s="4965" t="s">
        <v>1989</v>
      </c>
      <c r="H84" s="4966"/>
    </row>
  </sheetData>
  <mergeCells count="131">
    <mergeCell ref="G84:H84"/>
    <mergeCell ref="B81:D81"/>
    <mergeCell ref="E81:H81"/>
    <mergeCell ref="B82:D82"/>
    <mergeCell ref="E82:H82"/>
    <mergeCell ref="B83:D83"/>
    <mergeCell ref="E83:H83"/>
    <mergeCell ref="B78:D78"/>
    <mergeCell ref="E78:H78"/>
    <mergeCell ref="B79:D79"/>
    <mergeCell ref="E79:H79"/>
    <mergeCell ref="B80:D80"/>
    <mergeCell ref="E80:H80"/>
    <mergeCell ref="B75:D75"/>
    <mergeCell ref="E75:H75"/>
    <mergeCell ref="B76:D76"/>
    <mergeCell ref="E76:H76"/>
    <mergeCell ref="B77:D77"/>
    <mergeCell ref="E77:H77"/>
    <mergeCell ref="A71:B71"/>
    <mergeCell ref="D71:F71"/>
    <mergeCell ref="G71:H71"/>
    <mergeCell ref="A72:B72"/>
    <mergeCell ref="D72:F72"/>
    <mergeCell ref="G72:H72"/>
    <mergeCell ref="A69:B69"/>
    <mergeCell ref="D69:F69"/>
    <mergeCell ref="G69:H69"/>
    <mergeCell ref="A70:B70"/>
    <mergeCell ref="D70:F70"/>
    <mergeCell ref="G70:H70"/>
    <mergeCell ref="B64:F64"/>
    <mergeCell ref="G64:H64"/>
    <mergeCell ref="A67:B67"/>
    <mergeCell ref="D67:F67"/>
    <mergeCell ref="G67:H67"/>
    <mergeCell ref="A68:B68"/>
    <mergeCell ref="D68:F68"/>
    <mergeCell ref="G68:H68"/>
    <mergeCell ref="B61:F61"/>
    <mergeCell ref="G61:H61"/>
    <mergeCell ref="B62:F62"/>
    <mergeCell ref="G62:H62"/>
    <mergeCell ref="B63:F63"/>
    <mergeCell ref="G63:H63"/>
    <mergeCell ref="B58:F58"/>
    <mergeCell ref="G58:H58"/>
    <mergeCell ref="B59:F59"/>
    <mergeCell ref="G59:H59"/>
    <mergeCell ref="B60:F60"/>
    <mergeCell ref="G60:H60"/>
    <mergeCell ref="A54:C54"/>
    <mergeCell ref="B55:F55"/>
    <mergeCell ref="G55:H55"/>
    <mergeCell ref="B56:F56"/>
    <mergeCell ref="G56:H56"/>
    <mergeCell ref="B57:F57"/>
    <mergeCell ref="G57:H57"/>
    <mergeCell ref="B46:D46"/>
    <mergeCell ref="B47:D47"/>
    <mergeCell ref="B49:D49"/>
    <mergeCell ref="B50:D50"/>
    <mergeCell ref="B51:D51"/>
    <mergeCell ref="B52:D52"/>
    <mergeCell ref="B40:D40"/>
    <mergeCell ref="B41:D41"/>
    <mergeCell ref="B42:D42"/>
    <mergeCell ref="B43:D43"/>
    <mergeCell ref="B44:D44"/>
    <mergeCell ref="B45:D45"/>
    <mergeCell ref="B34:D34"/>
    <mergeCell ref="B35:D35"/>
    <mergeCell ref="B36:D36"/>
    <mergeCell ref="B37:D37"/>
    <mergeCell ref="B38:D38"/>
    <mergeCell ref="B39:D39"/>
    <mergeCell ref="B29:F29"/>
    <mergeCell ref="G29:H29"/>
    <mergeCell ref="B30:F30"/>
    <mergeCell ref="G30:H30"/>
    <mergeCell ref="B31:F31"/>
    <mergeCell ref="G31:H31"/>
    <mergeCell ref="B26:F26"/>
    <mergeCell ref="G26:H26"/>
    <mergeCell ref="B27:F27"/>
    <mergeCell ref="G27:H27"/>
    <mergeCell ref="B28:F28"/>
    <mergeCell ref="G28:H28"/>
    <mergeCell ref="B23:F23"/>
    <mergeCell ref="G23:H23"/>
    <mergeCell ref="B24:F24"/>
    <mergeCell ref="G24:H24"/>
    <mergeCell ref="B25:F25"/>
    <mergeCell ref="G25:H25"/>
    <mergeCell ref="B20:F20"/>
    <mergeCell ref="G20:H20"/>
    <mergeCell ref="B21:F21"/>
    <mergeCell ref="G21:H21"/>
    <mergeCell ref="B22:F22"/>
    <mergeCell ref="G22:H22"/>
    <mergeCell ref="B15:F15"/>
    <mergeCell ref="G15:H15"/>
    <mergeCell ref="B16:F16"/>
    <mergeCell ref="G16:H16"/>
    <mergeCell ref="B19:F19"/>
    <mergeCell ref="G19:H19"/>
    <mergeCell ref="B12:F12"/>
    <mergeCell ref="G12:H12"/>
    <mergeCell ref="B13:F13"/>
    <mergeCell ref="G13:H13"/>
    <mergeCell ref="B14:F14"/>
    <mergeCell ref="G14:H14"/>
    <mergeCell ref="B10:F10"/>
    <mergeCell ref="G10:H10"/>
    <mergeCell ref="B11:F11"/>
    <mergeCell ref="G11:H11"/>
    <mergeCell ref="B6:F6"/>
    <mergeCell ref="G6:H6"/>
    <mergeCell ref="B7:F7"/>
    <mergeCell ref="G7:H7"/>
    <mergeCell ref="B8:F8"/>
    <mergeCell ref="G8:H8"/>
    <mergeCell ref="A1:D1"/>
    <mergeCell ref="B3:F3"/>
    <mergeCell ref="G3:H3"/>
    <mergeCell ref="B4:F4"/>
    <mergeCell ref="G4:H4"/>
    <mergeCell ref="B5:F5"/>
    <mergeCell ref="G5:H5"/>
    <mergeCell ref="B9:F9"/>
    <mergeCell ref="G9:H9"/>
  </mergeCells>
  <phoneticPr fontId="2"/>
  <printOptions horizontalCentered="1"/>
  <pageMargins left="0.39370078740157483" right="0.39370078740157483" top="0.59055118110236227" bottom="0.59055118110236227" header="0.11811023622047245" footer="0.11811023622047245"/>
  <pageSetup paperSize="9" firstPageNumber="57" orientation="portrait" useFirstPageNumber="1" r:id="rId1"/>
  <headerFooter alignWithMargins="0">
    <oddFooter>&amp;C&amp;"ＭＳ 明朝,標準"&amp;10&amp;P</oddFooter>
  </headerFooter>
  <rowBreaks count="4" manualBreakCount="4">
    <brk id="17" max="16383" man="1"/>
    <brk id="32" max="16383" man="1"/>
    <brk id="47" max="16383" man="1"/>
    <brk id="6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77C4-A28E-4B2F-8FA6-D4C90F2D4C0D}">
  <dimension ref="A1:AQ30"/>
  <sheetViews>
    <sheetView view="pageBreakPreview" zoomScaleNormal="100" zoomScaleSheetLayoutView="100" workbookViewId="0"/>
  </sheetViews>
  <sheetFormatPr defaultColWidth="9" defaultRowHeight="13"/>
  <cols>
    <col min="1" max="1" width="9.6328125" style="1397" customWidth="1"/>
    <col min="2" max="8" width="12.453125" style="1397" customWidth="1"/>
    <col min="9" max="43" width="2.453125" style="1397" customWidth="1"/>
    <col min="44" max="16384" width="9" style="1397"/>
  </cols>
  <sheetData>
    <row r="1" spans="1:43" s="1357" customFormat="1" ht="30" customHeight="1">
      <c r="A1" s="1356" t="s">
        <v>2256</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6"/>
      <c r="AQ1" s="1356"/>
    </row>
    <row r="2" spans="1:43" s="1360" customFormat="1" ht="15" customHeight="1" thickBot="1">
      <c r="A2" s="1358"/>
      <c r="B2" s="1358"/>
      <c r="C2" s="1358"/>
      <c r="D2" s="1358"/>
      <c r="E2" s="1358"/>
      <c r="F2" s="1358"/>
      <c r="G2" s="1359" t="s">
        <v>2257</v>
      </c>
    </row>
    <row r="3" spans="1:43" s="1361" customFormat="1" ht="18.75" customHeight="1">
      <c r="A3" s="4967" t="s">
        <v>363</v>
      </c>
      <c r="B3" s="4969" t="s">
        <v>2258</v>
      </c>
      <c r="C3" s="4970"/>
      <c r="D3" s="4970"/>
      <c r="E3" s="4970"/>
      <c r="F3" s="4970"/>
      <c r="G3" s="4970"/>
    </row>
    <row r="4" spans="1:43" s="1361" customFormat="1" ht="18.75" customHeight="1">
      <c r="A4" s="4968"/>
      <c r="B4" s="1362" t="s">
        <v>815</v>
      </c>
      <c r="C4" s="1362" t="s">
        <v>2259</v>
      </c>
      <c r="D4" s="1362" t="s">
        <v>2260</v>
      </c>
      <c r="E4" s="1362" t="s">
        <v>2261</v>
      </c>
      <c r="F4" s="1362" t="s">
        <v>2262</v>
      </c>
      <c r="G4" s="1363" t="s">
        <v>2263</v>
      </c>
    </row>
    <row r="5" spans="1:43" s="1367" customFormat="1" ht="15" customHeight="1">
      <c r="A5" s="1364" t="s">
        <v>2264</v>
      </c>
      <c r="B5" s="1365">
        <v>24</v>
      </c>
      <c r="C5" s="1366">
        <v>10</v>
      </c>
      <c r="D5" s="1366">
        <v>3</v>
      </c>
      <c r="E5" s="1366">
        <v>1</v>
      </c>
      <c r="F5" s="1366">
        <v>9</v>
      </c>
      <c r="G5" s="1366">
        <v>1</v>
      </c>
    </row>
    <row r="6" spans="1:43" s="1367" customFormat="1" ht="15" customHeight="1">
      <c r="A6" s="1368">
        <v>29</v>
      </c>
      <c r="B6" s="1365">
        <v>24</v>
      </c>
      <c r="C6" s="1366">
        <v>10</v>
      </c>
      <c r="D6" s="1366">
        <v>3</v>
      </c>
      <c r="E6" s="1366">
        <v>1</v>
      </c>
      <c r="F6" s="1366">
        <v>9</v>
      </c>
      <c r="G6" s="1366">
        <v>1</v>
      </c>
    </row>
    <row r="7" spans="1:43" s="1367" customFormat="1" ht="15" customHeight="1">
      <c r="A7" s="1368">
        <v>30</v>
      </c>
      <c r="B7" s="1365">
        <v>24</v>
      </c>
      <c r="C7" s="1366">
        <v>10</v>
      </c>
      <c r="D7" s="1366">
        <v>3</v>
      </c>
      <c r="E7" s="1366">
        <v>1</v>
      </c>
      <c r="F7" s="1366">
        <v>9</v>
      </c>
      <c r="G7" s="1366">
        <v>1</v>
      </c>
    </row>
    <row r="8" spans="1:43" s="1367" customFormat="1" ht="15" customHeight="1">
      <c r="A8" s="1368" t="s">
        <v>2265</v>
      </c>
      <c r="B8" s="1365">
        <v>24</v>
      </c>
      <c r="C8" s="1366">
        <v>10</v>
      </c>
      <c r="D8" s="1366">
        <v>3</v>
      </c>
      <c r="E8" s="1366">
        <v>1</v>
      </c>
      <c r="F8" s="1366">
        <v>9</v>
      </c>
      <c r="G8" s="1366">
        <v>1</v>
      </c>
    </row>
    <row r="9" spans="1:43" s="1367" customFormat="1" ht="15" customHeight="1" thickBot="1">
      <c r="A9" s="1369">
        <v>2</v>
      </c>
      <c r="B9" s="1370">
        <v>24</v>
      </c>
      <c r="C9" s="1371">
        <v>10</v>
      </c>
      <c r="D9" s="1371">
        <v>3</v>
      </c>
      <c r="E9" s="1371">
        <v>1</v>
      </c>
      <c r="F9" s="1371">
        <v>9</v>
      </c>
      <c r="G9" s="1371">
        <v>1</v>
      </c>
    </row>
    <row r="10" spans="1:43" s="1360" customFormat="1" ht="15" customHeight="1">
      <c r="A10" s="1372"/>
      <c r="B10" s="1373"/>
      <c r="C10" s="1373"/>
      <c r="D10" s="1373"/>
      <c r="E10" s="1373"/>
      <c r="F10" s="1373"/>
      <c r="G10" s="1374" t="s">
        <v>2266</v>
      </c>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D10" s="1373"/>
      <c r="AE10" s="1373"/>
      <c r="AF10" s="1373"/>
      <c r="AG10" s="1373"/>
      <c r="AH10" s="1373"/>
      <c r="AI10" s="1373"/>
      <c r="AJ10" s="1373"/>
      <c r="AK10" s="1373"/>
      <c r="AL10" s="1373"/>
      <c r="AM10" s="1373"/>
      <c r="AN10" s="1373"/>
      <c r="AO10" s="1373"/>
      <c r="AP10" s="1373"/>
      <c r="AQ10" s="1374"/>
    </row>
    <row r="11" spans="1:43" s="1376" customFormat="1" ht="22.5" customHeight="1">
      <c r="A11" s="1375"/>
      <c r="B11" s="1375"/>
      <c r="C11" s="1375"/>
      <c r="D11" s="1375"/>
      <c r="E11" s="1375"/>
      <c r="F11" s="1375"/>
      <c r="G11" s="1375"/>
      <c r="H11" s="1375"/>
      <c r="I11" s="1375"/>
      <c r="J11" s="1375"/>
      <c r="K11" s="1375"/>
      <c r="L11" s="1375"/>
      <c r="M11" s="1375"/>
      <c r="N11" s="1375"/>
      <c r="O11" s="1375"/>
      <c r="P11" s="1375"/>
      <c r="Q11" s="1375"/>
      <c r="R11" s="1375"/>
      <c r="S11" s="1375"/>
      <c r="T11" s="1375"/>
      <c r="U11" s="1375"/>
    </row>
    <row r="12" spans="1:43" s="1376" customFormat="1" ht="30" customHeight="1">
      <c r="A12" s="1356" t="s">
        <v>2267</v>
      </c>
      <c r="B12" s="1356"/>
      <c r="C12" s="1356"/>
      <c r="D12" s="1356"/>
      <c r="E12" s="1356"/>
      <c r="F12" s="1356"/>
      <c r="G12" s="1356"/>
      <c r="H12" s="1356"/>
      <c r="I12" s="1356"/>
      <c r="J12" s="1356"/>
      <c r="K12" s="1356"/>
      <c r="L12" s="1356"/>
      <c r="M12" s="1356"/>
      <c r="N12" s="1356"/>
      <c r="O12" s="1356"/>
      <c r="P12" s="1356"/>
      <c r="Q12" s="1356"/>
      <c r="R12" s="1356"/>
      <c r="S12" s="1356"/>
      <c r="T12" s="1356"/>
      <c r="U12" s="1356"/>
      <c r="V12" s="1356"/>
      <c r="W12" s="1356"/>
      <c r="X12" s="1356"/>
      <c r="Y12" s="1356"/>
      <c r="Z12" s="1356"/>
      <c r="AA12" s="1356"/>
      <c r="AB12" s="1356"/>
      <c r="AC12" s="1356"/>
      <c r="AD12" s="1356"/>
      <c r="AE12" s="1356"/>
      <c r="AF12" s="1356"/>
      <c r="AG12" s="1356"/>
      <c r="AH12" s="1356"/>
      <c r="AI12" s="1356"/>
      <c r="AJ12" s="1356"/>
      <c r="AK12" s="1356"/>
      <c r="AL12" s="1356"/>
      <c r="AM12" s="1356"/>
      <c r="AN12" s="1356"/>
      <c r="AO12" s="1356"/>
      <c r="AP12" s="1356"/>
      <c r="AQ12" s="1356"/>
    </row>
    <row r="13" spans="1:43" s="1360" customFormat="1" ht="15" customHeight="1" thickBot="1">
      <c r="A13" s="1358"/>
      <c r="B13" s="1358"/>
      <c r="C13" s="1358"/>
      <c r="D13" s="1358"/>
      <c r="E13" s="1358"/>
      <c r="F13" s="1358"/>
      <c r="G13" s="1358"/>
      <c r="H13" s="1359" t="s">
        <v>2268</v>
      </c>
    </row>
    <row r="14" spans="1:43" s="1361" customFormat="1" ht="30" customHeight="1">
      <c r="A14" s="1377" t="s">
        <v>363</v>
      </c>
      <c r="B14" s="1378" t="s">
        <v>2269</v>
      </c>
      <c r="C14" s="1378" t="s">
        <v>2270</v>
      </c>
      <c r="D14" s="1378" t="s">
        <v>2271</v>
      </c>
      <c r="E14" s="1378" t="s">
        <v>2272</v>
      </c>
      <c r="F14" s="1378" t="s">
        <v>2273</v>
      </c>
      <c r="G14" s="1378" t="s">
        <v>2274</v>
      </c>
      <c r="H14" s="1379" t="s">
        <v>466</v>
      </c>
    </row>
    <row r="15" spans="1:43" s="1367" customFormat="1" ht="15" customHeight="1">
      <c r="A15" s="1364" t="s">
        <v>2264</v>
      </c>
      <c r="B15" s="1380">
        <v>417979</v>
      </c>
      <c r="C15" s="1380">
        <v>9604</v>
      </c>
      <c r="D15" s="1380">
        <v>167708</v>
      </c>
      <c r="E15" s="1380">
        <v>723</v>
      </c>
      <c r="F15" s="1380">
        <v>221641</v>
      </c>
      <c r="G15" s="1380">
        <v>11298</v>
      </c>
      <c r="H15" s="1380">
        <v>7005</v>
      </c>
    </row>
    <row r="16" spans="1:43" s="1381" customFormat="1" ht="15" customHeight="1">
      <c r="A16" s="1368">
        <v>29</v>
      </c>
      <c r="B16" s="1380">
        <v>424438</v>
      </c>
      <c r="C16" s="1380">
        <v>10150</v>
      </c>
      <c r="D16" s="1380">
        <v>177144</v>
      </c>
      <c r="E16" s="1380">
        <v>537</v>
      </c>
      <c r="F16" s="1380">
        <v>214577</v>
      </c>
      <c r="G16" s="1380">
        <v>11260</v>
      </c>
      <c r="H16" s="1380">
        <v>10770</v>
      </c>
    </row>
    <row r="17" spans="1:43" s="1367" customFormat="1" ht="15" customHeight="1">
      <c r="A17" s="1368">
        <v>30</v>
      </c>
      <c r="B17" s="1380">
        <v>428306</v>
      </c>
      <c r="C17" s="1380">
        <v>11353</v>
      </c>
      <c r="D17" s="1380">
        <v>183523</v>
      </c>
      <c r="E17" s="1380">
        <v>221</v>
      </c>
      <c r="F17" s="1380">
        <v>212865</v>
      </c>
      <c r="G17" s="1380">
        <v>11206</v>
      </c>
      <c r="H17" s="1380">
        <v>9138</v>
      </c>
    </row>
    <row r="18" spans="1:43" s="1367" customFormat="1" ht="15" customHeight="1">
      <c r="A18" s="1368" t="s">
        <v>2265</v>
      </c>
      <c r="B18" s="1380">
        <v>430753</v>
      </c>
      <c r="C18" s="1380">
        <v>11280</v>
      </c>
      <c r="D18" s="1380">
        <v>193111</v>
      </c>
      <c r="E18" s="1380">
        <v>388</v>
      </c>
      <c r="F18" s="1380">
        <v>213271</v>
      </c>
      <c r="G18" s="1380">
        <v>10614</v>
      </c>
      <c r="H18" s="1380">
        <v>2089</v>
      </c>
    </row>
    <row r="19" spans="1:43" s="1367" customFormat="1" ht="15" customHeight="1" thickBot="1">
      <c r="A19" s="1369">
        <v>2</v>
      </c>
      <c r="B19" s="1382">
        <v>464441</v>
      </c>
      <c r="C19" s="1382">
        <v>12480</v>
      </c>
      <c r="D19" s="1382">
        <v>224390</v>
      </c>
      <c r="E19" s="1382">
        <v>149</v>
      </c>
      <c r="F19" s="1382">
        <v>206020</v>
      </c>
      <c r="G19" s="1382">
        <v>19252</v>
      </c>
      <c r="H19" s="1382">
        <v>2150</v>
      </c>
    </row>
    <row r="20" spans="1:43" s="1360" customFormat="1" ht="15" customHeight="1">
      <c r="A20" s="1372"/>
      <c r="B20" s="1372"/>
      <c r="C20" s="1372"/>
      <c r="D20" s="1372"/>
      <c r="E20" s="1372"/>
      <c r="F20" s="1372"/>
      <c r="G20" s="1372"/>
      <c r="H20" s="1383" t="s">
        <v>2266</v>
      </c>
    </row>
    <row r="21" spans="1:43" s="1376" customFormat="1" ht="22.5" customHeight="1">
      <c r="A21" s="1375"/>
      <c r="B21" s="1375"/>
      <c r="C21" s="1375"/>
      <c r="D21" s="1375"/>
      <c r="E21" s="1375"/>
      <c r="F21" s="1375"/>
      <c r="G21" s="1375"/>
      <c r="H21" s="1375"/>
      <c r="I21" s="1375"/>
      <c r="J21" s="1375"/>
      <c r="K21" s="1375"/>
      <c r="L21" s="1375"/>
      <c r="M21" s="1375"/>
      <c r="N21" s="1375"/>
      <c r="O21" s="1375"/>
      <c r="P21" s="1375"/>
      <c r="Q21" s="1375"/>
      <c r="R21" s="1375"/>
      <c r="S21" s="1375"/>
      <c r="T21" s="1375"/>
      <c r="U21" s="1375"/>
    </row>
    <row r="22" spans="1:43" s="1385" customFormat="1" ht="30" customHeight="1">
      <c r="A22" s="1384" t="s">
        <v>2275</v>
      </c>
      <c r="B22" s="1384"/>
      <c r="C22" s="1384"/>
      <c r="D22" s="1384"/>
      <c r="E22" s="1384"/>
      <c r="F22" s="1384"/>
      <c r="G22" s="1384"/>
      <c r="H22" s="1384"/>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4"/>
      <c r="AI22" s="1384"/>
      <c r="AJ22" s="1384"/>
      <c r="AK22" s="1384"/>
      <c r="AL22" s="1384"/>
      <c r="AM22" s="1384"/>
      <c r="AN22" s="1384"/>
      <c r="AO22" s="1384"/>
      <c r="AP22" s="1384"/>
      <c r="AQ22" s="1384"/>
    </row>
    <row r="23" spans="1:43" s="1388" customFormat="1" ht="15" customHeight="1" thickBot="1">
      <c r="A23" s="1386"/>
      <c r="B23" s="1386"/>
      <c r="C23" s="1386"/>
      <c r="D23" s="1386"/>
      <c r="E23" s="1386"/>
      <c r="F23" s="1387" t="s">
        <v>2268</v>
      </c>
    </row>
    <row r="24" spans="1:43" s="1389" customFormat="1" ht="33.75" customHeight="1">
      <c r="A24" s="1377" t="s">
        <v>363</v>
      </c>
      <c r="B24" s="1378" t="s">
        <v>2269</v>
      </c>
      <c r="C24" s="1378" t="s">
        <v>2276</v>
      </c>
      <c r="D24" s="1378" t="s">
        <v>2277</v>
      </c>
      <c r="E24" s="1378" t="s">
        <v>2278</v>
      </c>
      <c r="F24" s="1379" t="s">
        <v>466</v>
      </c>
      <c r="G24" s="1388"/>
      <c r="H24" s="1388"/>
      <c r="I24" s="1388"/>
    </row>
    <row r="25" spans="1:43" s="1389" customFormat="1" ht="15" customHeight="1">
      <c r="A25" s="1364" t="s">
        <v>2264</v>
      </c>
      <c r="B25" s="1390">
        <v>158359</v>
      </c>
      <c r="C25" s="1390">
        <v>948</v>
      </c>
      <c r="D25" s="1390">
        <v>3569</v>
      </c>
      <c r="E25" s="1390">
        <v>137555</v>
      </c>
      <c r="F25" s="1390">
        <v>16287</v>
      </c>
      <c r="G25" s="1388"/>
      <c r="H25" s="1388"/>
      <c r="I25" s="1388"/>
    </row>
    <row r="26" spans="1:43" s="1392" customFormat="1" ht="15" customHeight="1">
      <c r="A26" s="1368">
        <v>29</v>
      </c>
      <c r="B26" s="1390">
        <v>161775</v>
      </c>
      <c r="C26" s="1390">
        <v>700</v>
      </c>
      <c r="D26" s="1390">
        <v>3733</v>
      </c>
      <c r="E26" s="1390">
        <v>139775</v>
      </c>
      <c r="F26" s="1390">
        <v>17567</v>
      </c>
      <c r="G26" s="1391"/>
      <c r="H26" s="1391"/>
      <c r="I26" s="1391"/>
    </row>
    <row r="27" spans="1:43" s="1389" customFormat="1" ht="15" customHeight="1">
      <c r="A27" s="1368">
        <v>30</v>
      </c>
      <c r="B27" s="1390">
        <v>164305</v>
      </c>
      <c r="C27" s="1390">
        <v>558</v>
      </c>
      <c r="D27" s="1390">
        <v>3328</v>
      </c>
      <c r="E27" s="1390">
        <v>141330</v>
      </c>
      <c r="F27" s="1390">
        <v>19089</v>
      </c>
      <c r="G27" s="1388"/>
      <c r="H27" s="1388"/>
      <c r="I27" s="1388"/>
    </row>
    <row r="28" spans="1:43" s="1389" customFormat="1" ht="15" customHeight="1">
      <c r="A28" s="1368" t="s">
        <v>2265</v>
      </c>
      <c r="B28" s="1390">
        <v>158940</v>
      </c>
      <c r="C28" s="1390">
        <v>474</v>
      </c>
      <c r="D28" s="1390">
        <v>3301</v>
      </c>
      <c r="E28" s="1390">
        <v>137319</v>
      </c>
      <c r="F28" s="1390">
        <v>17846</v>
      </c>
      <c r="G28" s="1388"/>
      <c r="H28" s="1388"/>
      <c r="I28" s="1388"/>
    </row>
    <row r="29" spans="1:43" s="1389" customFormat="1" ht="15" customHeight="1" thickBot="1">
      <c r="A29" s="1369">
        <v>2</v>
      </c>
      <c r="B29" s="1393">
        <v>167303</v>
      </c>
      <c r="C29" s="1393">
        <v>137</v>
      </c>
      <c r="D29" s="1393">
        <v>2720</v>
      </c>
      <c r="E29" s="1393">
        <v>148269</v>
      </c>
      <c r="F29" s="1393">
        <v>16177</v>
      </c>
      <c r="G29" s="1388"/>
      <c r="H29" s="1388"/>
      <c r="I29" s="1388"/>
    </row>
    <row r="30" spans="1:43" s="1396" customFormat="1" ht="15" customHeight="1">
      <c r="A30" s="1394"/>
      <c r="B30" s="1394"/>
      <c r="C30" s="1394"/>
      <c r="D30" s="1394"/>
      <c r="E30" s="1394"/>
      <c r="F30" s="1395" t="s">
        <v>2266</v>
      </c>
      <c r="G30" s="1388"/>
      <c r="H30" s="1388"/>
      <c r="I30" s="1388"/>
    </row>
  </sheetData>
  <mergeCells count="2">
    <mergeCell ref="A3:A4"/>
    <mergeCell ref="B3:G3"/>
  </mergeCells>
  <phoneticPr fontId="2"/>
  <printOptions horizontalCentered="1"/>
  <pageMargins left="0.39370078740157483" right="0.39370078740157483" top="0.59055118110236227" bottom="0.59055118110236227" header="0.11811023622047245" footer="0.11811023622047245"/>
  <pageSetup paperSize="9" scale="99" firstPageNumber="62" orientation="portrait" useFirstPageNumber="1" r:id="rId1"/>
  <headerFooter alignWithMargins="0">
    <oddFooter>&amp;C&amp;"ＭＳ 明朝,標準"&amp;10&amp;P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C2EE-B54B-4DD7-B253-12ED8CA3EDA7}">
  <sheetPr>
    <pageSetUpPr fitToPage="1"/>
  </sheetPr>
  <dimension ref="A1:H27"/>
  <sheetViews>
    <sheetView view="pageBreakPreview" zoomScaleNormal="80" zoomScaleSheetLayoutView="100" workbookViewId="0"/>
  </sheetViews>
  <sheetFormatPr defaultColWidth="9" defaultRowHeight="13"/>
  <cols>
    <col min="1" max="1" width="17.90625" style="1422" bestFit="1" customWidth="1"/>
    <col min="2" max="6" width="17.90625" style="1422" customWidth="1"/>
    <col min="7" max="12" width="2.6328125" style="1422" customWidth="1"/>
    <col min="13" max="16384" width="9" style="1422"/>
  </cols>
  <sheetData>
    <row r="1" spans="1:8" s="1137" customFormat="1" ht="30" customHeight="1">
      <c r="A1" s="70" t="s">
        <v>2279</v>
      </c>
      <c r="B1" s="70"/>
      <c r="C1" s="70"/>
      <c r="D1" s="70"/>
      <c r="E1" s="70"/>
      <c r="F1" s="70"/>
      <c r="H1" s="1071"/>
    </row>
    <row r="2" spans="1:8" s="307" customFormat="1" ht="15.75" customHeight="1" thickBot="1">
      <c r="F2" s="308" t="s">
        <v>2280</v>
      </c>
      <c r="H2" s="1300"/>
    </row>
    <row r="3" spans="1:8" s="1235" customFormat="1" ht="24.9" customHeight="1">
      <c r="A3" s="1398" t="s">
        <v>2281</v>
      </c>
      <c r="B3" s="1399" t="s">
        <v>342</v>
      </c>
      <c r="C3" s="1399" t="s">
        <v>343</v>
      </c>
      <c r="D3" s="1399" t="s">
        <v>478</v>
      </c>
      <c r="E3" s="1399" t="s">
        <v>479</v>
      </c>
      <c r="F3" s="1400" t="s">
        <v>2265</v>
      </c>
    </row>
    <row r="4" spans="1:8" s="1404" customFormat="1" ht="30" customHeight="1" thickBot="1">
      <c r="A4" s="1401" t="s">
        <v>2282</v>
      </c>
      <c r="B4" s="1402">
        <v>19743</v>
      </c>
      <c r="C4" s="1403">
        <v>21135</v>
      </c>
      <c r="D4" s="1403">
        <v>21788</v>
      </c>
      <c r="E4" s="1403">
        <v>18884</v>
      </c>
      <c r="F4" s="1403">
        <v>23090</v>
      </c>
    </row>
    <row r="5" spans="1:8" s="1405" customFormat="1" ht="15.75" customHeight="1">
      <c r="F5" s="1406" t="s">
        <v>2283</v>
      </c>
    </row>
    <row r="6" spans="1:8" s="1221" customFormat="1" ht="30" customHeight="1">
      <c r="A6" s="70"/>
      <c r="B6" s="70"/>
      <c r="C6" s="70"/>
      <c r="D6" s="70"/>
      <c r="E6" s="70"/>
      <c r="F6" s="70"/>
      <c r="G6" s="1407"/>
    </row>
    <row r="7" spans="1:8" s="1221" customFormat="1" ht="30" customHeight="1">
      <c r="A7" s="70" t="s">
        <v>2284</v>
      </c>
      <c r="B7" s="70"/>
      <c r="C7" s="70"/>
      <c r="D7" s="70"/>
      <c r="E7" s="70"/>
      <c r="F7" s="70"/>
      <c r="G7" s="1407"/>
    </row>
    <row r="8" spans="1:8" s="371" customFormat="1" ht="15" customHeight="1" thickBot="1">
      <c r="F8" s="1408" t="s">
        <v>2280</v>
      </c>
      <c r="G8" s="1407"/>
    </row>
    <row r="9" spans="1:8" s="1221" customFormat="1" ht="24.9" customHeight="1">
      <c r="A9" s="1409" t="s">
        <v>2285</v>
      </c>
      <c r="B9" s="1399" t="s">
        <v>342</v>
      </c>
      <c r="C9" s="1399" t="s">
        <v>343</v>
      </c>
      <c r="D9" s="1399" t="s">
        <v>478</v>
      </c>
      <c r="E9" s="1399" t="s">
        <v>479</v>
      </c>
      <c r="F9" s="1400" t="s">
        <v>2265</v>
      </c>
    </row>
    <row r="10" spans="1:8" s="1221" customFormat="1" ht="30" customHeight="1">
      <c r="A10" s="1410" t="s">
        <v>2286</v>
      </c>
      <c r="B10" s="1411">
        <v>237455</v>
      </c>
      <c r="C10" s="1411">
        <v>245030</v>
      </c>
      <c r="D10" s="1411">
        <v>171485</v>
      </c>
      <c r="E10" s="1411">
        <v>148862</v>
      </c>
      <c r="F10" s="1411">
        <v>153587</v>
      </c>
    </row>
    <row r="11" spans="1:8" s="1221" customFormat="1" ht="30" customHeight="1">
      <c r="A11" s="1412" t="s">
        <v>2287</v>
      </c>
      <c r="B11" s="1413">
        <v>59128</v>
      </c>
      <c r="C11" s="1413">
        <v>116136</v>
      </c>
      <c r="D11" s="1413">
        <v>49091</v>
      </c>
      <c r="E11" s="1413">
        <v>44255</v>
      </c>
      <c r="F11" s="1413">
        <v>43574</v>
      </c>
    </row>
    <row r="12" spans="1:8" s="1221" customFormat="1" ht="30" customHeight="1" thickBot="1">
      <c r="A12" s="1414" t="s">
        <v>2288</v>
      </c>
      <c r="B12" s="1415">
        <v>178327</v>
      </c>
      <c r="C12" s="1415">
        <v>128894</v>
      </c>
      <c r="D12" s="1415">
        <v>122394</v>
      </c>
      <c r="E12" s="1415">
        <v>104607</v>
      </c>
      <c r="F12" s="1415">
        <v>110013</v>
      </c>
    </row>
    <row r="13" spans="1:8" s="371" customFormat="1" ht="15" customHeight="1">
      <c r="F13" s="1408" t="s">
        <v>2283</v>
      </c>
      <c r="H13" s="1300"/>
    </row>
    <row r="14" spans="1:8" s="1221" customFormat="1" ht="30" customHeight="1">
      <c r="A14" s="70"/>
      <c r="B14" s="70"/>
      <c r="C14" s="70"/>
      <c r="D14" s="70"/>
      <c r="E14" s="70"/>
      <c r="F14" s="70"/>
      <c r="H14" s="1416"/>
    </row>
    <row r="15" spans="1:8" s="1221" customFormat="1" ht="30" customHeight="1">
      <c r="A15" s="70" t="s">
        <v>2289</v>
      </c>
      <c r="B15" s="70"/>
      <c r="C15" s="70"/>
      <c r="D15" s="70"/>
      <c r="E15" s="70"/>
      <c r="F15" s="70"/>
      <c r="H15" s="1416"/>
    </row>
    <row r="16" spans="1:8" s="371" customFormat="1" ht="13.5" thickBot="1">
      <c r="F16" s="1408" t="s">
        <v>2290</v>
      </c>
      <c r="H16" s="1417"/>
    </row>
    <row r="17" spans="1:8" s="1221" customFormat="1" ht="24.9" customHeight="1">
      <c r="A17" s="1418" t="s">
        <v>2291</v>
      </c>
      <c r="B17" s="1409" t="s">
        <v>342</v>
      </c>
      <c r="C17" s="1399" t="s">
        <v>343</v>
      </c>
      <c r="D17" s="1399" t="s">
        <v>478</v>
      </c>
      <c r="E17" s="1399" t="s">
        <v>479</v>
      </c>
      <c r="F17" s="1400" t="s">
        <v>2265</v>
      </c>
      <c r="G17" s="1127"/>
    </row>
    <row r="18" spans="1:8" s="1221" customFormat="1" ht="30" customHeight="1" thickBot="1">
      <c r="A18" s="1419" t="s">
        <v>2292</v>
      </c>
      <c r="B18" s="1403">
        <v>120577</v>
      </c>
      <c r="C18" s="1403">
        <v>116427</v>
      </c>
      <c r="D18" s="1403">
        <v>109994</v>
      </c>
      <c r="E18" s="1403">
        <v>105753</v>
      </c>
      <c r="F18" s="1403">
        <v>100352</v>
      </c>
      <c r="G18" s="1420"/>
    </row>
    <row r="19" spans="1:8" s="1221" customFormat="1" ht="16.5" customHeight="1">
      <c r="F19" s="1421" t="s">
        <v>318</v>
      </c>
      <c r="H19" s="1300"/>
    </row>
    <row r="20" spans="1:8" s="1221" customFormat="1" ht="30" customHeight="1">
      <c r="A20" s="70"/>
      <c r="B20" s="70"/>
      <c r="C20" s="70"/>
      <c r="D20" s="70"/>
      <c r="E20" s="70"/>
      <c r="F20" s="70"/>
      <c r="H20" s="1416"/>
    </row>
    <row r="21" spans="1:8" s="1221" customFormat="1" ht="30" customHeight="1">
      <c r="A21" s="70" t="s">
        <v>2293</v>
      </c>
      <c r="B21" s="70"/>
      <c r="C21" s="70"/>
      <c r="D21" s="70"/>
      <c r="E21" s="70"/>
      <c r="F21" s="70"/>
      <c r="H21" s="1416"/>
    </row>
    <row r="22" spans="1:8" s="371" customFormat="1" ht="13.5" thickBot="1">
      <c r="C22" s="1408" t="s">
        <v>2294</v>
      </c>
      <c r="E22" s="1417"/>
    </row>
    <row r="23" spans="1:8" s="1221" customFormat="1" ht="24.9" customHeight="1">
      <c r="A23" s="1418" t="s">
        <v>2291</v>
      </c>
      <c r="B23" s="1399" t="s">
        <v>2295</v>
      </c>
      <c r="C23" s="1400" t="s">
        <v>346</v>
      </c>
      <c r="D23" s="1127"/>
    </row>
    <row r="24" spans="1:8" s="1221" customFormat="1" ht="30" customHeight="1" thickBot="1">
      <c r="A24" s="1419" t="s">
        <v>2296</v>
      </c>
      <c r="B24" s="1403">
        <v>2</v>
      </c>
      <c r="C24" s="1403">
        <v>4</v>
      </c>
      <c r="D24" s="1420"/>
    </row>
    <row r="25" spans="1:8" s="1221" customFormat="1" ht="16.5" customHeight="1">
      <c r="A25" s="1221" t="s">
        <v>2297</v>
      </c>
      <c r="C25" s="1421" t="s">
        <v>2298</v>
      </c>
      <c r="E25" s="1300"/>
    </row>
    <row r="26" spans="1:8">
      <c r="G26" s="1221"/>
      <c r="H26" s="1221"/>
    </row>
    <row r="27" spans="1:8">
      <c r="G27" s="1221"/>
      <c r="H27" s="1221"/>
    </row>
  </sheetData>
  <phoneticPr fontId="2"/>
  <printOptions horizontalCentered="1"/>
  <pageMargins left="0.39370078740157483" right="0.39370078740157483" top="0.59055118110236227" bottom="0.59055118110236227" header="0.11811023622047245" footer="0.11811023622047245"/>
  <pageSetup paperSize="9" scale="90" firstPageNumber="63" orientation="portrait" useFirstPageNumber="1" r:id="rId1"/>
  <headerFooter alignWithMargins="0">
    <oddFooter>&amp;C&amp;"ＭＳ 明朝,標準"&amp;10&amp;P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7E29-0230-4225-85E9-B40A95F2D721}">
  <dimension ref="A1:I33"/>
  <sheetViews>
    <sheetView view="pageBreakPreview" zoomScaleNormal="90" zoomScaleSheetLayoutView="100" workbookViewId="0"/>
  </sheetViews>
  <sheetFormatPr defaultColWidth="9" defaultRowHeight="13"/>
  <cols>
    <col min="1" max="1" width="13.08984375" style="1221" customWidth="1"/>
    <col min="2" max="6" width="11.08984375" style="1221" customWidth="1"/>
    <col min="7" max="8" width="11.453125" style="1221" customWidth="1"/>
    <col min="9" max="9" width="11.08984375" style="1221" customWidth="1"/>
    <col min="10" max="16384" width="9" style="1221"/>
  </cols>
  <sheetData>
    <row r="1" spans="1:9" ht="30" customHeight="1">
      <c r="A1" s="70" t="s">
        <v>2299</v>
      </c>
      <c r="B1" s="70"/>
      <c r="C1" s="70"/>
      <c r="D1" s="70"/>
      <c r="E1" s="70"/>
      <c r="F1" s="70"/>
      <c r="G1" s="70"/>
      <c r="H1" s="70"/>
    </row>
    <row r="2" spans="1:9" s="371" customFormat="1" ht="23.25" customHeight="1" thickBot="1">
      <c r="A2" s="1423" t="s">
        <v>2300</v>
      </c>
      <c r="B2" s="1405"/>
      <c r="C2" s="1405"/>
      <c r="D2" s="1405"/>
      <c r="E2" s="1405"/>
      <c r="F2" s="307"/>
      <c r="G2" s="1101"/>
      <c r="H2" s="51"/>
      <c r="I2" s="1408" t="s">
        <v>2301</v>
      </c>
    </row>
    <row r="3" spans="1:9" ht="37.5" customHeight="1">
      <c r="A3" s="1286" t="s">
        <v>363</v>
      </c>
      <c r="B3" s="1424" t="s">
        <v>2302</v>
      </c>
      <c r="C3" s="1424" t="s">
        <v>2303</v>
      </c>
      <c r="D3" s="1424" t="s">
        <v>2304</v>
      </c>
      <c r="E3" s="1424" t="s">
        <v>2305</v>
      </c>
      <c r="F3" s="1425" t="s">
        <v>2306</v>
      </c>
      <c r="G3" s="1425" t="s">
        <v>2307</v>
      </c>
      <c r="H3" s="1424" t="s">
        <v>2308</v>
      </c>
      <c r="I3" s="1426" t="s">
        <v>2309</v>
      </c>
    </row>
    <row r="4" spans="1:9" ht="21.75" customHeight="1">
      <c r="A4" s="295" t="s">
        <v>2310</v>
      </c>
      <c r="B4" s="1427">
        <v>100</v>
      </c>
      <c r="C4" s="1427">
        <v>100</v>
      </c>
      <c r="D4" s="1427">
        <v>100</v>
      </c>
      <c r="E4" s="1427">
        <v>100</v>
      </c>
      <c r="F4" s="1427">
        <v>100</v>
      </c>
      <c r="G4" s="1427">
        <v>100</v>
      </c>
      <c r="H4" s="1427">
        <v>100</v>
      </c>
      <c r="I4" s="1428">
        <v>100</v>
      </c>
    </row>
    <row r="5" spans="1:9" ht="21.75" customHeight="1">
      <c r="A5" s="295" t="s">
        <v>438</v>
      </c>
      <c r="B5" s="1427">
        <v>99.7</v>
      </c>
      <c r="C5" s="1427">
        <v>101.2</v>
      </c>
      <c r="D5" s="1427">
        <v>99.5</v>
      </c>
      <c r="E5" s="1427">
        <v>96.2</v>
      </c>
      <c r="F5" s="1427">
        <v>97.9</v>
      </c>
      <c r="G5" s="1427">
        <v>100</v>
      </c>
      <c r="H5" s="1427">
        <v>101.2</v>
      </c>
      <c r="I5" s="1428">
        <v>97.1</v>
      </c>
    </row>
    <row r="6" spans="1:9" ht="21.75" customHeight="1">
      <c r="A6" s="295" t="s">
        <v>344</v>
      </c>
      <c r="B6" s="1427">
        <v>100.7</v>
      </c>
      <c r="C6" s="1427">
        <v>101.5</v>
      </c>
      <c r="D6" s="1427">
        <v>102.3</v>
      </c>
      <c r="E6" s="1427">
        <v>100</v>
      </c>
      <c r="F6" s="1427">
        <v>95.9</v>
      </c>
      <c r="G6" s="1427">
        <v>101.1</v>
      </c>
      <c r="H6" s="1427">
        <v>102.2</v>
      </c>
      <c r="I6" s="1428">
        <v>97.4</v>
      </c>
    </row>
    <row r="7" spans="1:9" ht="21.75" customHeight="1">
      <c r="A7" s="295" t="s">
        <v>345</v>
      </c>
      <c r="B7" s="1427">
        <v>102.2</v>
      </c>
      <c r="C7" s="1427">
        <v>102.8</v>
      </c>
      <c r="D7" s="1427">
        <v>104.8</v>
      </c>
      <c r="E7" s="1427">
        <v>103.9</v>
      </c>
      <c r="F7" s="1427">
        <v>95.4</v>
      </c>
      <c r="G7" s="1427">
        <v>100.8</v>
      </c>
      <c r="H7" s="1427">
        <v>103.7</v>
      </c>
      <c r="I7" s="1428">
        <v>98.9</v>
      </c>
    </row>
    <row r="8" spans="1:9" ht="21.75" customHeight="1" thickBot="1">
      <c r="A8" s="300" t="s">
        <v>2311</v>
      </c>
      <c r="B8" s="1429">
        <v>102.7</v>
      </c>
      <c r="C8" s="1429">
        <v>103.1</v>
      </c>
      <c r="D8" s="1429">
        <v>106.6</v>
      </c>
      <c r="E8" s="1429">
        <v>105</v>
      </c>
      <c r="F8" s="1429">
        <v>97.4</v>
      </c>
      <c r="G8" s="1429">
        <v>100.2</v>
      </c>
      <c r="H8" s="1429">
        <v>103.9</v>
      </c>
      <c r="I8" s="1430">
        <v>98.3</v>
      </c>
    </row>
    <row r="9" spans="1:9" ht="16.5" customHeight="1" thickBot="1"/>
    <row r="10" spans="1:9" ht="37.5" customHeight="1">
      <c r="A10" s="1286" t="s">
        <v>363</v>
      </c>
      <c r="B10" s="1424" t="s">
        <v>2312</v>
      </c>
      <c r="C10" s="1424" t="s">
        <v>2313</v>
      </c>
      <c r="D10" s="1424" t="s">
        <v>2314</v>
      </c>
      <c r="E10" s="1424" t="s">
        <v>2315</v>
      </c>
      <c r="F10" s="1425" t="s">
        <v>2316</v>
      </c>
      <c r="G10" s="310" t="s">
        <v>2317</v>
      </c>
      <c r="H10" s="310" t="s">
        <v>2318</v>
      </c>
    </row>
    <row r="11" spans="1:9" ht="21.75" customHeight="1">
      <c r="A11" s="295" t="s">
        <v>2310</v>
      </c>
      <c r="B11" s="1428">
        <v>100</v>
      </c>
      <c r="C11" s="1428">
        <v>100</v>
      </c>
      <c r="D11" s="1428">
        <v>100</v>
      </c>
      <c r="E11" s="1428">
        <v>100</v>
      </c>
      <c r="F11" s="1428">
        <v>100</v>
      </c>
      <c r="G11" s="1428">
        <v>100</v>
      </c>
      <c r="H11" s="1428">
        <v>100</v>
      </c>
    </row>
    <row r="12" spans="1:9" ht="21.75" customHeight="1">
      <c r="A12" s="295" t="s">
        <v>438</v>
      </c>
      <c r="B12" s="1428">
        <v>101.7</v>
      </c>
      <c r="C12" s="1428">
        <v>101.4</v>
      </c>
      <c r="D12" s="1428">
        <v>100.5</v>
      </c>
      <c r="E12" s="1428">
        <v>103.8</v>
      </c>
      <c r="F12" s="1428">
        <v>99.5</v>
      </c>
      <c r="G12" s="1428">
        <v>99.5</v>
      </c>
      <c r="H12" s="1431">
        <v>100.2</v>
      </c>
    </row>
    <row r="13" spans="1:9" ht="21.75" customHeight="1">
      <c r="A13" s="295" t="s">
        <v>344</v>
      </c>
      <c r="B13" s="1428">
        <v>102.4</v>
      </c>
      <c r="C13" s="1428">
        <v>101.5</v>
      </c>
      <c r="D13" s="1428">
        <v>100.8</v>
      </c>
      <c r="E13" s="1428">
        <v>104.8</v>
      </c>
      <c r="F13" s="1428">
        <v>100.5</v>
      </c>
      <c r="G13" s="1428">
        <v>100</v>
      </c>
      <c r="H13" s="1431">
        <v>100.7</v>
      </c>
    </row>
    <row r="14" spans="1:9" ht="21.75" customHeight="1">
      <c r="A14" s="295" t="s">
        <v>345</v>
      </c>
      <c r="B14" s="1428">
        <v>102.9</v>
      </c>
      <c r="C14" s="1428">
        <v>101.8</v>
      </c>
      <c r="D14" s="1428">
        <v>100.8</v>
      </c>
      <c r="E14" s="1428">
        <v>110.9</v>
      </c>
      <c r="F14" s="1428">
        <v>101.8</v>
      </c>
      <c r="G14" s="1428">
        <v>101</v>
      </c>
      <c r="H14" s="1431">
        <v>101.5</v>
      </c>
    </row>
    <row r="15" spans="1:9" ht="21.75" customHeight="1" thickBot="1">
      <c r="A15" s="300" t="s">
        <v>2311</v>
      </c>
      <c r="B15" s="1430">
        <v>101.8</v>
      </c>
      <c r="C15" s="1430">
        <v>103.3</v>
      </c>
      <c r="D15" s="1430">
        <v>100.4</v>
      </c>
      <c r="E15" s="1430">
        <v>104.4</v>
      </c>
      <c r="F15" s="1430">
        <v>102.6</v>
      </c>
      <c r="G15" s="1430">
        <v>101.6</v>
      </c>
      <c r="H15" s="1432">
        <v>102.3</v>
      </c>
    </row>
    <row r="16" spans="1:9">
      <c r="A16" s="239"/>
      <c r="B16" s="239"/>
      <c r="C16" s="239"/>
      <c r="D16" s="239"/>
      <c r="E16" s="307"/>
      <c r="G16" s="1299"/>
      <c r="H16" s="1300" t="s">
        <v>2319</v>
      </c>
    </row>
    <row r="17" spans="1:9" ht="11.25" customHeight="1">
      <c r="A17" s="239"/>
      <c r="B17" s="239"/>
      <c r="C17" s="239"/>
      <c r="D17" s="239"/>
      <c r="E17" s="307"/>
      <c r="G17" s="1299"/>
      <c r="H17" s="1300"/>
    </row>
    <row r="18" spans="1:9" ht="13.5" customHeight="1">
      <c r="A18" s="70"/>
      <c r="B18" s="70"/>
      <c r="C18" s="70"/>
      <c r="D18" s="70"/>
      <c r="E18" s="70"/>
      <c r="F18" s="70"/>
      <c r="G18" s="70"/>
      <c r="H18" s="70"/>
    </row>
    <row r="19" spans="1:9" s="371" customFormat="1" ht="23.25" customHeight="1" thickBot="1">
      <c r="A19" s="1423" t="s">
        <v>2320</v>
      </c>
      <c r="B19" s="1405"/>
      <c r="C19" s="1405"/>
      <c r="D19" s="1405"/>
      <c r="E19" s="1405"/>
      <c r="F19" s="307"/>
      <c r="G19" s="1101"/>
      <c r="H19" s="51"/>
      <c r="I19" s="1408" t="s">
        <v>2301</v>
      </c>
    </row>
    <row r="20" spans="1:9" ht="37.5" customHeight="1">
      <c r="A20" s="1286" t="s">
        <v>363</v>
      </c>
      <c r="B20" s="1424" t="s">
        <v>2302</v>
      </c>
      <c r="C20" s="1424" t="s">
        <v>2303</v>
      </c>
      <c r="D20" s="1424" t="s">
        <v>2304</v>
      </c>
      <c r="E20" s="1424" t="s">
        <v>2305</v>
      </c>
      <c r="F20" s="1425" t="s">
        <v>2306</v>
      </c>
      <c r="G20" s="1425" t="s">
        <v>2307</v>
      </c>
      <c r="H20" s="1433" t="s">
        <v>2308</v>
      </c>
      <c r="I20" s="1433" t="s">
        <v>2309</v>
      </c>
    </row>
    <row r="21" spans="1:9" ht="21.75" customHeight="1">
      <c r="A21" s="295" t="s">
        <v>2310</v>
      </c>
      <c r="B21" s="1434">
        <v>100</v>
      </c>
      <c r="C21" s="1427">
        <v>100</v>
      </c>
      <c r="D21" s="1427">
        <v>100</v>
      </c>
      <c r="E21" s="1427">
        <v>100</v>
      </c>
      <c r="F21" s="1427">
        <v>100</v>
      </c>
      <c r="G21" s="1427">
        <v>100</v>
      </c>
      <c r="H21" s="1427">
        <v>100</v>
      </c>
      <c r="I21" s="1427">
        <v>100</v>
      </c>
    </row>
    <row r="22" spans="1:9" ht="21.75" customHeight="1">
      <c r="A22" s="295" t="s">
        <v>438</v>
      </c>
      <c r="B22" s="1434">
        <v>99.9</v>
      </c>
      <c r="C22" s="1427">
        <v>101.7</v>
      </c>
      <c r="D22" s="1427">
        <v>99.9</v>
      </c>
      <c r="E22" s="1427">
        <v>92.7</v>
      </c>
      <c r="F22" s="1427">
        <v>99.6</v>
      </c>
      <c r="G22" s="1427">
        <v>101.8</v>
      </c>
      <c r="H22" s="1427">
        <v>100.9</v>
      </c>
      <c r="I22" s="1427">
        <v>98</v>
      </c>
    </row>
    <row r="23" spans="1:9" ht="21.75" customHeight="1">
      <c r="A23" s="295" t="s">
        <v>344</v>
      </c>
      <c r="B23" s="1434">
        <v>100.4</v>
      </c>
      <c r="C23" s="1427">
        <v>102.4</v>
      </c>
      <c r="D23" s="1427">
        <v>99.7</v>
      </c>
      <c r="E23" s="1427">
        <v>95.2</v>
      </c>
      <c r="F23" s="1427">
        <v>99.1</v>
      </c>
      <c r="G23" s="1427">
        <v>102</v>
      </c>
      <c r="H23" s="1427">
        <v>101.8</v>
      </c>
      <c r="I23" s="1427">
        <v>98.3</v>
      </c>
    </row>
    <row r="24" spans="1:9" ht="21.75" customHeight="1">
      <c r="A24" s="295" t="s">
        <v>345</v>
      </c>
      <c r="B24" s="1434">
        <v>101.3</v>
      </c>
      <c r="C24" s="1427">
        <v>103.9</v>
      </c>
      <c r="D24" s="1427">
        <v>99.6</v>
      </c>
      <c r="E24" s="1427">
        <v>99</v>
      </c>
      <c r="F24" s="1427">
        <v>98</v>
      </c>
      <c r="G24" s="1427">
        <v>102.2</v>
      </c>
      <c r="H24" s="1427">
        <v>103.3</v>
      </c>
      <c r="I24" s="1427">
        <v>99.6</v>
      </c>
    </row>
    <row r="25" spans="1:9" ht="21.75" customHeight="1" thickBot="1">
      <c r="A25" s="300" t="s">
        <v>2311</v>
      </c>
      <c r="B25" s="1435">
        <v>101.8</v>
      </c>
      <c r="C25" s="1429">
        <v>104.3</v>
      </c>
      <c r="D25" s="1429">
        <v>99.8</v>
      </c>
      <c r="E25" s="1429">
        <v>101.3</v>
      </c>
      <c r="F25" s="1429">
        <v>100.2</v>
      </c>
      <c r="G25" s="1429">
        <v>102.6</v>
      </c>
      <c r="H25" s="1429">
        <v>104</v>
      </c>
      <c r="I25" s="1429">
        <v>99</v>
      </c>
    </row>
    <row r="26" spans="1:9" ht="16.5" customHeight="1" thickBot="1"/>
    <row r="27" spans="1:9" ht="37.5" customHeight="1">
      <c r="A27" s="1286" t="s">
        <v>363</v>
      </c>
      <c r="B27" s="1424" t="s">
        <v>2312</v>
      </c>
      <c r="C27" s="1424" t="s">
        <v>2313</v>
      </c>
      <c r="D27" s="1424" t="s">
        <v>2314</v>
      </c>
      <c r="E27" s="1424" t="s">
        <v>2315</v>
      </c>
      <c r="F27" s="1425" t="s">
        <v>2316</v>
      </c>
      <c r="G27" s="310" t="s">
        <v>2317</v>
      </c>
      <c r="H27" s="310" t="s">
        <v>2318</v>
      </c>
    </row>
    <row r="28" spans="1:9" ht="21.75" customHeight="1">
      <c r="A28" s="295" t="s">
        <v>2310</v>
      </c>
      <c r="B28" s="1427">
        <v>100</v>
      </c>
      <c r="C28" s="1427">
        <v>100</v>
      </c>
      <c r="D28" s="1427">
        <v>100</v>
      </c>
      <c r="E28" s="1427">
        <v>100</v>
      </c>
      <c r="F28" s="1427">
        <v>100</v>
      </c>
      <c r="G28" s="1427">
        <v>100</v>
      </c>
      <c r="H28" s="1431">
        <v>100</v>
      </c>
    </row>
    <row r="29" spans="1:9" ht="21.75" customHeight="1">
      <c r="A29" s="295" t="s">
        <v>438</v>
      </c>
      <c r="B29" s="1427">
        <v>101.6</v>
      </c>
      <c r="C29" s="1427">
        <v>101</v>
      </c>
      <c r="D29" s="1427">
        <v>100.7</v>
      </c>
      <c r="E29" s="1427">
        <v>104.6</v>
      </c>
      <c r="F29" s="1427">
        <v>99.7</v>
      </c>
      <c r="G29" s="1427">
        <v>99.7</v>
      </c>
      <c r="H29" s="1431">
        <v>100.6</v>
      </c>
    </row>
    <row r="30" spans="1:9" ht="21.75" customHeight="1">
      <c r="A30" s="295" t="s">
        <v>344</v>
      </c>
      <c r="B30" s="1427">
        <v>102.2</v>
      </c>
      <c r="C30" s="1427">
        <v>101.3</v>
      </c>
      <c r="D30" s="1427">
        <v>100.9</v>
      </c>
      <c r="E30" s="1427">
        <v>104.3</v>
      </c>
      <c r="F30" s="1427">
        <v>100.2</v>
      </c>
      <c r="G30" s="1427">
        <v>100.3</v>
      </c>
      <c r="H30" s="1431">
        <v>100.7</v>
      </c>
    </row>
    <row r="31" spans="1:9" ht="21.75" customHeight="1">
      <c r="A31" s="295" t="s">
        <v>345</v>
      </c>
      <c r="B31" s="1427">
        <v>102.7</v>
      </c>
      <c r="C31" s="1427">
        <v>102.1</v>
      </c>
      <c r="D31" s="1427">
        <v>101.4</v>
      </c>
      <c r="E31" s="1427">
        <v>108.3</v>
      </c>
      <c r="F31" s="1427">
        <v>101</v>
      </c>
      <c r="G31" s="1427">
        <v>101.4</v>
      </c>
      <c r="H31" s="1431">
        <v>101</v>
      </c>
    </row>
    <row r="32" spans="1:9" ht="21.75" customHeight="1" thickBot="1">
      <c r="A32" s="300" t="s">
        <v>2311</v>
      </c>
      <c r="B32" s="1429">
        <v>101.1</v>
      </c>
      <c r="C32" s="1429">
        <v>103.8</v>
      </c>
      <c r="D32" s="1429">
        <v>101.4</v>
      </c>
      <c r="E32" s="1429">
        <v>104.9</v>
      </c>
      <c r="F32" s="1429">
        <v>101.7</v>
      </c>
      <c r="G32" s="1429">
        <v>102.2</v>
      </c>
      <c r="H32" s="1432">
        <v>101.6</v>
      </c>
    </row>
    <row r="33" spans="7:8">
      <c r="G33" s="1230"/>
      <c r="H33" s="864" t="s">
        <v>2319</v>
      </c>
    </row>
  </sheetData>
  <phoneticPr fontId="2"/>
  <printOptions horizontalCentered="1"/>
  <pageMargins left="0.39370078740157483" right="0.39370078740157483" top="0.59055118110236227" bottom="0.59055118110236227" header="0.11811023622047245" footer="0.11811023622047245"/>
  <pageSetup paperSize="9" scale="89" firstPageNumber="64" orientation="portrait" useFirstPageNumber="1" r:id="rId1"/>
  <headerFooter alignWithMargins="0">
    <oddFooter>&amp;C&amp;"ＭＳ 明朝,標準"&amp;10&amp;P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5187-8CCC-4A1B-98A0-F94E1EC7460A}">
  <dimension ref="A1:S49"/>
  <sheetViews>
    <sheetView view="pageBreakPreview" zoomScaleNormal="90" zoomScaleSheetLayoutView="100" workbookViewId="0"/>
  </sheetViews>
  <sheetFormatPr defaultColWidth="9" defaultRowHeight="13"/>
  <cols>
    <col min="1" max="1" width="3.1796875" style="1478" customWidth="1"/>
    <col min="2" max="2" width="1.6328125" style="1478" customWidth="1"/>
    <col min="3" max="3" width="16.08984375" style="1478" customWidth="1"/>
    <col min="4" max="13" width="5.08984375" style="1478" customWidth="1"/>
    <col min="14" max="18" width="4.453125" style="1478" customWidth="1"/>
    <col min="19" max="16384" width="9" style="1478"/>
  </cols>
  <sheetData>
    <row r="1" spans="1:18" s="1437" customFormat="1" ht="30" customHeight="1">
      <c r="A1" s="1436" t="s">
        <v>2321</v>
      </c>
    </row>
    <row r="2" spans="1:18" s="1438" customFormat="1" ht="12.75" customHeight="1" thickBot="1">
      <c r="B2" s="1439"/>
      <c r="C2" s="1439"/>
      <c r="D2" s="1439"/>
      <c r="E2" s="1439"/>
      <c r="F2" s="1439"/>
      <c r="G2" s="1439"/>
      <c r="H2" s="1439"/>
      <c r="I2" s="1439"/>
      <c r="J2" s="1439"/>
      <c r="K2" s="1439"/>
      <c r="L2" s="1439"/>
      <c r="M2" s="1440"/>
      <c r="N2" s="1439"/>
      <c r="O2" s="1439"/>
      <c r="P2" s="1439"/>
      <c r="Q2" s="1439"/>
      <c r="R2" s="1440" t="s">
        <v>2322</v>
      </c>
    </row>
    <row r="3" spans="1:18" s="1441" customFormat="1" ht="15.75" customHeight="1">
      <c r="A3" s="4971" t="s">
        <v>1276</v>
      </c>
      <c r="B3" s="4972"/>
      <c r="C3" s="4972"/>
      <c r="D3" s="4975" t="s">
        <v>2323</v>
      </c>
      <c r="E3" s="4976"/>
      <c r="F3" s="4976"/>
      <c r="G3" s="4976"/>
      <c r="H3" s="4977"/>
      <c r="I3" s="4975" t="s">
        <v>2324</v>
      </c>
      <c r="J3" s="4976"/>
      <c r="K3" s="4976"/>
      <c r="L3" s="4976"/>
      <c r="M3" s="4977"/>
      <c r="N3" s="4975" t="s">
        <v>2325</v>
      </c>
      <c r="O3" s="4976"/>
      <c r="P3" s="4976"/>
      <c r="Q3" s="4976"/>
      <c r="R3" s="4977"/>
    </row>
    <row r="4" spans="1:18" s="1441" customFormat="1" ht="15.75" customHeight="1">
      <c r="A4" s="4973"/>
      <c r="B4" s="4974"/>
      <c r="C4" s="4974"/>
      <c r="D4" s="4978" t="s">
        <v>2326</v>
      </c>
      <c r="E4" s="4973"/>
      <c r="F4" s="4978" t="s">
        <v>2327</v>
      </c>
      <c r="G4" s="4979"/>
      <c r="H4" s="4973"/>
      <c r="I4" s="4978" t="s">
        <v>2326</v>
      </c>
      <c r="J4" s="4973"/>
      <c r="K4" s="4978" t="s">
        <v>2327</v>
      </c>
      <c r="L4" s="4979"/>
      <c r="M4" s="4973"/>
      <c r="N4" s="4978" t="s">
        <v>2326</v>
      </c>
      <c r="O4" s="4973"/>
      <c r="P4" s="4978" t="s">
        <v>2327</v>
      </c>
      <c r="Q4" s="4979"/>
      <c r="R4" s="4973"/>
    </row>
    <row r="5" spans="1:18" s="1442" customFormat="1" ht="15.75" customHeight="1">
      <c r="A5" s="4980" t="s">
        <v>2328</v>
      </c>
      <c r="B5" s="4982" t="s">
        <v>978</v>
      </c>
      <c r="C5" s="4983"/>
      <c r="D5" s="4984">
        <f>SUM(D6:E14)</f>
        <v>42851</v>
      </c>
      <c r="E5" s="4985"/>
      <c r="F5" s="4985">
        <f>SUM(F6:H14)</f>
        <v>4532882</v>
      </c>
      <c r="G5" s="4985"/>
      <c r="H5" s="4985"/>
      <c r="I5" s="4986">
        <f>SUM(I6:J14)</f>
        <v>42619</v>
      </c>
      <c r="J5" s="4986"/>
      <c r="K5" s="4986">
        <f>SUM(K6:M14)</f>
        <v>4513994</v>
      </c>
      <c r="L5" s="4986"/>
      <c r="M5" s="4986"/>
      <c r="N5" s="4986">
        <f>SUM(N6:O14)</f>
        <v>42566</v>
      </c>
      <c r="O5" s="4986"/>
      <c r="P5" s="4986">
        <f>SUM(P6:R14)</f>
        <v>4518452</v>
      </c>
      <c r="Q5" s="4986"/>
      <c r="R5" s="4986"/>
    </row>
    <row r="6" spans="1:18" s="1441" customFormat="1" ht="15.75" customHeight="1">
      <c r="A6" s="4981"/>
      <c r="C6" s="1443" t="s">
        <v>2329</v>
      </c>
      <c r="D6" s="4987">
        <v>26330</v>
      </c>
      <c r="E6" s="4988"/>
      <c r="F6" s="4988">
        <v>3154395</v>
      </c>
      <c r="G6" s="4988"/>
      <c r="H6" s="4988"/>
      <c r="I6" s="4989">
        <v>26285</v>
      </c>
      <c r="J6" s="4989"/>
      <c r="K6" s="4989">
        <v>3155717</v>
      </c>
      <c r="L6" s="4989"/>
      <c r="M6" s="4989"/>
      <c r="N6" s="4989">
        <v>26326</v>
      </c>
      <c r="O6" s="4989"/>
      <c r="P6" s="4989">
        <v>3163692</v>
      </c>
      <c r="Q6" s="4989"/>
      <c r="R6" s="4989"/>
    </row>
    <row r="7" spans="1:18" s="1441" customFormat="1" ht="15.75" customHeight="1">
      <c r="A7" s="4981"/>
      <c r="C7" s="1443" t="s">
        <v>2330</v>
      </c>
      <c r="D7" s="4987">
        <v>1978</v>
      </c>
      <c r="E7" s="4988"/>
      <c r="F7" s="4988">
        <v>273030</v>
      </c>
      <c r="G7" s="4988"/>
      <c r="H7" s="4988"/>
      <c r="I7" s="4989">
        <v>1957</v>
      </c>
      <c r="J7" s="4989"/>
      <c r="K7" s="4989">
        <v>270353</v>
      </c>
      <c r="L7" s="4989"/>
      <c r="M7" s="4989"/>
      <c r="N7" s="4989">
        <v>1938</v>
      </c>
      <c r="O7" s="4989"/>
      <c r="P7" s="4989">
        <v>269077</v>
      </c>
      <c r="Q7" s="4989"/>
      <c r="R7" s="4989"/>
    </row>
    <row r="8" spans="1:18" s="1441" customFormat="1" ht="15.75" customHeight="1">
      <c r="A8" s="4981"/>
      <c r="C8" s="1443" t="s">
        <v>2331</v>
      </c>
      <c r="D8" s="4990" t="s">
        <v>693</v>
      </c>
      <c r="E8" s="4989"/>
      <c r="F8" s="4989" t="s">
        <v>693</v>
      </c>
      <c r="G8" s="4989"/>
      <c r="H8" s="4989"/>
      <c r="I8" s="4989" t="s">
        <v>693</v>
      </c>
      <c r="J8" s="4989"/>
      <c r="K8" s="4989" t="s">
        <v>693</v>
      </c>
      <c r="L8" s="4989"/>
      <c r="M8" s="4989"/>
      <c r="N8" s="4989" t="s">
        <v>1232</v>
      </c>
      <c r="O8" s="4989"/>
      <c r="P8" s="4989" t="s">
        <v>1232</v>
      </c>
      <c r="Q8" s="4989"/>
      <c r="R8" s="4989"/>
    </row>
    <row r="9" spans="1:18" s="1441" customFormat="1" ht="15.75" customHeight="1">
      <c r="A9" s="4981"/>
      <c r="C9" s="1443" t="s">
        <v>2332</v>
      </c>
      <c r="D9" s="4987">
        <v>101</v>
      </c>
      <c r="E9" s="4988"/>
      <c r="F9" s="4988">
        <v>27138</v>
      </c>
      <c r="G9" s="4988"/>
      <c r="H9" s="4988"/>
      <c r="I9" s="4989">
        <v>101</v>
      </c>
      <c r="J9" s="4989"/>
      <c r="K9" s="4989">
        <v>27138</v>
      </c>
      <c r="L9" s="4989"/>
      <c r="M9" s="4989"/>
      <c r="N9" s="4989">
        <v>102</v>
      </c>
      <c r="O9" s="4989"/>
      <c r="P9" s="4989">
        <v>27322</v>
      </c>
      <c r="Q9" s="4989"/>
      <c r="R9" s="4989"/>
    </row>
    <row r="10" spans="1:18" s="1441" customFormat="1" ht="15.75" customHeight="1">
      <c r="A10" s="4981"/>
      <c r="C10" s="1444" t="s">
        <v>2333</v>
      </c>
      <c r="D10" s="4987">
        <v>817</v>
      </c>
      <c r="E10" s="4988"/>
      <c r="F10" s="4988">
        <v>79043</v>
      </c>
      <c r="G10" s="4988"/>
      <c r="H10" s="4988"/>
      <c r="I10" s="4989">
        <v>813</v>
      </c>
      <c r="J10" s="4989"/>
      <c r="K10" s="4989">
        <v>78663</v>
      </c>
      <c r="L10" s="4989"/>
      <c r="M10" s="4989"/>
      <c r="N10" s="4989">
        <v>811</v>
      </c>
      <c r="O10" s="4989"/>
      <c r="P10" s="4989">
        <v>78370</v>
      </c>
      <c r="Q10" s="4989"/>
      <c r="R10" s="4989"/>
    </row>
    <row r="11" spans="1:18" s="1441" customFormat="1" ht="15.75" customHeight="1">
      <c r="A11" s="4981"/>
      <c r="C11" s="1444" t="s">
        <v>2334</v>
      </c>
      <c r="D11" s="4987">
        <v>24</v>
      </c>
      <c r="E11" s="4988"/>
      <c r="F11" s="4988">
        <v>3566</v>
      </c>
      <c r="G11" s="4988"/>
      <c r="H11" s="4988"/>
      <c r="I11" s="4989">
        <v>25</v>
      </c>
      <c r="J11" s="4989"/>
      <c r="K11" s="4989">
        <v>3739</v>
      </c>
      <c r="L11" s="4989"/>
      <c r="M11" s="4989"/>
      <c r="N11" s="4989">
        <v>26</v>
      </c>
      <c r="O11" s="4989"/>
      <c r="P11" s="4989">
        <v>3822</v>
      </c>
      <c r="Q11" s="4989"/>
      <c r="R11" s="4989"/>
    </row>
    <row r="12" spans="1:18" s="1441" customFormat="1" ht="15.75" customHeight="1">
      <c r="A12" s="4981"/>
      <c r="C12" s="1443" t="s">
        <v>2335</v>
      </c>
      <c r="D12" s="4990" t="s">
        <v>693</v>
      </c>
      <c r="E12" s="4989"/>
      <c r="F12" s="4989" t="s">
        <v>693</v>
      </c>
      <c r="G12" s="4989"/>
      <c r="H12" s="4989"/>
      <c r="I12" s="4989" t="s">
        <v>693</v>
      </c>
      <c r="J12" s="4989"/>
      <c r="K12" s="4989" t="s">
        <v>693</v>
      </c>
      <c r="L12" s="4989"/>
      <c r="M12" s="4989"/>
      <c r="N12" s="4989" t="s">
        <v>1232</v>
      </c>
      <c r="O12" s="4989"/>
      <c r="P12" s="4989" t="s">
        <v>1232</v>
      </c>
      <c r="Q12" s="4989"/>
      <c r="R12" s="4989"/>
    </row>
    <row r="13" spans="1:18" s="1441" customFormat="1" ht="15.75" customHeight="1">
      <c r="A13" s="4981"/>
      <c r="C13" s="1443" t="s">
        <v>2336</v>
      </c>
      <c r="D13" s="4987">
        <v>1220</v>
      </c>
      <c r="E13" s="4988"/>
      <c r="F13" s="4988">
        <v>183741</v>
      </c>
      <c r="G13" s="4988"/>
      <c r="H13" s="4988"/>
      <c r="I13" s="4989">
        <v>1186</v>
      </c>
      <c r="J13" s="4989"/>
      <c r="K13" s="4989">
        <v>175030</v>
      </c>
      <c r="L13" s="4989"/>
      <c r="M13" s="4989"/>
      <c r="N13" s="4989">
        <v>1178</v>
      </c>
      <c r="O13" s="4989"/>
      <c r="P13" s="4989">
        <v>174108</v>
      </c>
      <c r="Q13" s="4989"/>
      <c r="R13" s="4989"/>
    </row>
    <row r="14" spans="1:18" s="1441" customFormat="1" ht="15.75" customHeight="1">
      <c r="A14" s="4981"/>
      <c r="C14" s="1445" t="s">
        <v>466</v>
      </c>
      <c r="D14" s="4987">
        <v>12381</v>
      </c>
      <c r="E14" s="4988"/>
      <c r="F14" s="4988">
        <v>811969</v>
      </c>
      <c r="G14" s="4988"/>
      <c r="H14" s="4988"/>
      <c r="I14" s="4989">
        <v>12252</v>
      </c>
      <c r="J14" s="4989"/>
      <c r="K14" s="4989">
        <v>803354</v>
      </c>
      <c r="L14" s="4989"/>
      <c r="M14" s="4989"/>
      <c r="N14" s="4991">
        <v>12185</v>
      </c>
      <c r="O14" s="4991"/>
      <c r="P14" s="4991">
        <v>802061</v>
      </c>
      <c r="Q14" s="4991"/>
      <c r="R14" s="4991"/>
    </row>
    <row r="15" spans="1:18" s="1442" customFormat="1" ht="15.75" customHeight="1">
      <c r="A15" s="4992" t="s">
        <v>2337</v>
      </c>
      <c r="B15" s="4982" t="s">
        <v>978</v>
      </c>
      <c r="C15" s="4983"/>
      <c r="D15" s="4995">
        <f>SUM(D16:E20)</f>
        <v>9857</v>
      </c>
      <c r="E15" s="4996"/>
      <c r="F15" s="4996">
        <f>SUM(F16:H20)</f>
        <v>3144195</v>
      </c>
      <c r="G15" s="4996"/>
      <c r="H15" s="4996"/>
      <c r="I15" s="4986">
        <f>SUM(I16:J20)</f>
        <v>9826</v>
      </c>
      <c r="J15" s="4986"/>
      <c r="K15" s="4986">
        <f>SUM(K16:M20)</f>
        <v>3160102</v>
      </c>
      <c r="L15" s="4986"/>
      <c r="M15" s="4986"/>
      <c r="N15" s="4986">
        <f>SUM(N16:O20)</f>
        <v>9813</v>
      </c>
      <c r="O15" s="4986"/>
      <c r="P15" s="4986">
        <f>SUM(P16:R20)</f>
        <v>3176359</v>
      </c>
      <c r="Q15" s="4986"/>
      <c r="R15" s="4986"/>
    </row>
    <row r="16" spans="1:18" s="1441" customFormat="1" ht="15.75" customHeight="1">
      <c r="A16" s="4993"/>
      <c r="B16" s="1446"/>
      <c r="C16" s="1444" t="s">
        <v>2333</v>
      </c>
      <c r="D16" s="4987">
        <v>837</v>
      </c>
      <c r="E16" s="4988"/>
      <c r="F16" s="4988">
        <v>451766</v>
      </c>
      <c r="G16" s="4988"/>
      <c r="H16" s="4988"/>
      <c r="I16" s="4989">
        <v>832</v>
      </c>
      <c r="J16" s="4989"/>
      <c r="K16" s="4989">
        <v>448637</v>
      </c>
      <c r="L16" s="4989"/>
      <c r="M16" s="4989"/>
      <c r="N16" s="4989">
        <v>830</v>
      </c>
      <c r="O16" s="4989"/>
      <c r="P16" s="4989">
        <v>452346</v>
      </c>
      <c r="Q16" s="4989"/>
      <c r="R16" s="4989"/>
    </row>
    <row r="17" spans="1:19" s="1441" customFormat="1" ht="15.75" customHeight="1">
      <c r="A17" s="4993"/>
      <c r="B17" s="1446"/>
      <c r="C17" s="1443" t="s">
        <v>2338</v>
      </c>
      <c r="D17" s="4987">
        <v>2942</v>
      </c>
      <c r="E17" s="4988"/>
      <c r="F17" s="4988">
        <v>668951</v>
      </c>
      <c r="G17" s="4988"/>
      <c r="H17" s="4988"/>
      <c r="I17" s="4989">
        <v>2933</v>
      </c>
      <c r="J17" s="4989"/>
      <c r="K17" s="4989">
        <v>669169</v>
      </c>
      <c r="L17" s="4989"/>
      <c r="M17" s="4989"/>
      <c r="N17" s="4989">
        <v>2916</v>
      </c>
      <c r="O17" s="4989"/>
      <c r="P17" s="4989">
        <v>666342</v>
      </c>
      <c r="Q17" s="4989"/>
      <c r="R17" s="4989"/>
    </row>
    <row r="18" spans="1:19" s="1441" customFormat="1" ht="15.75" customHeight="1">
      <c r="A18" s="4993"/>
      <c r="B18" s="1446"/>
      <c r="C18" s="1443" t="s">
        <v>2339</v>
      </c>
      <c r="D18" s="4987">
        <v>383</v>
      </c>
      <c r="E18" s="4988"/>
      <c r="F18" s="4988">
        <v>740855</v>
      </c>
      <c r="G18" s="4988"/>
      <c r="H18" s="4988"/>
      <c r="I18" s="4989">
        <v>378</v>
      </c>
      <c r="J18" s="4989"/>
      <c r="K18" s="4989">
        <v>738366</v>
      </c>
      <c r="L18" s="4989"/>
      <c r="M18" s="4989"/>
      <c r="N18" s="4989">
        <v>378</v>
      </c>
      <c r="O18" s="4989"/>
      <c r="P18" s="4989">
        <v>738442</v>
      </c>
      <c r="Q18" s="4989"/>
      <c r="R18" s="4989"/>
    </row>
    <row r="19" spans="1:19" s="1441" customFormat="1" ht="15.75" customHeight="1">
      <c r="A19" s="4993"/>
      <c r="B19" s="1446"/>
      <c r="C19" s="1443" t="s">
        <v>2336</v>
      </c>
      <c r="D19" s="4987">
        <v>1893</v>
      </c>
      <c r="E19" s="4988"/>
      <c r="F19" s="4988">
        <v>958430</v>
      </c>
      <c r="G19" s="4988"/>
      <c r="H19" s="4988"/>
      <c r="I19" s="4989">
        <v>1891</v>
      </c>
      <c r="J19" s="4989"/>
      <c r="K19" s="4989">
        <v>979656</v>
      </c>
      <c r="L19" s="4989"/>
      <c r="M19" s="4989"/>
      <c r="N19" s="4989">
        <v>1904</v>
      </c>
      <c r="O19" s="4989"/>
      <c r="P19" s="4989">
        <v>995469</v>
      </c>
      <c r="Q19" s="4989"/>
      <c r="R19" s="4989"/>
    </row>
    <row r="20" spans="1:19" s="1441" customFormat="1" ht="15.75" customHeight="1" thickBot="1">
      <c r="A20" s="4994"/>
      <c r="B20" s="1447"/>
      <c r="C20" s="1448" t="s">
        <v>466</v>
      </c>
      <c r="D20" s="4997">
        <v>3802</v>
      </c>
      <c r="E20" s="4998"/>
      <c r="F20" s="4998">
        <v>324193</v>
      </c>
      <c r="G20" s="4998"/>
      <c r="H20" s="4998"/>
      <c r="I20" s="4999">
        <v>3792</v>
      </c>
      <c r="J20" s="4999"/>
      <c r="K20" s="4999">
        <v>324274</v>
      </c>
      <c r="L20" s="4999"/>
      <c r="M20" s="4999"/>
      <c r="N20" s="4999">
        <v>3785</v>
      </c>
      <c r="O20" s="4999"/>
      <c r="P20" s="4999">
        <v>323760</v>
      </c>
      <c r="Q20" s="4999"/>
      <c r="R20" s="4999"/>
    </row>
    <row r="21" spans="1:19" s="1438" customFormat="1" ht="12.75" customHeight="1">
      <c r="B21" s="1449"/>
      <c r="C21" s="1449"/>
      <c r="D21" s="1449"/>
      <c r="E21" s="1449"/>
      <c r="F21" s="1449"/>
      <c r="G21" s="1449"/>
      <c r="H21" s="1449"/>
      <c r="I21" s="1449"/>
      <c r="J21" s="1449"/>
      <c r="K21" s="1450"/>
      <c r="L21" s="1450"/>
      <c r="M21" s="1451"/>
      <c r="N21" s="1449"/>
      <c r="O21" s="1449"/>
      <c r="P21" s="1450"/>
      <c r="Q21" s="1450"/>
      <c r="R21" s="1451" t="s">
        <v>2340</v>
      </c>
    </row>
    <row r="22" spans="1:19" s="1453" customFormat="1" ht="30" customHeight="1">
      <c r="A22" s="1436"/>
      <c r="B22" s="1436"/>
      <c r="C22" s="1452"/>
      <c r="D22" s="1452"/>
      <c r="E22" s="1452"/>
      <c r="F22" s="1452"/>
      <c r="G22" s="1452"/>
      <c r="H22" s="1452"/>
      <c r="I22" s="1452"/>
      <c r="J22" s="1452"/>
      <c r="K22" s="1452"/>
      <c r="L22" s="1452"/>
      <c r="M22" s="1452"/>
      <c r="N22" s="1452"/>
      <c r="O22" s="1452"/>
      <c r="P22" s="1452"/>
      <c r="Q22" s="1452"/>
      <c r="R22" s="1452"/>
    </row>
    <row r="23" spans="1:19" s="1453" customFormat="1" ht="30" customHeight="1">
      <c r="A23" s="1436" t="s">
        <v>2341</v>
      </c>
      <c r="B23" s="1436"/>
      <c r="C23" s="1436"/>
      <c r="D23" s="1436"/>
      <c r="E23" s="1436"/>
      <c r="F23" s="1436"/>
      <c r="G23" s="1454"/>
      <c r="H23" s="1454"/>
      <c r="I23" s="1454"/>
      <c r="J23" s="1454"/>
      <c r="K23" s="1454"/>
      <c r="L23" s="1454"/>
      <c r="M23" s="1454"/>
      <c r="N23" s="1454"/>
      <c r="O23" s="1454"/>
      <c r="P23" s="1454"/>
      <c r="Q23" s="1454"/>
      <c r="R23" s="1454"/>
    </row>
    <row r="24" spans="1:19" s="1455" customFormat="1" ht="13.5" customHeight="1" thickBot="1">
      <c r="A24" s="1438"/>
      <c r="B24" s="1439"/>
      <c r="C24" s="1439"/>
      <c r="D24" s="1439"/>
      <c r="E24" s="1439"/>
      <c r="F24" s="1439"/>
      <c r="G24" s="1439"/>
      <c r="H24" s="1439"/>
      <c r="I24" s="1439"/>
      <c r="J24" s="1439"/>
      <c r="K24" s="1439"/>
      <c r="L24" s="1439"/>
      <c r="M24" s="1439"/>
      <c r="N24" s="1439"/>
      <c r="O24" s="1439"/>
      <c r="P24" s="1439"/>
      <c r="Q24" s="1439"/>
      <c r="R24" s="1440" t="s">
        <v>2342</v>
      </c>
    </row>
    <row r="25" spans="1:19" s="1456" customFormat="1" ht="28.5" customHeight="1">
      <c r="A25" s="5013" t="s">
        <v>2343</v>
      </c>
      <c r="B25" s="5014"/>
      <c r="C25" s="5014"/>
      <c r="D25" s="4971" t="s">
        <v>2344</v>
      </c>
      <c r="E25" s="4972"/>
      <c r="F25" s="4972"/>
      <c r="G25" s="4972" t="s">
        <v>2345</v>
      </c>
      <c r="H25" s="4972"/>
      <c r="I25" s="5006" t="s">
        <v>2328</v>
      </c>
      <c r="J25" s="5006"/>
      <c r="K25" s="5015" t="s">
        <v>2346</v>
      </c>
      <c r="L25" s="5006"/>
      <c r="M25" s="5015" t="s">
        <v>2347</v>
      </c>
      <c r="N25" s="5006"/>
      <c r="O25" s="5006" t="s">
        <v>2348</v>
      </c>
      <c r="P25" s="5006"/>
      <c r="Q25" s="4972" t="s">
        <v>2349</v>
      </c>
      <c r="R25" s="5007"/>
      <c r="S25" s="1453"/>
    </row>
    <row r="26" spans="1:19" s="1459" customFormat="1" ht="17.25" customHeight="1">
      <c r="A26" s="5008" t="s">
        <v>815</v>
      </c>
      <c r="B26" s="5008"/>
      <c r="C26" s="5009"/>
      <c r="D26" s="1457"/>
      <c r="E26" s="1457"/>
      <c r="F26" s="1458"/>
      <c r="G26" s="5010">
        <v>549</v>
      </c>
      <c r="H26" s="5011"/>
      <c r="I26" s="5011">
        <v>80</v>
      </c>
      <c r="J26" s="5011"/>
      <c r="K26" s="5011">
        <v>159</v>
      </c>
      <c r="L26" s="5011"/>
      <c r="M26" s="5011">
        <v>54</v>
      </c>
      <c r="N26" s="5011"/>
      <c r="O26" s="5011">
        <v>256</v>
      </c>
      <c r="P26" s="5011"/>
      <c r="Q26" s="5012"/>
      <c r="R26" s="5012"/>
      <c r="S26" s="1455"/>
    </row>
    <row r="27" spans="1:19" s="1459" customFormat="1" ht="11.25" customHeight="1">
      <c r="A27" s="1460"/>
      <c r="B27" s="1460"/>
      <c r="C27" s="1461"/>
      <c r="D27" s="1462"/>
      <c r="E27" s="1462"/>
      <c r="F27" s="1463"/>
      <c r="G27" s="1464"/>
      <c r="H27" s="1465"/>
      <c r="I27" s="1466"/>
      <c r="J27" s="1467"/>
      <c r="K27" s="1468"/>
      <c r="L27" s="1467"/>
      <c r="M27" s="1468"/>
      <c r="N27" s="1467"/>
      <c r="O27" s="1467"/>
      <c r="P27" s="1467"/>
      <c r="Q27" s="5000"/>
      <c r="R27" s="5000"/>
      <c r="S27" s="1453"/>
    </row>
    <row r="28" spans="1:19" s="1459" customFormat="1" ht="17.25" customHeight="1">
      <c r="A28" s="1460"/>
      <c r="B28" s="5001" t="s">
        <v>2350</v>
      </c>
      <c r="C28" s="5002"/>
      <c r="D28" s="1462"/>
      <c r="E28" s="1462"/>
      <c r="F28" s="1469"/>
      <c r="G28" s="5003">
        <v>120</v>
      </c>
      <c r="H28" s="5004"/>
      <c r="I28" s="5005" t="s">
        <v>1232</v>
      </c>
      <c r="J28" s="5005"/>
      <c r="K28" s="5005" t="s">
        <v>693</v>
      </c>
      <c r="L28" s="5005"/>
      <c r="M28" s="5005" t="s">
        <v>693</v>
      </c>
      <c r="N28" s="5005"/>
      <c r="O28" s="5004">
        <v>120</v>
      </c>
      <c r="P28" s="5004"/>
      <c r="Q28" s="5000"/>
      <c r="R28" s="5000"/>
      <c r="S28" s="1455"/>
    </row>
    <row r="29" spans="1:19" s="1456" customFormat="1" ht="17.25" customHeight="1">
      <c r="A29" s="1462"/>
      <c r="B29" s="1462"/>
      <c r="C29" s="1470" t="s">
        <v>2351</v>
      </c>
      <c r="D29" s="5021" t="s">
        <v>2352</v>
      </c>
      <c r="E29" s="5022"/>
      <c r="F29" s="5022"/>
      <c r="G29" s="5019">
        <f>SUM(I29:P29)</f>
        <v>12</v>
      </c>
      <c r="H29" s="5020"/>
      <c r="I29" s="5005" t="s">
        <v>693</v>
      </c>
      <c r="J29" s="5005"/>
      <c r="K29" s="5005" t="s">
        <v>693</v>
      </c>
      <c r="L29" s="5005"/>
      <c r="M29" s="5005" t="s">
        <v>693</v>
      </c>
      <c r="N29" s="5005"/>
      <c r="O29" s="5020">
        <v>12</v>
      </c>
      <c r="P29" s="5020"/>
      <c r="Q29" s="5016" t="s">
        <v>2353</v>
      </c>
      <c r="R29" s="5016" t="s">
        <v>2353</v>
      </c>
      <c r="S29" s="1453"/>
    </row>
    <row r="30" spans="1:19" s="1456" customFormat="1" ht="17.25" customHeight="1">
      <c r="A30" s="1462"/>
      <c r="B30" s="1462"/>
      <c r="C30" s="1470" t="s">
        <v>2354</v>
      </c>
      <c r="D30" s="5017" t="s">
        <v>2355</v>
      </c>
      <c r="E30" s="5018"/>
      <c r="F30" s="5018"/>
      <c r="G30" s="5019">
        <f>SUM(I30:P30)</f>
        <v>71</v>
      </c>
      <c r="H30" s="5020"/>
      <c r="I30" s="5005" t="s">
        <v>693</v>
      </c>
      <c r="J30" s="5005"/>
      <c r="K30" s="5005" t="s">
        <v>693</v>
      </c>
      <c r="L30" s="5005"/>
      <c r="M30" s="5005" t="s">
        <v>693</v>
      </c>
      <c r="N30" s="5005"/>
      <c r="O30" s="5020">
        <v>71</v>
      </c>
      <c r="P30" s="5020"/>
      <c r="Q30" s="5016" t="s">
        <v>2356</v>
      </c>
      <c r="R30" s="5016" t="s">
        <v>2357</v>
      </c>
      <c r="S30" s="1455"/>
    </row>
    <row r="31" spans="1:19" s="1456" customFormat="1" ht="17.25" customHeight="1">
      <c r="A31" s="1462"/>
      <c r="B31" s="1462"/>
      <c r="C31" s="1470" t="s">
        <v>2358</v>
      </c>
      <c r="D31" s="5017" t="s">
        <v>2359</v>
      </c>
      <c r="E31" s="5017"/>
      <c r="F31" s="5017"/>
      <c r="G31" s="5019">
        <v>37</v>
      </c>
      <c r="H31" s="5020"/>
      <c r="I31" s="5005" t="s">
        <v>693</v>
      </c>
      <c r="J31" s="5005"/>
      <c r="K31" s="5005" t="s">
        <v>693</v>
      </c>
      <c r="L31" s="5005"/>
      <c r="M31" s="5005" t="s">
        <v>693</v>
      </c>
      <c r="N31" s="5005"/>
      <c r="O31" s="5020">
        <v>37</v>
      </c>
      <c r="P31" s="5020"/>
      <c r="Q31" s="5016" t="s">
        <v>2360</v>
      </c>
      <c r="R31" s="5016" t="s">
        <v>2361</v>
      </c>
      <c r="S31" s="1453"/>
    </row>
    <row r="32" spans="1:19" s="1456" customFormat="1" ht="11.25" customHeight="1">
      <c r="A32" s="1462"/>
      <c r="B32" s="1462"/>
      <c r="C32" s="1461"/>
      <c r="D32" s="5024"/>
      <c r="E32" s="5024"/>
      <c r="F32" s="5024"/>
      <c r="G32" s="1471"/>
      <c r="H32" s="1272"/>
      <c r="I32" s="5020"/>
      <c r="J32" s="5020"/>
      <c r="K32" s="5020"/>
      <c r="L32" s="5020"/>
      <c r="M32" s="5020"/>
      <c r="N32" s="5020"/>
      <c r="O32" s="5020"/>
      <c r="P32" s="5020"/>
      <c r="Q32" s="5016"/>
      <c r="R32" s="5016"/>
      <c r="S32" s="1455"/>
    </row>
    <row r="33" spans="1:19" s="1456" customFormat="1" ht="17.25" customHeight="1">
      <c r="A33" s="1462"/>
      <c r="B33" s="5001" t="s">
        <v>2362</v>
      </c>
      <c r="C33" s="5023"/>
      <c r="D33" s="5024"/>
      <c r="E33" s="5024"/>
      <c r="F33" s="5024"/>
      <c r="G33" s="5003">
        <f>SUM(I33:P33)</f>
        <v>422</v>
      </c>
      <c r="H33" s="5004"/>
      <c r="I33" s="5004">
        <f>SUM(I34:J44)</f>
        <v>79</v>
      </c>
      <c r="J33" s="5004"/>
      <c r="K33" s="5004">
        <f>SUM(K34:L44)</f>
        <v>153</v>
      </c>
      <c r="L33" s="5004"/>
      <c r="M33" s="5004">
        <v>54</v>
      </c>
      <c r="N33" s="5004"/>
      <c r="O33" s="5004">
        <v>136</v>
      </c>
      <c r="P33" s="5004"/>
      <c r="Q33" s="5000"/>
      <c r="R33" s="5000"/>
      <c r="S33" s="1453"/>
    </row>
    <row r="34" spans="1:19" s="1456" customFormat="1" ht="17.25" customHeight="1">
      <c r="A34" s="1462"/>
      <c r="B34" s="1462"/>
      <c r="C34" s="1472" t="s">
        <v>2363</v>
      </c>
      <c r="D34" s="5024" t="s">
        <v>2364</v>
      </c>
      <c r="E34" s="5024" t="s">
        <v>2364</v>
      </c>
      <c r="F34" s="5024" t="s">
        <v>2364</v>
      </c>
      <c r="G34" s="5019">
        <f t="shared" ref="G34:G43" si="0">SUM(I34:P34)</f>
        <v>50</v>
      </c>
      <c r="H34" s="5020"/>
      <c r="I34" s="5020">
        <v>50</v>
      </c>
      <c r="J34" s="5020"/>
      <c r="K34" s="5025" t="s">
        <v>1232</v>
      </c>
      <c r="L34" s="5025"/>
      <c r="M34" s="5025" t="s">
        <v>1232</v>
      </c>
      <c r="N34" s="5025"/>
      <c r="O34" s="5025" t="s">
        <v>1232</v>
      </c>
      <c r="P34" s="5025"/>
      <c r="Q34" s="5016" t="s">
        <v>2365</v>
      </c>
      <c r="R34" s="5016" t="s">
        <v>2366</v>
      </c>
      <c r="S34" s="1455"/>
    </row>
    <row r="35" spans="1:19" s="1456" customFormat="1" ht="17.25" customHeight="1">
      <c r="A35" s="1462"/>
      <c r="B35" s="1462"/>
      <c r="C35" s="1472" t="s">
        <v>2367</v>
      </c>
      <c r="D35" s="5026" t="s">
        <v>2368</v>
      </c>
      <c r="E35" s="5026" t="s">
        <v>2369</v>
      </c>
      <c r="F35" s="5026" t="s">
        <v>2369</v>
      </c>
      <c r="G35" s="5019">
        <f t="shared" si="0"/>
        <v>33</v>
      </c>
      <c r="H35" s="5020"/>
      <c r="I35" s="5025" t="s">
        <v>1232</v>
      </c>
      <c r="J35" s="5025"/>
      <c r="K35" s="5020">
        <v>33</v>
      </c>
      <c r="L35" s="5020"/>
      <c r="M35" s="5025" t="s">
        <v>1232</v>
      </c>
      <c r="N35" s="5025"/>
      <c r="O35" s="5025" t="s">
        <v>1232</v>
      </c>
      <c r="P35" s="5025"/>
      <c r="Q35" s="5016" t="s">
        <v>2370</v>
      </c>
      <c r="R35" s="5016" t="s">
        <v>2371</v>
      </c>
      <c r="S35" s="1453"/>
    </row>
    <row r="36" spans="1:19" s="1456" customFormat="1" ht="17.25" customHeight="1">
      <c r="A36" s="1462"/>
      <c r="B36" s="1462"/>
      <c r="C36" s="1472" t="s">
        <v>2372</v>
      </c>
      <c r="D36" s="5024" t="s">
        <v>2373</v>
      </c>
      <c r="E36" s="5024" t="s">
        <v>2373</v>
      </c>
      <c r="F36" s="5024" t="s">
        <v>2373</v>
      </c>
      <c r="G36" s="5019">
        <v>46</v>
      </c>
      <c r="H36" s="5020"/>
      <c r="I36" s="5025" t="s">
        <v>693</v>
      </c>
      <c r="J36" s="5025"/>
      <c r="K36" s="5020">
        <v>46</v>
      </c>
      <c r="L36" s="5020"/>
      <c r="M36" s="5025" t="s">
        <v>693</v>
      </c>
      <c r="N36" s="5025"/>
      <c r="O36" s="5025" t="s">
        <v>693</v>
      </c>
      <c r="P36" s="5025"/>
      <c r="Q36" s="5016" t="s">
        <v>2374</v>
      </c>
      <c r="R36" s="5016" t="s">
        <v>2375</v>
      </c>
      <c r="S36" s="1455"/>
    </row>
    <row r="37" spans="1:19" s="1456" customFormat="1" ht="17.25" customHeight="1">
      <c r="A37" s="1462"/>
      <c r="B37" s="1462"/>
      <c r="C37" s="1472" t="s">
        <v>2376</v>
      </c>
      <c r="D37" s="5024" t="s">
        <v>2377</v>
      </c>
      <c r="E37" s="5024" t="s">
        <v>2377</v>
      </c>
      <c r="F37" s="5024" t="s">
        <v>2377</v>
      </c>
      <c r="G37" s="5019">
        <f t="shared" si="0"/>
        <v>48</v>
      </c>
      <c r="H37" s="5020"/>
      <c r="I37" s="5025" t="s">
        <v>1232</v>
      </c>
      <c r="J37" s="5025"/>
      <c r="K37" s="5027" t="s">
        <v>1232</v>
      </c>
      <c r="L37" s="5027"/>
      <c r="M37" s="5025" t="s">
        <v>1232</v>
      </c>
      <c r="N37" s="5025"/>
      <c r="O37" s="5020">
        <v>48</v>
      </c>
      <c r="P37" s="5020"/>
      <c r="Q37" s="5016" t="s">
        <v>2378</v>
      </c>
      <c r="R37" s="5016" t="s">
        <v>2378</v>
      </c>
      <c r="S37" s="1453"/>
    </row>
    <row r="38" spans="1:19" s="1456" customFormat="1" ht="17.25" customHeight="1">
      <c r="A38" s="1462"/>
      <c r="B38" s="1462"/>
      <c r="C38" s="1472" t="s">
        <v>2379</v>
      </c>
      <c r="D38" s="5024" t="s">
        <v>2380</v>
      </c>
      <c r="E38" s="5024" t="s">
        <v>2380</v>
      </c>
      <c r="F38" s="5024" t="s">
        <v>2380</v>
      </c>
      <c r="G38" s="5019">
        <f t="shared" si="0"/>
        <v>19</v>
      </c>
      <c r="H38" s="5020"/>
      <c r="I38" s="5025" t="s">
        <v>1232</v>
      </c>
      <c r="J38" s="5025"/>
      <c r="K38" s="5020">
        <v>19</v>
      </c>
      <c r="L38" s="5020"/>
      <c r="M38" s="5025" t="s">
        <v>1232</v>
      </c>
      <c r="N38" s="5025"/>
      <c r="O38" s="5025" t="s">
        <v>1232</v>
      </c>
      <c r="P38" s="5025"/>
      <c r="Q38" s="5016" t="s">
        <v>2361</v>
      </c>
      <c r="R38" s="5016" t="s">
        <v>2361</v>
      </c>
      <c r="S38" s="1455"/>
    </row>
    <row r="39" spans="1:19" s="1456" customFormat="1" ht="17.25" customHeight="1">
      <c r="A39" s="1462"/>
      <c r="B39" s="1462"/>
      <c r="C39" s="1472" t="s">
        <v>2381</v>
      </c>
      <c r="D39" s="5024" t="s">
        <v>2382</v>
      </c>
      <c r="E39" s="5024" t="s">
        <v>2382</v>
      </c>
      <c r="F39" s="5024" t="s">
        <v>2382</v>
      </c>
      <c r="G39" s="5019">
        <f t="shared" si="0"/>
        <v>24</v>
      </c>
      <c r="H39" s="5020"/>
      <c r="I39" s="5025" t="s">
        <v>1232</v>
      </c>
      <c r="J39" s="5025"/>
      <c r="K39" s="5027" t="s">
        <v>1232</v>
      </c>
      <c r="L39" s="5027"/>
      <c r="M39" s="5025" t="s">
        <v>1232</v>
      </c>
      <c r="N39" s="5025"/>
      <c r="O39" s="5020">
        <v>24</v>
      </c>
      <c r="P39" s="5020"/>
      <c r="Q39" s="5016" t="s">
        <v>2383</v>
      </c>
      <c r="R39" s="5016" t="s">
        <v>2384</v>
      </c>
      <c r="S39" s="1453"/>
    </row>
    <row r="40" spans="1:19" s="1456" customFormat="1" ht="17.25" customHeight="1">
      <c r="A40" s="1462"/>
      <c r="B40" s="1462"/>
      <c r="C40" s="1472" t="s">
        <v>2385</v>
      </c>
      <c r="D40" s="5024" t="s">
        <v>2386</v>
      </c>
      <c r="E40" s="5024" t="s">
        <v>2386</v>
      </c>
      <c r="F40" s="5024" t="s">
        <v>2386</v>
      </c>
      <c r="G40" s="5019">
        <f t="shared" si="0"/>
        <v>16</v>
      </c>
      <c r="H40" s="5020"/>
      <c r="I40" s="5025" t="s">
        <v>1232</v>
      </c>
      <c r="J40" s="5025"/>
      <c r="K40" s="5027" t="s">
        <v>1232</v>
      </c>
      <c r="L40" s="5027"/>
      <c r="M40" s="5025" t="s">
        <v>1232</v>
      </c>
      <c r="N40" s="5025"/>
      <c r="O40" s="5020">
        <v>16</v>
      </c>
      <c r="P40" s="5020"/>
      <c r="Q40" s="5016" t="s">
        <v>2387</v>
      </c>
      <c r="R40" s="5016" t="s">
        <v>2387</v>
      </c>
      <c r="S40" s="1455"/>
    </row>
    <row r="41" spans="1:19" s="1456" customFormat="1" ht="17.25" customHeight="1">
      <c r="A41" s="1462"/>
      <c r="B41" s="1462"/>
      <c r="C41" s="1472" t="s">
        <v>2388</v>
      </c>
      <c r="D41" s="5024" t="s">
        <v>2389</v>
      </c>
      <c r="E41" s="5024" t="s">
        <v>2389</v>
      </c>
      <c r="F41" s="5024" t="s">
        <v>2389</v>
      </c>
      <c r="G41" s="5019">
        <v>28</v>
      </c>
      <c r="H41" s="5020"/>
      <c r="I41" s="5020">
        <v>28</v>
      </c>
      <c r="J41" s="5020"/>
      <c r="K41" s="5025" t="s">
        <v>693</v>
      </c>
      <c r="L41" s="5025"/>
      <c r="M41" s="5025" t="s">
        <v>693</v>
      </c>
      <c r="N41" s="5025"/>
      <c r="O41" s="5025" t="s">
        <v>693</v>
      </c>
      <c r="P41" s="5025"/>
      <c r="Q41" s="1473" t="s">
        <v>2390</v>
      </c>
      <c r="R41" s="1473"/>
      <c r="S41" s="1453"/>
    </row>
    <row r="42" spans="1:19" s="1456" customFormat="1" ht="29.25" customHeight="1">
      <c r="A42" s="1462"/>
      <c r="B42" s="1462"/>
      <c r="C42" s="1472" t="s">
        <v>2391</v>
      </c>
      <c r="D42" s="5024" t="s">
        <v>2392</v>
      </c>
      <c r="E42" s="5024" t="s">
        <v>2392</v>
      </c>
      <c r="F42" s="5024" t="s">
        <v>2392</v>
      </c>
      <c r="G42" s="5019">
        <f t="shared" si="0"/>
        <v>57</v>
      </c>
      <c r="H42" s="5020"/>
      <c r="I42" s="5020">
        <v>1</v>
      </c>
      <c r="J42" s="5020"/>
      <c r="K42" s="5020">
        <v>8</v>
      </c>
      <c r="L42" s="5020"/>
      <c r="M42" s="5025" t="s">
        <v>1232</v>
      </c>
      <c r="N42" s="5025"/>
      <c r="O42" s="5020">
        <v>48</v>
      </c>
      <c r="P42" s="5020"/>
      <c r="Q42" s="5034" t="s">
        <v>2393</v>
      </c>
      <c r="R42" s="5016" t="s">
        <v>2394</v>
      </c>
      <c r="S42" s="1453"/>
    </row>
    <row r="43" spans="1:19" s="1456" customFormat="1" ht="17.25" customHeight="1">
      <c r="A43" s="1462"/>
      <c r="B43" s="1462"/>
      <c r="C43" s="1472" t="s">
        <v>2395</v>
      </c>
      <c r="D43" s="5024" t="s">
        <v>2396</v>
      </c>
      <c r="E43" s="5024" t="s">
        <v>2396</v>
      </c>
      <c r="F43" s="5024" t="s">
        <v>2396</v>
      </c>
      <c r="G43" s="5019">
        <f t="shared" si="0"/>
        <v>29</v>
      </c>
      <c r="H43" s="5020"/>
      <c r="I43" s="5005" t="s">
        <v>1232</v>
      </c>
      <c r="J43" s="5005"/>
      <c r="K43" s="5020">
        <v>23</v>
      </c>
      <c r="L43" s="5020"/>
      <c r="M43" s="5020">
        <v>6</v>
      </c>
      <c r="N43" s="5020"/>
      <c r="O43" s="5005" t="s">
        <v>1232</v>
      </c>
      <c r="P43" s="5005"/>
      <c r="Q43" s="5016" t="s">
        <v>2397</v>
      </c>
      <c r="R43" s="5016" t="s">
        <v>2398</v>
      </c>
      <c r="S43" s="1455"/>
    </row>
    <row r="44" spans="1:19" s="1456" customFormat="1" ht="17.25" customHeight="1" thickBot="1">
      <c r="A44" s="1474"/>
      <c r="B44" s="1474"/>
      <c r="C44" s="1475" t="s">
        <v>2399</v>
      </c>
      <c r="D44" s="5029" t="s">
        <v>2400</v>
      </c>
      <c r="E44" s="5030"/>
      <c r="F44" s="5030"/>
      <c r="G44" s="5031">
        <v>72</v>
      </c>
      <c r="H44" s="5032"/>
      <c r="I44" s="5033" t="s">
        <v>693</v>
      </c>
      <c r="J44" s="5033"/>
      <c r="K44" s="5032">
        <v>24</v>
      </c>
      <c r="L44" s="5032"/>
      <c r="M44" s="5032">
        <v>48</v>
      </c>
      <c r="N44" s="5032"/>
      <c r="O44" s="5033" t="s">
        <v>693</v>
      </c>
      <c r="P44" s="5033"/>
      <c r="Q44" s="5028" t="s">
        <v>2401</v>
      </c>
      <c r="R44" s="5028" t="s">
        <v>2401</v>
      </c>
      <c r="S44" s="1453"/>
    </row>
    <row r="45" spans="1:19" s="1477" customFormat="1" ht="12.75" customHeight="1">
      <c r="A45" s="1476"/>
      <c r="B45" s="1450"/>
      <c r="C45" s="1450"/>
      <c r="D45" s="1450"/>
      <c r="E45" s="1450"/>
      <c r="F45" s="1450"/>
      <c r="G45" s="1450"/>
      <c r="H45" s="1450"/>
      <c r="I45" s="1450"/>
      <c r="J45" s="1450"/>
      <c r="K45" s="1450"/>
      <c r="L45" s="1450"/>
      <c r="M45" s="1450"/>
      <c r="N45" s="1450"/>
      <c r="O45" s="1450"/>
      <c r="P45" s="1450"/>
      <c r="Q45" s="1450"/>
      <c r="R45" s="1451" t="s">
        <v>2402</v>
      </c>
      <c r="S45" s="1455"/>
    </row>
    <row r="46" spans="1:19">
      <c r="S46" s="1453"/>
    </row>
    <row r="47" spans="1:19">
      <c r="S47" s="1455"/>
    </row>
    <row r="48" spans="1:19">
      <c r="S48" s="1453"/>
    </row>
    <row r="49" spans="19:19">
      <c r="S49" s="1455"/>
    </row>
  </sheetData>
  <mergeCells count="244">
    <mergeCell ref="Q44:R44"/>
    <mergeCell ref="D44:F44"/>
    <mergeCell ref="G44:H44"/>
    <mergeCell ref="I44:J44"/>
    <mergeCell ref="K44:L44"/>
    <mergeCell ref="M44:N44"/>
    <mergeCell ref="O44:P44"/>
    <mergeCell ref="Q42:R42"/>
    <mergeCell ref="D43:F43"/>
    <mergeCell ref="G43:H43"/>
    <mergeCell ref="I43:J43"/>
    <mergeCell ref="K43:L43"/>
    <mergeCell ref="M43:N43"/>
    <mergeCell ref="O43:P43"/>
    <mergeCell ref="Q43:R43"/>
    <mergeCell ref="D42:F42"/>
    <mergeCell ref="G42:H42"/>
    <mergeCell ref="I42:J42"/>
    <mergeCell ref="K42:L42"/>
    <mergeCell ref="M42:N42"/>
    <mergeCell ref="O42:P42"/>
    <mergeCell ref="D41:F41"/>
    <mergeCell ref="G41:H41"/>
    <mergeCell ref="I41:J41"/>
    <mergeCell ref="K41:L41"/>
    <mergeCell ref="M41:N41"/>
    <mergeCell ref="O41:P41"/>
    <mergeCell ref="Q39:R39"/>
    <mergeCell ref="D40:F40"/>
    <mergeCell ref="G40:H40"/>
    <mergeCell ref="I40:J40"/>
    <mergeCell ref="K40:L40"/>
    <mergeCell ref="M40:N40"/>
    <mergeCell ref="O40:P40"/>
    <mergeCell ref="Q40:R40"/>
    <mergeCell ref="D39:F39"/>
    <mergeCell ref="G39:H39"/>
    <mergeCell ref="I39:J39"/>
    <mergeCell ref="K39:L39"/>
    <mergeCell ref="M39:N39"/>
    <mergeCell ref="O39:P39"/>
    <mergeCell ref="Q37:R37"/>
    <mergeCell ref="D38:F38"/>
    <mergeCell ref="G38:H38"/>
    <mergeCell ref="I38:J38"/>
    <mergeCell ref="K38:L38"/>
    <mergeCell ref="M38:N38"/>
    <mergeCell ref="O38:P38"/>
    <mergeCell ref="Q38:R38"/>
    <mergeCell ref="D37:F37"/>
    <mergeCell ref="G37:H37"/>
    <mergeCell ref="I37:J37"/>
    <mergeCell ref="K37:L37"/>
    <mergeCell ref="M37:N37"/>
    <mergeCell ref="O37:P37"/>
    <mergeCell ref="D34:F34"/>
    <mergeCell ref="G34:H34"/>
    <mergeCell ref="I34:J34"/>
    <mergeCell ref="K34:L34"/>
    <mergeCell ref="M34:N34"/>
    <mergeCell ref="O34:P34"/>
    <mergeCell ref="Q34:R34"/>
    <mergeCell ref="Q35:R35"/>
    <mergeCell ref="D36:F36"/>
    <mergeCell ref="G36:H36"/>
    <mergeCell ref="I36:J36"/>
    <mergeCell ref="K36:L36"/>
    <mergeCell ref="M36:N36"/>
    <mergeCell ref="O36:P36"/>
    <mergeCell ref="Q36:R36"/>
    <mergeCell ref="D35:F35"/>
    <mergeCell ref="G35:H35"/>
    <mergeCell ref="I35:J35"/>
    <mergeCell ref="K35:L35"/>
    <mergeCell ref="M35:N35"/>
    <mergeCell ref="O35:P35"/>
    <mergeCell ref="B33:C33"/>
    <mergeCell ref="D33:F33"/>
    <mergeCell ref="G33:H33"/>
    <mergeCell ref="I33:J33"/>
    <mergeCell ref="K33:L33"/>
    <mergeCell ref="M33:N33"/>
    <mergeCell ref="Q31:R31"/>
    <mergeCell ref="D32:F32"/>
    <mergeCell ref="I32:J32"/>
    <mergeCell ref="K32:L32"/>
    <mergeCell ref="M32:N32"/>
    <mergeCell ref="O32:P32"/>
    <mergeCell ref="Q32:R32"/>
    <mergeCell ref="D31:F31"/>
    <mergeCell ref="G31:H31"/>
    <mergeCell ref="I31:J31"/>
    <mergeCell ref="K31:L31"/>
    <mergeCell ref="M31:N31"/>
    <mergeCell ref="O31:P31"/>
    <mergeCell ref="O33:P33"/>
    <mergeCell ref="Q33:R33"/>
    <mergeCell ref="Q29:R29"/>
    <mergeCell ref="D30:F30"/>
    <mergeCell ref="G30:H30"/>
    <mergeCell ref="I30:J30"/>
    <mergeCell ref="K30:L30"/>
    <mergeCell ref="M30:N30"/>
    <mergeCell ref="O30:P30"/>
    <mergeCell ref="Q30:R30"/>
    <mergeCell ref="D29:F29"/>
    <mergeCell ref="G29:H29"/>
    <mergeCell ref="I29:J29"/>
    <mergeCell ref="K29:L29"/>
    <mergeCell ref="M29:N29"/>
    <mergeCell ref="O29:P29"/>
    <mergeCell ref="Q27:R27"/>
    <mergeCell ref="B28:C28"/>
    <mergeCell ref="G28:H28"/>
    <mergeCell ref="I28:J28"/>
    <mergeCell ref="K28:L28"/>
    <mergeCell ref="M28:N28"/>
    <mergeCell ref="O28:P28"/>
    <mergeCell ref="Q28:R28"/>
    <mergeCell ref="O25:P25"/>
    <mergeCell ref="Q25:R25"/>
    <mergeCell ref="A26:C26"/>
    <mergeCell ref="G26:H26"/>
    <mergeCell ref="I26:J26"/>
    <mergeCell ref="K26:L26"/>
    <mergeCell ref="M26:N26"/>
    <mergeCell ref="O26:P26"/>
    <mergeCell ref="Q26:R26"/>
    <mergeCell ref="A25:C25"/>
    <mergeCell ref="D25:F25"/>
    <mergeCell ref="G25:H25"/>
    <mergeCell ref="I25:J25"/>
    <mergeCell ref="K25:L25"/>
    <mergeCell ref="M25:N25"/>
    <mergeCell ref="D20:E20"/>
    <mergeCell ref="F20:H20"/>
    <mergeCell ref="I20:J20"/>
    <mergeCell ref="K20:M20"/>
    <mergeCell ref="N20:O20"/>
    <mergeCell ref="P20:R20"/>
    <mergeCell ref="D19:E19"/>
    <mergeCell ref="F19:H19"/>
    <mergeCell ref="I19:J19"/>
    <mergeCell ref="K19:M19"/>
    <mergeCell ref="N19:O19"/>
    <mergeCell ref="P19:R19"/>
    <mergeCell ref="N18:O18"/>
    <mergeCell ref="P18:R18"/>
    <mergeCell ref="N15:O15"/>
    <mergeCell ref="P15:R15"/>
    <mergeCell ref="D16:E16"/>
    <mergeCell ref="F16:H16"/>
    <mergeCell ref="I16:J16"/>
    <mergeCell ref="K16:M16"/>
    <mergeCell ref="N16:O16"/>
    <mergeCell ref="P16:R16"/>
    <mergeCell ref="N14:O14"/>
    <mergeCell ref="P14:R14"/>
    <mergeCell ref="D13:E13"/>
    <mergeCell ref="F13:H13"/>
    <mergeCell ref="I13:J13"/>
    <mergeCell ref="K13:M13"/>
    <mergeCell ref="N13:O13"/>
    <mergeCell ref="P13:R13"/>
    <mergeCell ref="A15:A20"/>
    <mergeCell ref="B15:C15"/>
    <mergeCell ref="D15:E15"/>
    <mergeCell ref="F15:H15"/>
    <mergeCell ref="I15:J15"/>
    <mergeCell ref="K15:M15"/>
    <mergeCell ref="D17:E17"/>
    <mergeCell ref="F17:H17"/>
    <mergeCell ref="I17:J17"/>
    <mergeCell ref="K17:M17"/>
    <mergeCell ref="N17:O17"/>
    <mergeCell ref="P17:R17"/>
    <mergeCell ref="D18:E18"/>
    <mergeCell ref="F18:H18"/>
    <mergeCell ref="I18:J18"/>
    <mergeCell ref="K18:M18"/>
    <mergeCell ref="N10:O10"/>
    <mergeCell ref="P10:R10"/>
    <mergeCell ref="D9:E9"/>
    <mergeCell ref="F9:H9"/>
    <mergeCell ref="I9:J9"/>
    <mergeCell ref="K9:M9"/>
    <mergeCell ref="N9:O9"/>
    <mergeCell ref="P9:R9"/>
    <mergeCell ref="D12:E12"/>
    <mergeCell ref="F12:H12"/>
    <mergeCell ref="I12:J12"/>
    <mergeCell ref="K12:M12"/>
    <mergeCell ref="N12:O12"/>
    <mergeCell ref="P12:R12"/>
    <mergeCell ref="D11:E11"/>
    <mergeCell ref="F11:H11"/>
    <mergeCell ref="I11:J11"/>
    <mergeCell ref="K11:M11"/>
    <mergeCell ref="N11:O11"/>
    <mergeCell ref="P11:R11"/>
    <mergeCell ref="N7:O7"/>
    <mergeCell ref="P7:R7"/>
    <mergeCell ref="D8:E8"/>
    <mergeCell ref="F8:H8"/>
    <mergeCell ref="I8:J8"/>
    <mergeCell ref="K8:M8"/>
    <mergeCell ref="N8:O8"/>
    <mergeCell ref="P8:R8"/>
    <mergeCell ref="N5:O5"/>
    <mergeCell ref="P5:R5"/>
    <mergeCell ref="D6:E6"/>
    <mergeCell ref="F6:H6"/>
    <mergeCell ref="I6:J6"/>
    <mergeCell ref="K6:M6"/>
    <mergeCell ref="N6:O6"/>
    <mergeCell ref="P6:R6"/>
    <mergeCell ref="A5:A14"/>
    <mergeCell ref="B5:C5"/>
    <mergeCell ref="D5:E5"/>
    <mergeCell ref="F5:H5"/>
    <mergeCell ref="I5:J5"/>
    <mergeCell ref="K5:M5"/>
    <mergeCell ref="D7:E7"/>
    <mergeCell ref="F7:H7"/>
    <mergeCell ref="I7:J7"/>
    <mergeCell ref="K7:M7"/>
    <mergeCell ref="D10:E10"/>
    <mergeCell ref="F10:H10"/>
    <mergeCell ref="I10:J10"/>
    <mergeCell ref="K10:M10"/>
    <mergeCell ref="D14:E14"/>
    <mergeCell ref="F14:H14"/>
    <mergeCell ref="I14:J14"/>
    <mergeCell ref="K14:M14"/>
    <mergeCell ref="A3:C4"/>
    <mergeCell ref="D3:H3"/>
    <mergeCell ref="I3:M3"/>
    <mergeCell ref="N3:R3"/>
    <mergeCell ref="D4:E4"/>
    <mergeCell ref="F4:H4"/>
    <mergeCell ref="I4:J4"/>
    <mergeCell ref="K4:M4"/>
    <mergeCell ref="N4:O4"/>
    <mergeCell ref="P4:R4"/>
  </mergeCells>
  <phoneticPr fontId="2"/>
  <printOptions horizontalCentered="1"/>
  <pageMargins left="0.39370078740157483" right="0.39370078740157483" top="0.59055118110236227" bottom="0.59055118110236227" header="0.11811023622047245" footer="0.11811023622047245"/>
  <pageSetup paperSize="9" scale="99" firstPageNumber="65" orientation="portrait" useFirstPageNumber="1" r:id="rId1"/>
  <headerFooter alignWithMargins="0">
    <oddFooter>&amp;C&amp;"ＭＳ 明朝,標準"&amp;10&amp;P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98F0-F475-4D16-8100-027B7C12B114}">
  <dimension ref="A1:H46"/>
  <sheetViews>
    <sheetView view="pageBreakPreview" zoomScaleNormal="90" zoomScaleSheetLayoutView="100" workbookViewId="0"/>
  </sheetViews>
  <sheetFormatPr defaultColWidth="9" defaultRowHeight="13"/>
  <cols>
    <col min="1" max="1" width="12.36328125" style="46" customWidth="1"/>
    <col min="2" max="8" width="12" style="46" customWidth="1"/>
    <col min="9" max="16384" width="9" style="46"/>
  </cols>
  <sheetData>
    <row r="1" spans="1:8" s="858" customFormat="1" ht="30" customHeight="1">
      <c r="A1" s="70" t="s">
        <v>2403</v>
      </c>
      <c r="B1" s="70"/>
      <c r="C1" s="70"/>
      <c r="D1" s="70"/>
    </row>
    <row r="2" spans="1:8" s="283" customFormat="1" ht="13.5" thickBot="1">
      <c r="B2" s="1479"/>
      <c r="C2" s="1479"/>
      <c r="D2" s="1479"/>
      <c r="E2" s="1479"/>
      <c r="F2" s="1479"/>
      <c r="G2" s="1479"/>
      <c r="H2" s="855" t="s">
        <v>2404</v>
      </c>
    </row>
    <row r="3" spans="1:8" s="858" customFormat="1" ht="17.25" customHeight="1">
      <c r="A3" s="1480" t="s">
        <v>1410</v>
      </c>
      <c r="B3" s="1480" t="s">
        <v>815</v>
      </c>
      <c r="C3" s="1481" t="s">
        <v>2405</v>
      </c>
      <c r="D3" s="1481" t="s">
        <v>2406</v>
      </c>
      <c r="E3" s="1481" t="s">
        <v>2407</v>
      </c>
      <c r="F3" s="1481" t="s">
        <v>2408</v>
      </c>
      <c r="G3" s="1481" t="s">
        <v>2409</v>
      </c>
      <c r="H3" s="1482" t="s">
        <v>466</v>
      </c>
    </row>
    <row r="4" spans="1:8" s="1127" customFormat="1" ht="17.25" customHeight="1">
      <c r="A4" s="1483" t="s">
        <v>342</v>
      </c>
      <c r="B4" s="1484">
        <v>238</v>
      </c>
      <c r="C4" s="1485">
        <v>183</v>
      </c>
      <c r="D4" s="1485">
        <v>52</v>
      </c>
      <c r="E4" s="1485" t="s">
        <v>809</v>
      </c>
      <c r="F4" s="1485" t="s">
        <v>809</v>
      </c>
      <c r="G4" s="1485" t="s">
        <v>809</v>
      </c>
      <c r="H4" s="1485">
        <v>3</v>
      </c>
    </row>
    <row r="5" spans="1:8" s="858" customFormat="1" ht="17.25" customHeight="1">
      <c r="A5" s="1483">
        <v>28</v>
      </c>
      <c r="B5" s="1486">
        <v>267</v>
      </c>
      <c r="C5" s="1485">
        <v>238</v>
      </c>
      <c r="D5" s="1485">
        <v>24</v>
      </c>
      <c r="E5" s="1485" t="s">
        <v>809</v>
      </c>
      <c r="F5" s="1485" t="s">
        <v>809</v>
      </c>
      <c r="G5" s="1485" t="s">
        <v>809</v>
      </c>
      <c r="H5" s="1485">
        <v>5</v>
      </c>
    </row>
    <row r="6" spans="1:8" s="858" customFormat="1" ht="17.25" customHeight="1">
      <c r="A6" s="1483">
        <v>29</v>
      </c>
      <c r="B6" s="1486">
        <v>238</v>
      </c>
      <c r="C6" s="1485">
        <v>203</v>
      </c>
      <c r="D6" s="1485">
        <v>34</v>
      </c>
      <c r="E6" s="1485" t="s">
        <v>809</v>
      </c>
      <c r="F6" s="1485" t="s">
        <v>809</v>
      </c>
      <c r="G6" s="1485" t="s">
        <v>809</v>
      </c>
      <c r="H6" s="1485">
        <v>1</v>
      </c>
    </row>
    <row r="7" spans="1:8" s="858" customFormat="1" ht="17.25" customHeight="1">
      <c r="A7" s="1483">
        <v>30</v>
      </c>
      <c r="B7" s="1486">
        <v>312</v>
      </c>
      <c r="C7" s="1485">
        <v>271</v>
      </c>
      <c r="D7" s="1485">
        <v>38</v>
      </c>
      <c r="E7" s="1485" t="s">
        <v>809</v>
      </c>
      <c r="F7" s="1485" t="s">
        <v>809</v>
      </c>
      <c r="G7" s="1485" t="s">
        <v>809</v>
      </c>
      <c r="H7" s="1485">
        <v>3</v>
      </c>
    </row>
    <row r="8" spans="1:8" s="858" customFormat="1" ht="17.25" customHeight="1" thickBot="1">
      <c r="A8" s="1487" t="s">
        <v>2410</v>
      </c>
      <c r="B8" s="1488">
        <v>272</v>
      </c>
      <c r="C8" s="1489">
        <v>244</v>
      </c>
      <c r="D8" s="1489">
        <v>27</v>
      </c>
      <c r="E8" s="1489" t="s">
        <v>809</v>
      </c>
      <c r="F8" s="1489" t="s">
        <v>809</v>
      </c>
      <c r="G8" s="1489" t="s">
        <v>809</v>
      </c>
      <c r="H8" s="1489">
        <v>1</v>
      </c>
    </row>
    <row r="9" spans="1:8" s="283" customFormat="1">
      <c r="G9" s="1127"/>
      <c r="H9" s="864" t="s">
        <v>2411</v>
      </c>
    </row>
    <row r="10" spans="1:8">
      <c r="A10" s="283"/>
      <c r="B10" s="283"/>
      <c r="C10" s="283"/>
      <c r="D10" s="283"/>
      <c r="E10" s="283"/>
      <c r="F10" s="283"/>
      <c r="G10" s="1127"/>
      <c r="H10" s="865"/>
    </row>
    <row r="11" spans="1:8" s="858" customFormat="1" ht="30" customHeight="1">
      <c r="A11" s="283"/>
      <c r="B11" s="283"/>
      <c r="C11" s="283"/>
      <c r="D11" s="283"/>
      <c r="E11" s="283"/>
      <c r="F11" s="283"/>
      <c r="G11" s="1127"/>
      <c r="H11" s="865"/>
    </row>
    <row r="12" spans="1:8" s="283" customFormat="1">
      <c r="A12" s="46"/>
      <c r="B12" s="46"/>
      <c r="C12" s="46"/>
      <c r="D12" s="46"/>
      <c r="E12" s="46"/>
      <c r="F12" s="46"/>
      <c r="G12" s="46"/>
      <c r="H12" s="46"/>
    </row>
    <row r="13" spans="1:8" s="858" customFormat="1" ht="30" customHeight="1">
      <c r="A13" s="4668" t="s">
        <v>2412</v>
      </c>
      <c r="B13" s="4668"/>
      <c r="C13" s="4668"/>
      <c r="D13" s="4668"/>
      <c r="E13" s="4668"/>
      <c r="F13" s="5035"/>
      <c r="G13" s="5035"/>
      <c r="H13" s="5035"/>
    </row>
    <row r="14" spans="1:8" s="283" customFormat="1" ht="13.5" thickBot="1">
      <c r="B14" s="1479"/>
      <c r="C14" s="1479"/>
      <c r="D14" s="1479"/>
      <c r="E14" s="1479"/>
      <c r="F14" s="1479"/>
      <c r="G14" s="1479"/>
      <c r="H14" s="855" t="s">
        <v>2413</v>
      </c>
    </row>
    <row r="15" spans="1:8" s="858" customFormat="1" ht="31.5" customHeight="1">
      <c r="A15" s="1490" t="s">
        <v>1047</v>
      </c>
      <c r="B15" s="1490"/>
      <c r="C15" s="1491" t="s">
        <v>2414</v>
      </c>
      <c r="D15" s="1481" t="s">
        <v>2415</v>
      </c>
      <c r="E15" s="1491" t="s">
        <v>2416</v>
      </c>
      <c r="F15" s="1491" t="s">
        <v>2417</v>
      </c>
      <c r="G15" s="1491" t="s">
        <v>2418</v>
      </c>
      <c r="H15" s="1492" t="s">
        <v>2419</v>
      </c>
    </row>
    <row r="16" spans="1:8" s="1127" customFormat="1">
      <c r="A16" s="1493" t="s">
        <v>2420</v>
      </c>
      <c r="B16" s="1494"/>
      <c r="C16" s="1295"/>
      <c r="D16" s="1495"/>
      <c r="E16" s="1296"/>
      <c r="F16" s="1495"/>
      <c r="G16" s="1296"/>
      <c r="H16" s="1496"/>
    </row>
    <row r="17" spans="1:8" s="1127" customFormat="1" ht="15" customHeight="1">
      <c r="A17" s="1128"/>
      <c r="B17" s="1483" t="s">
        <v>1461</v>
      </c>
      <c r="C17" s="1291">
        <v>865515</v>
      </c>
      <c r="D17" s="1496">
        <v>100</v>
      </c>
      <c r="E17" s="1291">
        <v>606503</v>
      </c>
      <c r="F17" s="1496">
        <v>70.074233259966618</v>
      </c>
      <c r="G17" s="1291">
        <v>765054</v>
      </c>
      <c r="H17" s="1496">
        <v>88.392922133065284</v>
      </c>
    </row>
    <row r="18" spans="1:8" s="1127" customFormat="1" ht="15" customHeight="1">
      <c r="B18" s="1497" t="s">
        <v>2421</v>
      </c>
      <c r="C18" s="1296">
        <v>684830</v>
      </c>
      <c r="D18" s="1495">
        <v>79.123989763320097</v>
      </c>
      <c r="E18" s="1296">
        <v>437260</v>
      </c>
      <c r="F18" s="1496">
        <v>63.849422484412187</v>
      </c>
      <c r="G18" s="1296">
        <v>586548</v>
      </c>
      <c r="H18" s="1496">
        <v>85.648701137508581</v>
      </c>
    </row>
    <row r="19" spans="1:8" s="1127" customFormat="1" ht="15" customHeight="1">
      <c r="B19" s="1497" t="s">
        <v>2422</v>
      </c>
      <c r="C19" s="1296">
        <v>121929</v>
      </c>
      <c r="D19" s="1495">
        <v>14.087450824075839</v>
      </c>
      <c r="E19" s="1296">
        <v>110855</v>
      </c>
      <c r="F19" s="1496">
        <v>90.917665198599181</v>
      </c>
      <c r="G19" s="1296">
        <v>119750</v>
      </c>
      <c r="H19" s="1496">
        <v>98.212894389357743</v>
      </c>
    </row>
    <row r="20" spans="1:8" s="1127" customFormat="1" ht="15" customHeight="1">
      <c r="B20" s="1497" t="s">
        <v>2423</v>
      </c>
      <c r="C20" s="1296">
        <v>40856</v>
      </c>
      <c r="D20" s="1495">
        <v>4.7204265668417067</v>
      </c>
      <c r="E20" s="1296">
        <v>40488</v>
      </c>
      <c r="F20" s="1496">
        <v>99.099275504209899</v>
      </c>
      <c r="G20" s="1296">
        <v>40856</v>
      </c>
      <c r="H20" s="1496">
        <v>100</v>
      </c>
    </row>
    <row r="21" spans="1:8" s="1127" customFormat="1" ht="15" customHeight="1">
      <c r="B21" s="1498" t="s">
        <v>2424</v>
      </c>
      <c r="C21" s="1296">
        <v>17900</v>
      </c>
      <c r="D21" s="1495">
        <v>2.0681328457623498</v>
      </c>
      <c r="E21" s="1296">
        <v>17900</v>
      </c>
      <c r="F21" s="1496">
        <v>100</v>
      </c>
      <c r="G21" s="1296">
        <v>17900</v>
      </c>
      <c r="H21" s="1496">
        <v>100</v>
      </c>
    </row>
    <row r="22" spans="1:8" s="1127" customFormat="1" ht="15" customHeight="1">
      <c r="A22" s="1493" t="s">
        <v>438</v>
      </c>
      <c r="B22" s="1494"/>
      <c r="C22" s="1295"/>
      <c r="D22" s="1495"/>
      <c r="E22" s="1296"/>
      <c r="F22" s="1495"/>
      <c r="G22" s="1296"/>
      <c r="H22" s="1496"/>
    </row>
    <row r="23" spans="1:8" s="1127" customFormat="1" ht="15" customHeight="1">
      <c r="A23" s="1128"/>
      <c r="B23" s="1483" t="s">
        <v>1461</v>
      </c>
      <c r="C23" s="1291">
        <v>866366</v>
      </c>
      <c r="D23" s="1496">
        <v>100</v>
      </c>
      <c r="E23" s="1291">
        <v>607568</v>
      </c>
      <c r="F23" s="1496">
        <v>70.128329135723249</v>
      </c>
      <c r="G23" s="1291">
        <v>765905</v>
      </c>
      <c r="H23" s="1496">
        <v>88.404323346022352</v>
      </c>
    </row>
    <row r="24" spans="1:8" s="1127" customFormat="1" ht="15" customHeight="1">
      <c r="B24" s="1497" t="s">
        <v>2421</v>
      </c>
      <c r="C24" s="1296">
        <v>685819</v>
      </c>
      <c r="D24" s="1495">
        <v>79.160424116366528</v>
      </c>
      <c r="E24" s="1296">
        <v>438249</v>
      </c>
      <c r="F24" s="1496">
        <v>63.901554200160682</v>
      </c>
      <c r="G24" s="1296">
        <v>587537</v>
      </c>
      <c r="H24" s="1496">
        <v>85.669396735873462</v>
      </c>
    </row>
    <row r="25" spans="1:8" s="1127" customFormat="1" ht="15" customHeight="1">
      <c r="B25" s="1497" t="s">
        <v>2422</v>
      </c>
      <c r="C25" s="1296">
        <v>121792</v>
      </c>
      <c r="D25" s="1495">
        <v>14.057800052171945</v>
      </c>
      <c r="E25" s="1296">
        <v>110932</v>
      </c>
      <c r="F25" s="1496">
        <v>91.083158171308469</v>
      </c>
      <c r="G25" s="1296">
        <v>119613</v>
      </c>
      <c r="H25" s="1496">
        <v>98.210884130320537</v>
      </c>
    </row>
    <row r="26" spans="1:8" s="1127" customFormat="1" ht="15" customHeight="1">
      <c r="B26" s="1497" t="s">
        <v>2423</v>
      </c>
      <c r="C26" s="1296">
        <v>40855</v>
      </c>
      <c r="D26" s="1495">
        <v>4.715674437824199</v>
      </c>
      <c r="E26" s="1296">
        <v>40487</v>
      </c>
      <c r="F26" s="1496">
        <v>99.099253457349164</v>
      </c>
      <c r="G26" s="1296">
        <v>40855</v>
      </c>
      <c r="H26" s="1496">
        <v>100</v>
      </c>
    </row>
    <row r="27" spans="1:8" s="1127" customFormat="1" ht="15" customHeight="1">
      <c r="B27" s="1498" t="s">
        <v>2424</v>
      </c>
      <c r="C27" s="1296">
        <v>17900</v>
      </c>
      <c r="D27" s="1495">
        <v>2.0661013936373309</v>
      </c>
      <c r="E27" s="1296">
        <v>17900</v>
      </c>
      <c r="F27" s="1496">
        <v>100</v>
      </c>
      <c r="G27" s="1296">
        <v>17900</v>
      </c>
      <c r="H27" s="1496">
        <v>100</v>
      </c>
    </row>
    <row r="28" spans="1:8" s="858" customFormat="1">
      <c r="A28" s="1493" t="s">
        <v>344</v>
      </c>
      <c r="B28" s="1494"/>
      <c r="C28" s="1295"/>
      <c r="D28" s="1495"/>
      <c r="E28" s="1296"/>
      <c r="F28" s="1495"/>
      <c r="G28" s="1296"/>
      <c r="H28" s="1496"/>
    </row>
    <row r="29" spans="1:8" s="858" customFormat="1" ht="15" customHeight="1">
      <c r="A29" s="1128"/>
      <c r="B29" s="1483" t="s">
        <v>1461</v>
      </c>
      <c r="C29" s="1291">
        <v>869714</v>
      </c>
      <c r="D29" s="1496">
        <v>100</v>
      </c>
      <c r="E29" s="1291">
        <v>613531</v>
      </c>
      <c r="F29" s="1496">
        <v>70.543994922468769</v>
      </c>
      <c r="G29" s="1291">
        <v>767276</v>
      </c>
      <c r="H29" s="1496">
        <v>88.221645276493192</v>
      </c>
    </row>
    <row r="30" spans="1:8" s="858" customFormat="1" ht="15" customHeight="1">
      <c r="A30" s="1127"/>
      <c r="B30" s="1497" t="s">
        <v>2421</v>
      </c>
      <c r="C30" s="1296">
        <v>687787</v>
      </c>
      <c r="D30" s="1495">
        <v>79.081974074235887</v>
      </c>
      <c r="E30" s="1296">
        <v>442832</v>
      </c>
      <c r="F30" s="1496">
        <v>64.385049441178737</v>
      </c>
      <c r="G30" s="1296">
        <v>587528</v>
      </c>
      <c r="H30" s="1496">
        <v>85.422957979723364</v>
      </c>
    </row>
    <row r="31" spans="1:8" s="858" customFormat="1" ht="15" customHeight="1">
      <c r="A31" s="1127"/>
      <c r="B31" s="1497" t="s">
        <v>2422</v>
      </c>
      <c r="C31" s="1296">
        <v>123172</v>
      </c>
      <c r="D31" s="1495">
        <v>14.16235682074797</v>
      </c>
      <c r="E31" s="1296">
        <v>112312</v>
      </c>
      <c r="F31" s="1496">
        <v>91.183061085311607</v>
      </c>
      <c r="G31" s="1296">
        <v>120993</v>
      </c>
      <c r="H31" s="1496">
        <v>98.230929107264643</v>
      </c>
    </row>
    <row r="32" spans="1:8" s="858" customFormat="1" ht="15" customHeight="1">
      <c r="A32" s="1127"/>
      <c r="B32" s="1497" t="s">
        <v>2423</v>
      </c>
      <c r="C32" s="1296">
        <v>40855</v>
      </c>
      <c r="D32" s="1495">
        <v>4.697521254113421</v>
      </c>
      <c r="E32" s="1296">
        <v>40487</v>
      </c>
      <c r="F32" s="1496">
        <v>99.099253457349164</v>
      </c>
      <c r="G32" s="1296">
        <v>40855</v>
      </c>
      <c r="H32" s="1496">
        <v>100</v>
      </c>
    </row>
    <row r="33" spans="1:8" s="858" customFormat="1" ht="15" customHeight="1">
      <c r="A33" s="1127"/>
      <c r="B33" s="1498" t="s">
        <v>2424</v>
      </c>
      <c r="C33" s="1296">
        <v>17900</v>
      </c>
      <c r="D33" s="1495">
        <v>2.0581478509027105</v>
      </c>
      <c r="E33" s="1296">
        <v>17900</v>
      </c>
      <c r="F33" s="1496">
        <v>100</v>
      </c>
      <c r="G33" s="1296">
        <v>17900</v>
      </c>
      <c r="H33" s="1496">
        <v>100</v>
      </c>
    </row>
    <row r="34" spans="1:8" s="858" customFormat="1">
      <c r="A34" s="1493" t="s">
        <v>345</v>
      </c>
      <c r="B34" s="1494"/>
      <c r="C34" s="1295"/>
      <c r="D34" s="1495"/>
      <c r="E34" s="1296"/>
      <c r="F34" s="1495"/>
      <c r="G34" s="1296"/>
      <c r="H34" s="1496"/>
    </row>
    <row r="35" spans="1:8" s="858" customFormat="1" ht="15" customHeight="1">
      <c r="A35" s="1128"/>
      <c r="B35" s="1483" t="s">
        <v>1461</v>
      </c>
      <c r="C35" s="1291">
        <f>SUM(C36:C39)</f>
        <v>869705</v>
      </c>
      <c r="D35" s="1496">
        <f>SUM(D36:D39)</f>
        <v>100</v>
      </c>
      <c r="E35" s="1291">
        <f>SUM(E36:E39)</f>
        <v>613522</v>
      </c>
      <c r="F35" s="1496">
        <f>+E35/C35*100</f>
        <v>70.543690101816139</v>
      </c>
      <c r="G35" s="1291">
        <f>SUM(G36:G39)</f>
        <v>767267</v>
      </c>
      <c r="H35" s="1496">
        <f>+G35/C35*100</f>
        <v>88.221523390115038</v>
      </c>
    </row>
    <row r="36" spans="1:8" s="858" customFormat="1" ht="15" customHeight="1">
      <c r="A36" s="1127"/>
      <c r="B36" s="1497" t="s">
        <v>2421</v>
      </c>
      <c r="C36" s="1296">
        <v>687787</v>
      </c>
      <c r="D36" s="1495">
        <f>C36/C35*100</f>
        <v>79.082792441115089</v>
      </c>
      <c r="E36" s="1296">
        <v>442832</v>
      </c>
      <c r="F36" s="1496">
        <f>+E36/C36*100</f>
        <v>64.385049441178737</v>
      </c>
      <c r="G36" s="1296">
        <v>587528</v>
      </c>
      <c r="H36" s="1496">
        <f>+G36/C36*100</f>
        <v>85.422957979723364</v>
      </c>
    </row>
    <row r="37" spans="1:8" s="858" customFormat="1" ht="15" customHeight="1">
      <c r="A37" s="1127"/>
      <c r="B37" s="1497" t="s">
        <v>2422</v>
      </c>
      <c r="C37" s="1296">
        <v>123163</v>
      </c>
      <c r="D37" s="1495">
        <f>C37/C35*100</f>
        <v>14.161468543931562</v>
      </c>
      <c r="E37" s="1296">
        <v>112303</v>
      </c>
      <c r="F37" s="1496">
        <f>+E37/C37*100</f>
        <v>91.182416797252415</v>
      </c>
      <c r="G37" s="1296">
        <v>120984</v>
      </c>
      <c r="H37" s="1496">
        <f>+G37/C37*100</f>
        <v>98.23079983436584</v>
      </c>
    </row>
    <row r="38" spans="1:8" s="858" customFormat="1" ht="15" customHeight="1">
      <c r="A38" s="1127"/>
      <c r="B38" s="1497" t="s">
        <v>2423</v>
      </c>
      <c r="C38" s="1296">
        <v>40855</v>
      </c>
      <c r="D38" s="1495">
        <f>C38/C35*100</f>
        <v>4.6975698656440974</v>
      </c>
      <c r="E38" s="1296">
        <v>40487</v>
      </c>
      <c r="F38" s="1496">
        <f>+E38/C38*100</f>
        <v>99.099253457349164</v>
      </c>
      <c r="G38" s="1296">
        <v>40855</v>
      </c>
      <c r="H38" s="1496">
        <f>+G38/C38*100</f>
        <v>100</v>
      </c>
    </row>
    <row r="39" spans="1:8" s="858" customFormat="1" ht="15" customHeight="1">
      <c r="A39" s="1127"/>
      <c r="B39" s="1498" t="s">
        <v>2424</v>
      </c>
      <c r="C39" s="1296">
        <v>17900</v>
      </c>
      <c r="D39" s="1495">
        <f>C39/C35*100</f>
        <v>2.0581691493092484</v>
      </c>
      <c r="E39" s="1296">
        <v>17900</v>
      </c>
      <c r="F39" s="1496">
        <f>+E39/C39*100</f>
        <v>100</v>
      </c>
      <c r="G39" s="1296">
        <v>17900</v>
      </c>
      <c r="H39" s="1496">
        <f>+G39/C39*100</f>
        <v>100</v>
      </c>
    </row>
    <row r="40" spans="1:8" s="858" customFormat="1">
      <c r="A40" s="1493" t="s">
        <v>2425</v>
      </c>
      <c r="B40" s="1494"/>
      <c r="C40" s="1295"/>
      <c r="D40" s="1495"/>
      <c r="E40" s="1296"/>
      <c r="F40" s="1495"/>
      <c r="G40" s="1296"/>
      <c r="H40" s="1496"/>
    </row>
    <row r="41" spans="1:8" s="858" customFormat="1" ht="15" customHeight="1">
      <c r="A41" s="1128"/>
      <c r="B41" s="1483" t="s">
        <v>1461</v>
      </c>
      <c r="C41" s="1291">
        <f>SUM(C42:C45)</f>
        <v>870558</v>
      </c>
      <c r="D41" s="1496">
        <f>SUM(D42:D45)</f>
        <v>99.999999999999986</v>
      </c>
      <c r="E41" s="1291">
        <f>SUM(E42:E45)</f>
        <v>647448</v>
      </c>
      <c r="F41" s="1496">
        <f>+E41/C41*100</f>
        <v>74.371609932939563</v>
      </c>
      <c r="G41" s="1291">
        <f>SUM(G42:G45)</f>
        <v>768120</v>
      </c>
      <c r="H41" s="1496">
        <f>+G41/C41*100</f>
        <v>88.23306431047672</v>
      </c>
    </row>
    <row r="42" spans="1:8" s="858" customFormat="1" ht="15" customHeight="1">
      <c r="A42" s="1127"/>
      <c r="B42" s="1497" t="s">
        <v>2421</v>
      </c>
      <c r="C42" s="1296">
        <v>687921</v>
      </c>
      <c r="D42" s="1495">
        <f>C42/C41*100</f>
        <v>79.020697070154995</v>
      </c>
      <c r="E42" s="1296">
        <v>476039</v>
      </c>
      <c r="F42" s="1496">
        <f>+E42/C42*100</f>
        <v>69.199661007586627</v>
      </c>
      <c r="G42" s="1296">
        <v>587662</v>
      </c>
      <c r="H42" s="1496">
        <f>+G42/C42*100</f>
        <v>85.425797438950113</v>
      </c>
    </row>
    <row r="43" spans="1:8" s="858" customFormat="1" ht="15" customHeight="1">
      <c r="A43" s="1127"/>
      <c r="B43" s="1497" t="s">
        <v>2422</v>
      </c>
      <c r="C43" s="1296">
        <v>123882</v>
      </c>
      <c r="D43" s="1495">
        <f>C43/C41*100</f>
        <v>14.230183399612661</v>
      </c>
      <c r="E43" s="1296">
        <v>113022</v>
      </c>
      <c r="F43" s="1496">
        <f>+E43/C43*100</f>
        <v>91.233593258100456</v>
      </c>
      <c r="G43" s="1296">
        <v>121703</v>
      </c>
      <c r="H43" s="1496">
        <f>+G43/C43*100</f>
        <v>98.241068113204506</v>
      </c>
    </row>
    <row r="44" spans="1:8" s="858" customFormat="1" ht="15" customHeight="1">
      <c r="A44" s="1127"/>
      <c r="B44" s="1497" t="s">
        <v>2423</v>
      </c>
      <c r="C44" s="1296">
        <v>40855</v>
      </c>
      <c r="D44" s="1495">
        <f>C44/C41*100</f>
        <v>4.6929670395309673</v>
      </c>
      <c r="E44" s="1296">
        <v>40487</v>
      </c>
      <c r="F44" s="1496">
        <f>+E44/C44*100</f>
        <v>99.099253457349164</v>
      </c>
      <c r="G44" s="1296">
        <v>40855</v>
      </c>
      <c r="H44" s="1496">
        <f>+G44/C44*100</f>
        <v>100</v>
      </c>
    </row>
    <row r="45" spans="1:8" s="858" customFormat="1" ht="15" customHeight="1" thickBot="1">
      <c r="A45" s="1479"/>
      <c r="B45" s="1499" t="s">
        <v>2424</v>
      </c>
      <c r="C45" s="1298">
        <v>17900</v>
      </c>
      <c r="D45" s="1500">
        <f>C45/C41*100</f>
        <v>2.0561524907013662</v>
      </c>
      <c r="E45" s="1298">
        <v>17900</v>
      </c>
      <c r="F45" s="1501">
        <f>+E45/C45*100</f>
        <v>100</v>
      </c>
      <c r="G45" s="1298">
        <v>17900</v>
      </c>
      <c r="H45" s="1501">
        <f>+G45/C45*100</f>
        <v>100</v>
      </c>
    </row>
    <row r="46" spans="1:8" s="858" customFormat="1">
      <c r="B46" s="1502"/>
      <c r="C46" s="1502"/>
      <c r="D46" s="1502"/>
      <c r="E46" s="1502"/>
      <c r="F46" s="1502"/>
      <c r="G46" s="1502"/>
      <c r="H46" s="864" t="s">
        <v>2426</v>
      </c>
    </row>
  </sheetData>
  <mergeCells count="1">
    <mergeCell ref="A13:H13"/>
  </mergeCells>
  <phoneticPr fontId="2"/>
  <printOptions horizontalCentered="1"/>
  <pageMargins left="0.39370078740157483" right="0.39370078740157483" top="0.59055118110236227" bottom="0.59055118110236227" header="0.11811023622047245" footer="0.11811023622047245"/>
  <pageSetup paperSize="9" scale="99" firstPageNumber="66" orientation="portrait" useFirstPageNumber="1" r:id="rId1"/>
  <headerFooter alignWithMargins="0">
    <oddFooter>&amp;C&amp;"ＭＳ 明朝,標準"&amp;10&amp;P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CF01-F75C-4468-BDBB-BE9CBBE9B207}">
  <dimension ref="A1:K25"/>
  <sheetViews>
    <sheetView view="pageBreakPreview" zoomScaleNormal="80" zoomScaleSheetLayoutView="100" workbookViewId="0"/>
  </sheetViews>
  <sheetFormatPr defaultColWidth="9" defaultRowHeight="13"/>
  <cols>
    <col min="1" max="1" width="11.1796875" style="312" customWidth="1"/>
    <col min="2" max="2" width="8.453125" style="312" customWidth="1"/>
    <col min="3" max="3" width="7.90625" style="312" customWidth="1"/>
    <col min="4" max="4" width="9.453125" style="312" bestFit="1" customWidth="1"/>
    <col min="5" max="5" width="7.90625" style="312" customWidth="1"/>
    <col min="6" max="6" width="9.453125" style="312" bestFit="1" customWidth="1"/>
    <col min="7" max="7" width="7.90625" style="312" customWidth="1"/>
    <col min="8" max="8" width="9.453125" style="312" bestFit="1" customWidth="1"/>
    <col min="9" max="9" width="7.90625" style="312" customWidth="1"/>
    <col min="10" max="10" width="9.453125" style="312" bestFit="1" customWidth="1"/>
    <col min="11" max="11" width="7.90625" style="312" customWidth="1"/>
    <col min="12" max="16384" width="9" style="312"/>
  </cols>
  <sheetData>
    <row r="1" spans="1:11" s="23" customFormat="1" ht="30" customHeight="1">
      <c r="A1" s="5036" t="s">
        <v>2427</v>
      </c>
      <c r="B1" s="5036"/>
      <c r="C1" s="5036"/>
      <c r="D1" s="5036"/>
      <c r="E1" s="5036"/>
      <c r="F1" s="5036"/>
      <c r="G1" s="5036"/>
      <c r="H1" s="5036"/>
      <c r="I1" s="5036"/>
      <c r="J1" s="5036"/>
      <c r="K1" s="5036"/>
    </row>
    <row r="2" spans="1:11" s="1503" customFormat="1" ht="15" customHeight="1" thickBot="1">
      <c r="A2" s="283"/>
      <c r="B2" s="854"/>
      <c r="C2" s="854"/>
      <c r="D2" s="854"/>
      <c r="E2" s="854"/>
      <c r="F2" s="854"/>
      <c r="G2" s="854"/>
      <c r="H2" s="854"/>
      <c r="I2" s="854"/>
      <c r="J2" s="854"/>
      <c r="K2" s="855" t="s">
        <v>2413</v>
      </c>
    </row>
    <row r="3" spans="1:11" s="23" customFormat="1" ht="30" customHeight="1">
      <c r="A3" s="5037" t="s">
        <v>1047</v>
      </c>
      <c r="B3" s="5039" t="s">
        <v>2428</v>
      </c>
      <c r="C3" s="5039"/>
      <c r="D3" s="5039" t="s">
        <v>2429</v>
      </c>
      <c r="E3" s="5039"/>
      <c r="F3" s="5039" t="s">
        <v>2430</v>
      </c>
      <c r="G3" s="5039"/>
      <c r="H3" s="5039" t="s">
        <v>2431</v>
      </c>
      <c r="I3" s="5039"/>
      <c r="J3" s="5039" t="s">
        <v>1461</v>
      </c>
      <c r="K3" s="5040"/>
    </row>
    <row r="4" spans="1:11" s="23" customFormat="1" ht="30" customHeight="1">
      <c r="A4" s="5038"/>
      <c r="B4" s="1179" t="s">
        <v>2432</v>
      </c>
      <c r="C4" s="1179" t="s">
        <v>1049</v>
      </c>
      <c r="D4" s="1179" t="s">
        <v>2432</v>
      </c>
      <c r="E4" s="1179" t="s">
        <v>1049</v>
      </c>
      <c r="F4" s="1179" t="s">
        <v>2432</v>
      </c>
      <c r="G4" s="1179" t="s">
        <v>1049</v>
      </c>
      <c r="H4" s="1179" t="s">
        <v>2432</v>
      </c>
      <c r="I4" s="1179" t="s">
        <v>1049</v>
      </c>
      <c r="J4" s="1179" t="s">
        <v>2432</v>
      </c>
      <c r="K4" s="1504" t="s">
        <v>1049</v>
      </c>
    </row>
    <row r="5" spans="1:11" ht="26.25" customHeight="1">
      <c r="A5" s="1505" t="s">
        <v>2420</v>
      </c>
      <c r="B5" s="1506"/>
      <c r="C5" s="1507"/>
      <c r="D5" s="1506"/>
      <c r="E5" s="1507"/>
      <c r="F5" s="1506"/>
      <c r="G5" s="1507"/>
      <c r="H5" s="1506"/>
      <c r="I5" s="1507"/>
      <c r="J5" s="1506"/>
      <c r="K5" s="1507"/>
    </row>
    <row r="6" spans="1:11" ht="26.25" customHeight="1">
      <c r="A6" s="1508" t="s">
        <v>1461</v>
      </c>
      <c r="B6" s="1506">
        <v>24480</v>
      </c>
      <c r="C6" s="1507">
        <v>3.5746097571660118</v>
      </c>
      <c r="D6" s="1506">
        <v>185551</v>
      </c>
      <c r="E6" s="1507">
        <v>27.094461399179359</v>
      </c>
      <c r="F6" s="1506">
        <v>282270</v>
      </c>
      <c r="G6" s="1507">
        <v>41.217528437714471</v>
      </c>
      <c r="H6" s="1506">
        <v>192529</v>
      </c>
      <c r="I6" s="1507">
        <v>28.113400405940158</v>
      </c>
      <c r="J6" s="1506">
        <v>684830</v>
      </c>
      <c r="K6" s="1507">
        <v>100</v>
      </c>
    </row>
    <row r="7" spans="1:11" ht="26.25" customHeight="1">
      <c r="A7" s="1509" t="s">
        <v>2433</v>
      </c>
      <c r="B7" s="1506">
        <v>1311</v>
      </c>
      <c r="C7" s="1507">
        <v>0.84690469576676852</v>
      </c>
      <c r="D7" s="1506">
        <v>25583</v>
      </c>
      <c r="E7" s="1507">
        <v>16.526592549047475</v>
      </c>
      <c r="F7" s="1506">
        <v>48825</v>
      </c>
      <c r="G7" s="1507">
        <v>31.540901427011804</v>
      </c>
      <c r="H7" s="1506">
        <v>79080</v>
      </c>
      <c r="I7" s="1507">
        <v>51.085601328173958</v>
      </c>
      <c r="J7" s="1506">
        <v>154799</v>
      </c>
      <c r="K7" s="1507">
        <v>100</v>
      </c>
    </row>
    <row r="8" spans="1:11" ht="26.25" customHeight="1">
      <c r="A8" s="1509" t="s">
        <v>2434</v>
      </c>
      <c r="B8" s="1506">
        <v>23169</v>
      </c>
      <c r="C8" s="1507">
        <v>4.3712537568557313</v>
      </c>
      <c r="D8" s="1506">
        <v>159968</v>
      </c>
      <c r="E8" s="1507">
        <v>30.180876212900753</v>
      </c>
      <c r="F8" s="1506">
        <v>233445</v>
      </c>
      <c r="G8" s="1507">
        <v>44.043650277059264</v>
      </c>
      <c r="H8" s="1506">
        <v>113449</v>
      </c>
      <c r="I8" s="1507">
        <v>21.404219753184247</v>
      </c>
      <c r="J8" s="1506">
        <v>530031</v>
      </c>
      <c r="K8" s="1507">
        <v>100</v>
      </c>
    </row>
    <row r="9" spans="1:11" s="499" customFormat="1" ht="26.25" customHeight="1">
      <c r="A9" s="1505" t="s">
        <v>2435</v>
      </c>
      <c r="B9" s="1506"/>
      <c r="C9" s="1507"/>
      <c r="D9" s="1506"/>
      <c r="E9" s="1507"/>
      <c r="F9" s="1506"/>
      <c r="G9" s="1507"/>
      <c r="H9" s="1506"/>
      <c r="I9" s="1507"/>
      <c r="J9" s="1506"/>
      <c r="K9" s="1507"/>
    </row>
    <row r="10" spans="1:11" s="499" customFormat="1" ht="26.25" customHeight="1">
      <c r="A10" s="1508" t="s">
        <v>1461</v>
      </c>
      <c r="B10" s="1506">
        <v>24480</v>
      </c>
      <c r="C10" s="1507">
        <v>3.5694549144890999</v>
      </c>
      <c r="D10" s="1506">
        <v>185551</v>
      </c>
      <c r="E10" s="1507">
        <v>27.055389249933292</v>
      </c>
      <c r="F10" s="1506">
        <v>282270</v>
      </c>
      <c r="G10" s="1507">
        <v>41.158089816700908</v>
      </c>
      <c r="H10" s="1506">
        <v>193518</v>
      </c>
      <c r="I10" s="1507">
        <v>28.2170660188767</v>
      </c>
      <c r="J10" s="1506">
        <v>685819</v>
      </c>
      <c r="K10" s="1507">
        <v>100</v>
      </c>
    </row>
    <row r="11" spans="1:11" s="499" customFormat="1" ht="26.25" customHeight="1">
      <c r="A11" s="1509" t="s">
        <v>2433</v>
      </c>
      <c r="B11" s="1506">
        <v>1311</v>
      </c>
      <c r="C11" s="1507">
        <v>0.84690469576676852</v>
      </c>
      <c r="D11" s="1506">
        <v>25583</v>
      </c>
      <c r="E11" s="1507">
        <v>16.526592549047475</v>
      </c>
      <c r="F11" s="1506">
        <v>48825</v>
      </c>
      <c r="G11" s="1507">
        <v>31.540901427011804</v>
      </c>
      <c r="H11" s="1506">
        <v>79080</v>
      </c>
      <c r="I11" s="1507">
        <v>51.085601328173958</v>
      </c>
      <c r="J11" s="1506">
        <v>154799</v>
      </c>
      <c r="K11" s="1507">
        <v>100</v>
      </c>
    </row>
    <row r="12" spans="1:11" s="499" customFormat="1" ht="26.25" customHeight="1">
      <c r="A12" s="1509" t="s">
        <v>2434</v>
      </c>
      <c r="B12" s="1506">
        <v>23169</v>
      </c>
      <c r="C12" s="1507">
        <v>4.363112500470792</v>
      </c>
      <c r="D12" s="1506">
        <v>159968</v>
      </c>
      <c r="E12" s="1507">
        <v>30.124665737637002</v>
      </c>
      <c r="F12" s="1506">
        <v>233445</v>
      </c>
      <c r="G12" s="1507">
        <v>43.961621031222933</v>
      </c>
      <c r="H12" s="1506">
        <v>114438</v>
      </c>
      <c r="I12" s="1507">
        <v>21.550600730669277</v>
      </c>
      <c r="J12" s="1506">
        <v>531020</v>
      </c>
      <c r="K12" s="1507">
        <v>100</v>
      </c>
    </row>
    <row r="13" spans="1:11" ht="26.25" customHeight="1">
      <c r="A13" s="1505" t="s">
        <v>2436</v>
      </c>
      <c r="B13" s="1506"/>
      <c r="C13" s="1507"/>
      <c r="D13" s="1506"/>
      <c r="E13" s="1507"/>
      <c r="F13" s="1506"/>
      <c r="G13" s="1507"/>
      <c r="H13" s="1506"/>
      <c r="I13" s="1507"/>
      <c r="J13" s="1506"/>
      <c r="K13" s="1507"/>
    </row>
    <row r="14" spans="1:11" ht="26.25" customHeight="1">
      <c r="A14" s="1508" t="s">
        <v>1461</v>
      </c>
      <c r="B14" s="1506">
        <v>24480</v>
      </c>
      <c r="C14" s="1507">
        <v>3.5592414512050965</v>
      </c>
      <c r="D14" s="1506">
        <v>179654</v>
      </c>
      <c r="E14" s="1507">
        <v>26.120586751421587</v>
      </c>
      <c r="F14" s="1506">
        <v>290135</v>
      </c>
      <c r="G14" s="1507">
        <v>42.183844707736554</v>
      </c>
      <c r="H14" s="1506">
        <v>193518</v>
      </c>
      <c r="I14" s="1507">
        <v>28.136327089636765</v>
      </c>
      <c r="J14" s="1506">
        <v>687787</v>
      </c>
      <c r="K14" s="1507">
        <v>100</v>
      </c>
    </row>
    <row r="15" spans="1:11" ht="26.25" customHeight="1">
      <c r="A15" s="1509" t="s">
        <v>2433</v>
      </c>
      <c r="B15" s="1506">
        <v>1311</v>
      </c>
      <c r="C15" s="1507">
        <v>0.84690469576676852</v>
      </c>
      <c r="D15" s="1506">
        <v>25583</v>
      </c>
      <c r="E15" s="1507">
        <v>16.526592549047475</v>
      </c>
      <c r="F15" s="1506">
        <v>48825</v>
      </c>
      <c r="G15" s="1507">
        <v>31.540901427011804</v>
      </c>
      <c r="H15" s="1506">
        <v>79080</v>
      </c>
      <c r="I15" s="1507">
        <v>51.085601328173958</v>
      </c>
      <c r="J15" s="1510">
        <v>154799</v>
      </c>
      <c r="K15" s="1507">
        <v>100</v>
      </c>
    </row>
    <row r="16" spans="1:11" ht="26.25" customHeight="1">
      <c r="A16" s="1509" t="s">
        <v>2434</v>
      </c>
      <c r="B16" s="1506">
        <v>23169</v>
      </c>
      <c r="C16" s="1507">
        <v>4.3470021839140847</v>
      </c>
      <c r="D16" s="1506">
        <v>154071</v>
      </c>
      <c r="E16" s="1507">
        <v>28.907029801796664</v>
      </c>
      <c r="F16" s="1506">
        <v>241310</v>
      </c>
      <c r="G16" s="1507">
        <v>45.274940523989279</v>
      </c>
      <c r="H16" s="1506">
        <v>114438</v>
      </c>
      <c r="I16" s="1507">
        <v>21.471027490299967</v>
      </c>
      <c r="J16" s="1510">
        <v>532988</v>
      </c>
      <c r="K16" s="1507">
        <v>100</v>
      </c>
    </row>
    <row r="17" spans="1:11" ht="26.25" customHeight="1">
      <c r="A17" s="1505" t="s">
        <v>2437</v>
      </c>
      <c r="B17" s="1506"/>
      <c r="C17" s="1507"/>
      <c r="D17" s="1506"/>
      <c r="E17" s="1507"/>
      <c r="F17" s="1506"/>
      <c r="G17" s="1507"/>
      <c r="H17" s="1506"/>
      <c r="I17" s="1507"/>
      <c r="J17" s="1506"/>
      <c r="K17" s="1507"/>
    </row>
    <row r="18" spans="1:11" ht="26.25" customHeight="1">
      <c r="A18" s="1508" t="s">
        <v>1461</v>
      </c>
      <c r="B18" s="1506">
        <f>SUM(B19:B20)</f>
        <v>24480</v>
      </c>
      <c r="C18" s="1507">
        <f>+B18/$J18*100</f>
        <v>3.5592414512050965</v>
      </c>
      <c r="D18" s="1506">
        <f>SUM(D19:D20)</f>
        <v>179654</v>
      </c>
      <c r="E18" s="1507">
        <f>+D18/$J18*100</f>
        <v>26.120586751421587</v>
      </c>
      <c r="F18" s="1506">
        <f>SUM(F19:F20)</f>
        <v>290135</v>
      </c>
      <c r="G18" s="1507">
        <f>+F18/$J18*100</f>
        <v>42.183844707736554</v>
      </c>
      <c r="H18" s="1506">
        <f>SUM(H19:H20)</f>
        <v>193518</v>
      </c>
      <c r="I18" s="1507">
        <f>+H18/$J18*100</f>
        <v>28.136327089636765</v>
      </c>
      <c r="J18" s="1506">
        <f>SUM(J19:J20)</f>
        <v>687787</v>
      </c>
      <c r="K18" s="1507">
        <f>+J18/$J18*100</f>
        <v>100</v>
      </c>
    </row>
    <row r="19" spans="1:11" ht="26.25" customHeight="1">
      <c r="A19" s="1509" t="s">
        <v>2433</v>
      </c>
      <c r="B19" s="1506">
        <v>1311</v>
      </c>
      <c r="C19" s="1507">
        <f>+B19/$J19*100</f>
        <v>0.84690469576676852</v>
      </c>
      <c r="D19" s="1506">
        <v>25583</v>
      </c>
      <c r="E19" s="1507">
        <f>+D19/$J19*100</f>
        <v>16.526592549047475</v>
      </c>
      <c r="F19" s="1506">
        <v>48825</v>
      </c>
      <c r="G19" s="1507">
        <f>+F19/$J19*100</f>
        <v>31.540901427011804</v>
      </c>
      <c r="H19" s="1506">
        <v>79080</v>
      </c>
      <c r="I19" s="1507">
        <f>+H19/$J19*100</f>
        <v>51.085601328173958</v>
      </c>
      <c r="J19" s="1510">
        <f>B19+D19+F19+H19</f>
        <v>154799</v>
      </c>
      <c r="K19" s="1507">
        <f>+J19/$J19*100</f>
        <v>100</v>
      </c>
    </row>
    <row r="20" spans="1:11" ht="26.25" customHeight="1">
      <c r="A20" s="1509" t="s">
        <v>2434</v>
      </c>
      <c r="B20" s="1506">
        <v>23169</v>
      </c>
      <c r="C20" s="1507">
        <f>+B20/$J20*100</f>
        <v>4.3470021839140847</v>
      </c>
      <c r="D20" s="1506">
        <v>154071</v>
      </c>
      <c r="E20" s="1507">
        <f>+D20/$J20*100</f>
        <v>28.907029801796664</v>
      </c>
      <c r="F20" s="1506">
        <v>241310</v>
      </c>
      <c r="G20" s="1507">
        <f>+F20/$J20*100</f>
        <v>45.274940523989279</v>
      </c>
      <c r="H20" s="1506">
        <v>114438</v>
      </c>
      <c r="I20" s="1507">
        <f>+H20/$J20*100</f>
        <v>21.471027490299967</v>
      </c>
      <c r="J20" s="1510">
        <f>B20+D20+F20+H20</f>
        <v>532988</v>
      </c>
      <c r="K20" s="1507">
        <f>+J20/$J20*100</f>
        <v>100</v>
      </c>
    </row>
    <row r="21" spans="1:11" ht="26.25" customHeight="1">
      <c r="A21" s="1505" t="s">
        <v>2425</v>
      </c>
      <c r="B21" s="1506"/>
      <c r="C21" s="1507"/>
      <c r="D21" s="1506"/>
      <c r="E21" s="1507"/>
      <c r="F21" s="1506"/>
      <c r="G21" s="1507"/>
      <c r="H21" s="1506"/>
      <c r="I21" s="1507"/>
      <c r="J21" s="1506"/>
      <c r="K21" s="1507"/>
    </row>
    <row r="22" spans="1:11" ht="26.25" customHeight="1">
      <c r="A22" s="1508" t="s">
        <v>1461</v>
      </c>
      <c r="B22" s="1506">
        <f>SUM(B23:B24)</f>
        <v>24480</v>
      </c>
      <c r="C22" s="1507">
        <f>+B22/$J22*100</f>
        <v>3.5585481472436515</v>
      </c>
      <c r="D22" s="1506">
        <f>SUM(D23:D24)</f>
        <v>179654</v>
      </c>
      <c r="E22" s="1507">
        <f>+D22/$J22*100</f>
        <v>26.115498727324791</v>
      </c>
      <c r="F22" s="1506">
        <f>SUM(F23:F24)</f>
        <v>289902</v>
      </c>
      <c r="G22" s="1507">
        <f>+F22/$J22*100</f>
        <v>42.141757556463602</v>
      </c>
      <c r="H22" s="1506">
        <f>SUM(H23:H24)</f>
        <v>193885</v>
      </c>
      <c r="I22" s="1507">
        <f>+H22/$J22*100</f>
        <v>28.184195568967947</v>
      </c>
      <c r="J22" s="1506">
        <f>SUM(J23:J24)</f>
        <v>687921</v>
      </c>
      <c r="K22" s="1507">
        <f>+J22/$J22*100</f>
        <v>100</v>
      </c>
    </row>
    <row r="23" spans="1:11" ht="26.25" customHeight="1">
      <c r="A23" s="1509" t="s">
        <v>2433</v>
      </c>
      <c r="B23" s="1506">
        <v>1311</v>
      </c>
      <c r="C23" s="1507">
        <f>+B23/$J23*100</f>
        <v>0.84690469576676852</v>
      </c>
      <c r="D23" s="1506">
        <v>25583</v>
      </c>
      <c r="E23" s="1507">
        <f>+D23/$J23*100</f>
        <v>16.526592549047475</v>
      </c>
      <c r="F23" s="1506">
        <v>48825</v>
      </c>
      <c r="G23" s="1507">
        <f>+F23/$J23*100</f>
        <v>31.540901427011804</v>
      </c>
      <c r="H23" s="1506">
        <v>79080</v>
      </c>
      <c r="I23" s="1507">
        <f>+H23/$J23*100</f>
        <v>51.085601328173958</v>
      </c>
      <c r="J23" s="1510">
        <f>B23+D23+F23+H23</f>
        <v>154799</v>
      </c>
      <c r="K23" s="1507">
        <f>+J23/$J23*100</f>
        <v>100</v>
      </c>
    </row>
    <row r="24" spans="1:11" ht="26.25" customHeight="1" thickBot="1">
      <c r="A24" s="1511" t="s">
        <v>2434</v>
      </c>
      <c r="B24" s="1512">
        <v>23169</v>
      </c>
      <c r="C24" s="1513">
        <f>+B24/$J24*100</f>
        <v>4.3459095666657914</v>
      </c>
      <c r="D24" s="1512">
        <v>154071</v>
      </c>
      <c r="E24" s="1513">
        <f>+D24/$J24*100</f>
        <v>28.899764031497483</v>
      </c>
      <c r="F24" s="1512">
        <v>241077</v>
      </c>
      <c r="G24" s="1513">
        <f>+F24/$J24*100</f>
        <v>45.219855867887645</v>
      </c>
      <c r="H24" s="1512">
        <v>114805</v>
      </c>
      <c r="I24" s="1513">
        <f>+H24/$J24*100</f>
        <v>21.534470533949076</v>
      </c>
      <c r="J24" s="1514">
        <f>B24+D24+F24+H24</f>
        <v>533122</v>
      </c>
      <c r="K24" s="1513">
        <f>+J24/$J24*100</f>
        <v>100</v>
      </c>
    </row>
    <row r="25" spans="1:11" ht="15" customHeight="1">
      <c r="A25" s="46"/>
      <c r="B25" s="863"/>
      <c r="C25" s="863"/>
      <c r="D25" s="863"/>
      <c r="E25" s="863"/>
      <c r="F25" s="863"/>
      <c r="G25" s="863"/>
      <c r="H25" s="863"/>
      <c r="I25" s="863"/>
      <c r="J25" s="863"/>
      <c r="K25" s="864" t="s">
        <v>2426</v>
      </c>
    </row>
  </sheetData>
  <mergeCells count="7">
    <mergeCell ref="A1:K1"/>
    <mergeCell ref="A3:A4"/>
    <mergeCell ref="B3:C3"/>
    <mergeCell ref="D3:E3"/>
    <mergeCell ref="F3:G3"/>
    <mergeCell ref="H3:I3"/>
    <mergeCell ref="J3:K3"/>
  </mergeCells>
  <phoneticPr fontId="2"/>
  <printOptions horizontalCentered="1"/>
  <pageMargins left="0.39370078740157483" right="0.39370078740157483" top="0.59055118110236227" bottom="0.59055118110236227" header="0.11811023622047245" footer="0.11811023622047245"/>
  <pageSetup paperSize="9" firstPageNumber="67" orientation="portrait" useFirstPageNumber="1" r:id="rId1"/>
  <headerFooter alignWithMargins="0">
    <oddFooter>&amp;C&amp;"ＭＳ 明朝,標準"&amp;10&amp;P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A499-A69B-4ABD-97DD-5E37344460D6}">
  <sheetPr>
    <pageSetUpPr fitToPage="1"/>
  </sheetPr>
  <dimension ref="A1:W90"/>
  <sheetViews>
    <sheetView view="pageBreakPreview" zoomScaleNormal="80" zoomScaleSheetLayoutView="100" workbookViewId="0"/>
  </sheetViews>
  <sheetFormatPr defaultColWidth="9" defaultRowHeight="13"/>
  <cols>
    <col min="1" max="2" width="5.6328125" style="312" customWidth="1"/>
    <col min="3" max="3" width="7.6328125" style="312" bestFit="1" customWidth="1"/>
    <col min="4" max="4" width="4" style="312" customWidth="1"/>
    <col min="5" max="5" width="6.90625" style="312" customWidth="1"/>
    <col min="6" max="6" width="3.90625" style="312" customWidth="1"/>
    <col min="7" max="7" width="6.453125" style="312" customWidth="1"/>
    <col min="8" max="8" width="4" style="312" customWidth="1"/>
    <col min="9" max="9" width="6.453125" style="312" customWidth="1"/>
    <col min="10" max="10" width="4" style="312" customWidth="1"/>
    <col min="11" max="11" width="6.36328125" style="312" customWidth="1"/>
    <col min="12" max="12" width="4" style="312" customWidth="1"/>
    <col min="13" max="13" width="6.90625" style="312" customWidth="1"/>
    <col min="14" max="14" width="4" style="312" customWidth="1"/>
    <col min="15" max="15" width="6.453125" style="312" customWidth="1"/>
    <col min="16" max="16" width="4" style="312" customWidth="1"/>
    <col min="17" max="17" width="6.90625" style="312" customWidth="1"/>
    <col min="18" max="18" width="4" style="312" customWidth="1"/>
    <col min="19" max="16384" width="9" style="312"/>
  </cols>
  <sheetData>
    <row r="1" spans="1:18" s="23" customFormat="1" ht="30" customHeight="1">
      <c r="A1" s="70" t="s">
        <v>2438</v>
      </c>
      <c r="B1" s="70"/>
      <c r="C1" s="70"/>
      <c r="D1" s="70"/>
      <c r="E1" s="70"/>
      <c r="F1" s="70"/>
      <c r="G1" s="70"/>
      <c r="H1" s="70"/>
      <c r="I1" s="858"/>
      <c r="J1" s="858"/>
      <c r="K1" s="858"/>
      <c r="L1" s="858"/>
      <c r="M1" s="858"/>
      <c r="N1" s="858"/>
      <c r="O1" s="858"/>
      <c r="P1" s="858"/>
      <c r="Q1" s="858"/>
      <c r="R1" s="858"/>
    </row>
    <row r="2" spans="1:18" s="1503" customFormat="1" ht="15" customHeight="1" thickBot="1">
      <c r="A2" s="1317"/>
      <c r="B2" s="1127"/>
      <c r="C2" s="1127"/>
      <c r="D2" s="1127"/>
      <c r="E2" s="1127"/>
      <c r="F2" s="1127"/>
      <c r="G2" s="1127"/>
      <c r="H2" s="1127"/>
      <c r="I2" s="1127"/>
      <c r="J2" s="1127"/>
      <c r="K2" s="1127"/>
      <c r="L2" s="1127"/>
      <c r="M2" s="1127"/>
      <c r="N2" s="1127"/>
      <c r="O2" s="1127"/>
      <c r="P2" s="1127"/>
      <c r="Q2" s="1127"/>
      <c r="R2" s="1300" t="s">
        <v>2439</v>
      </c>
    </row>
    <row r="3" spans="1:18" s="23" customFormat="1" ht="17.399999999999999" customHeight="1">
      <c r="A3" s="1515"/>
      <c r="B3" s="1516" t="s">
        <v>2440</v>
      </c>
      <c r="C3" s="4323" t="s">
        <v>2441</v>
      </c>
      <c r="D3" s="5050"/>
      <c r="E3" s="4323" t="s">
        <v>816</v>
      </c>
      <c r="F3" s="5043"/>
      <c r="G3" s="5050" t="s">
        <v>817</v>
      </c>
      <c r="H3" s="5050"/>
      <c r="I3" s="4323" t="s">
        <v>822</v>
      </c>
      <c r="J3" s="5043"/>
      <c r="K3" s="5050" t="s">
        <v>2442</v>
      </c>
      <c r="L3" s="5050"/>
      <c r="M3" s="4323" t="s">
        <v>2443</v>
      </c>
      <c r="N3" s="5043"/>
      <c r="O3" s="5043" t="s">
        <v>2444</v>
      </c>
      <c r="P3" s="5044"/>
      <c r="Q3" s="5040" t="s">
        <v>466</v>
      </c>
      <c r="R3" s="5045"/>
    </row>
    <row r="4" spans="1:18" s="23" customFormat="1" ht="17.399999999999999" customHeight="1">
      <c r="A4" s="1517" t="s">
        <v>2445</v>
      </c>
      <c r="B4" s="1518"/>
      <c r="C4" s="1519" t="s">
        <v>261</v>
      </c>
      <c r="D4" s="1520" t="s">
        <v>2446</v>
      </c>
      <c r="E4" s="1521" t="s">
        <v>261</v>
      </c>
      <c r="F4" s="1520" t="s">
        <v>2446</v>
      </c>
      <c r="G4" s="1521" t="s">
        <v>261</v>
      </c>
      <c r="H4" s="1520" t="s">
        <v>2446</v>
      </c>
      <c r="I4" s="1521" t="s">
        <v>261</v>
      </c>
      <c r="J4" s="1520" t="s">
        <v>2446</v>
      </c>
      <c r="K4" s="1521" t="s">
        <v>261</v>
      </c>
      <c r="L4" s="1520" t="s">
        <v>2446</v>
      </c>
      <c r="M4" s="1521" t="s">
        <v>261</v>
      </c>
      <c r="N4" s="1520" t="s">
        <v>2446</v>
      </c>
      <c r="O4" s="1521" t="s">
        <v>261</v>
      </c>
      <c r="P4" s="1520" t="s">
        <v>2446</v>
      </c>
      <c r="Q4" s="1522" t="s">
        <v>261</v>
      </c>
      <c r="R4" s="1523" t="s">
        <v>2446</v>
      </c>
    </row>
    <row r="5" spans="1:18" s="23" customFormat="1" ht="17.399999999999999" customHeight="1">
      <c r="A5" s="5046" t="s">
        <v>2447</v>
      </c>
      <c r="B5" s="5047"/>
      <c r="C5" s="1524">
        <f>SUM(E5,G5,I5,K5,M5,O5,Q5)</f>
        <v>20.16</v>
      </c>
      <c r="D5" s="1525">
        <f>SUM(F5,H5,J5,L5,N5,P5,R5)</f>
        <v>52</v>
      </c>
      <c r="E5" s="1524">
        <v>2.27</v>
      </c>
      <c r="F5" s="1525">
        <v>4</v>
      </c>
      <c r="G5" s="1524">
        <v>7.33</v>
      </c>
      <c r="H5" s="1525">
        <v>15</v>
      </c>
      <c r="I5" s="1524">
        <v>3.6</v>
      </c>
      <c r="J5" s="1525">
        <v>4</v>
      </c>
      <c r="K5" s="1524">
        <v>0.61</v>
      </c>
      <c r="L5" s="1525">
        <v>3</v>
      </c>
      <c r="M5" s="1524">
        <v>3.19</v>
      </c>
      <c r="N5" s="1525">
        <v>10</v>
      </c>
      <c r="O5" s="1524">
        <v>0.52</v>
      </c>
      <c r="P5" s="1525">
        <v>2</v>
      </c>
      <c r="Q5" s="1524">
        <v>2.64</v>
      </c>
      <c r="R5" s="1525">
        <v>14</v>
      </c>
    </row>
    <row r="6" spans="1:18" s="23" customFormat="1" ht="17.399999999999999" customHeight="1">
      <c r="A6" s="5048" t="s">
        <v>2448</v>
      </c>
      <c r="B6" s="5049"/>
      <c r="C6" s="1524">
        <f t="shared" ref="C6:D14" si="0">SUM(E6,G6,I6,K6,M6,O6,Q6)</f>
        <v>9.31</v>
      </c>
      <c r="D6" s="1525">
        <f t="shared" si="0"/>
        <v>46</v>
      </c>
      <c r="E6" s="1524">
        <v>0.67</v>
      </c>
      <c r="F6" s="1525">
        <v>3</v>
      </c>
      <c r="G6" s="1524">
        <v>2.96</v>
      </c>
      <c r="H6" s="1525">
        <v>13</v>
      </c>
      <c r="I6" s="1524">
        <v>0.5</v>
      </c>
      <c r="J6" s="1525">
        <v>3</v>
      </c>
      <c r="K6" s="1524">
        <v>0.08</v>
      </c>
      <c r="L6" s="1525">
        <v>2</v>
      </c>
      <c r="M6" s="1524">
        <v>1.94</v>
      </c>
      <c r="N6" s="1525">
        <v>9</v>
      </c>
      <c r="O6" s="1524">
        <v>0.52</v>
      </c>
      <c r="P6" s="1525">
        <v>2</v>
      </c>
      <c r="Q6" s="1524">
        <v>2.64</v>
      </c>
      <c r="R6" s="1525">
        <v>14</v>
      </c>
    </row>
    <row r="7" spans="1:18" s="23" customFormat="1" ht="17.399999999999999" customHeight="1">
      <c r="A7" s="5048" t="s">
        <v>2449</v>
      </c>
      <c r="B7" s="5049"/>
      <c r="C7" s="1524">
        <f t="shared" si="0"/>
        <v>7.46</v>
      </c>
      <c r="D7" s="1525">
        <f t="shared" si="0"/>
        <v>5</v>
      </c>
      <c r="E7" s="1524">
        <v>1.6</v>
      </c>
      <c r="F7" s="1525">
        <v>1</v>
      </c>
      <c r="G7" s="1524">
        <v>0.98</v>
      </c>
      <c r="H7" s="1525">
        <v>1</v>
      </c>
      <c r="I7" s="1524">
        <v>3.1</v>
      </c>
      <c r="J7" s="1525">
        <v>1</v>
      </c>
      <c r="K7" s="1524">
        <v>0.53</v>
      </c>
      <c r="L7" s="1525">
        <v>1</v>
      </c>
      <c r="M7" s="1524">
        <v>1.25</v>
      </c>
      <c r="N7" s="1525">
        <v>1</v>
      </c>
      <c r="O7" s="1526" t="s">
        <v>693</v>
      </c>
      <c r="P7" s="1527" t="s">
        <v>693</v>
      </c>
      <c r="Q7" s="1526" t="s">
        <v>693</v>
      </c>
      <c r="R7" s="1527" t="s">
        <v>693</v>
      </c>
    </row>
    <row r="8" spans="1:18" s="23" customFormat="1" ht="17.399999999999999" customHeight="1">
      <c r="A8" s="5048" t="s">
        <v>2450</v>
      </c>
      <c r="B8" s="5049"/>
      <c r="C8" s="1524">
        <f t="shared" si="0"/>
        <v>3.39</v>
      </c>
      <c r="D8" s="1525">
        <f t="shared" si="0"/>
        <v>1</v>
      </c>
      <c r="E8" s="1526" t="s">
        <v>693</v>
      </c>
      <c r="F8" s="1527" t="s">
        <v>693</v>
      </c>
      <c r="G8" s="1524">
        <v>3.39</v>
      </c>
      <c r="H8" s="1525">
        <v>1</v>
      </c>
      <c r="I8" s="1526" t="s">
        <v>693</v>
      </c>
      <c r="J8" s="1527" t="s">
        <v>693</v>
      </c>
      <c r="K8" s="1526" t="s">
        <v>693</v>
      </c>
      <c r="L8" s="1527" t="s">
        <v>693</v>
      </c>
      <c r="M8" s="1526" t="s">
        <v>693</v>
      </c>
      <c r="N8" s="1527" t="s">
        <v>693</v>
      </c>
      <c r="O8" s="1526" t="s">
        <v>693</v>
      </c>
      <c r="P8" s="1527" t="s">
        <v>693</v>
      </c>
      <c r="Q8" s="1526" t="s">
        <v>693</v>
      </c>
      <c r="R8" s="1527" t="s">
        <v>693</v>
      </c>
    </row>
    <row r="9" spans="1:18" s="23" customFormat="1" ht="17.399999999999999" customHeight="1">
      <c r="A9" s="5046" t="s">
        <v>2451</v>
      </c>
      <c r="B9" s="5047"/>
      <c r="C9" s="1524">
        <f>SUM(E9,G9,I9,K9,M9,O9,Q9)</f>
        <v>53.7</v>
      </c>
      <c r="D9" s="1525">
        <f t="shared" si="0"/>
        <v>2</v>
      </c>
      <c r="E9" s="1524">
        <v>15.6</v>
      </c>
      <c r="F9" s="1525">
        <v>1</v>
      </c>
      <c r="G9" s="1528" t="s">
        <v>693</v>
      </c>
      <c r="H9" s="1529" t="s">
        <v>693</v>
      </c>
      <c r="I9" s="1528" t="s">
        <v>693</v>
      </c>
      <c r="J9" s="1529" t="s">
        <v>693</v>
      </c>
      <c r="K9" s="1528" t="s">
        <v>693</v>
      </c>
      <c r="L9" s="1529" t="s">
        <v>693</v>
      </c>
      <c r="M9" s="1524">
        <v>38.1</v>
      </c>
      <c r="N9" s="1525">
        <v>1</v>
      </c>
      <c r="O9" s="1526" t="s">
        <v>693</v>
      </c>
      <c r="P9" s="1527" t="s">
        <v>693</v>
      </c>
      <c r="Q9" s="1528" t="s">
        <v>693</v>
      </c>
      <c r="R9" s="1529" t="s">
        <v>693</v>
      </c>
    </row>
    <row r="10" spans="1:18" s="23" customFormat="1" ht="17.399999999999999" customHeight="1">
      <c r="A10" s="5048" t="s">
        <v>2452</v>
      </c>
      <c r="B10" s="5049"/>
      <c r="C10" s="1524">
        <f t="shared" si="0"/>
        <v>53.7</v>
      </c>
      <c r="D10" s="1525">
        <f t="shared" si="0"/>
        <v>2</v>
      </c>
      <c r="E10" s="1524">
        <v>15.6</v>
      </c>
      <c r="F10" s="1525">
        <v>1</v>
      </c>
      <c r="G10" s="1526" t="s">
        <v>693</v>
      </c>
      <c r="H10" s="1527" t="s">
        <v>693</v>
      </c>
      <c r="I10" s="1526" t="s">
        <v>693</v>
      </c>
      <c r="J10" s="1527" t="s">
        <v>693</v>
      </c>
      <c r="K10" s="1526" t="s">
        <v>693</v>
      </c>
      <c r="L10" s="1527" t="s">
        <v>693</v>
      </c>
      <c r="M10" s="1524">
        <v>38.1</v>
      </c>
      <c r="N10" s="1525">
        <v>1</v>
      </c>
      <c r="O10" s="1526" t="s">
        <v>693</v>
      </c>
      <c r="P10" s="1527" t="s">
        <v>693</v>
      </c>
      <c r="Q10" s="1526" t="s">
        <v>693</v>
      </c>
      <c r="R10" s="1527" t="s">
        <v>693</v>
      </c>
    </row>
    <row r="11" spans="1:18" s="23" customFormat="1" ht="17.399999999999999" customHeight="1">
      <c r="A11" s="5041" t="s">
        <v>2453</v>
      </c>
      <c r="B11" s="5042"/>
      <c r="C11" s="1524">
        <f t="shared" si="0"/>
        <v>0.28000000000000003</v>
      </c>
      <c r="D11" s="1525">
        <f t="shared" si="0"/>
        <v>2</v>
      </c>
      <c r="E11" s="1524">
        <v>0.23</v>
      </c>
      <c r="F11" s="1525">
        <v>1</v>
      </c>
      <c r="G11" s="1526" t="s">
        <v>693</v>
      </c>
      <c r="H11" s="1527" t="s">
        <v>693</v>
      </c>
      <c r="I11" s="1524">
        <v>0.05</v>
      </c>
      <c r="J11" s="1525">
        <v>1</v>
      </c>
      <c r="K11" s="1526" t="s">
        <v>693</v>
      </c>
      <c r="L11" s="1527" t="s">
        <v>693</v>
      </c>
      <c r="M11" s="1526" t="s">
        <v>693</v>
      </c>
      <c r="N11" s="1527" t="s">
        <v>693</v>
      </c>
      <c r="O11" s="1526" t="s">
        <v>693</v>
      </c>
      <c r="P11" s="1527" t="s">
        <v>693</v>
      </c>
      <c r="Q11" s="1526" t="s">
        <v>693</v>
      </c>
      <c r="R11" s="1527" t="s">
        <v>693</v>
      </c>
    </row>
    <row r="12" spans="1:18" s="23" customFormat="1" ht="17.399999999999999" customHeight="1">
      <c r="A12" s="5041" t="s">
        <v>2454</v>
      </c>
      <c r="B12" s="5042"/>
      <c r="C12" s="1524">
        <f>SUM(E12,G12,I12,K12,M12,O12,Q12)</f>
        <v>0.28000000000000003</v>
      </c>
      <c r="D12" s="1525">
        <f t="shared" si="0"/>
        <v>1</v>
      </c>
      <c r="E12" s="1526" t="s">
        <v>693</v>
      </c>
      <c r="F12" s="1527" t="s">
        <v>693</v>
      </c>
      <c r="G12" s="1526" t="s">
        <v>693</v>
      </c>
      <c r="H12" s="1527" t="s">
        <v>693</v>
      </c>
      <c r="I12" s="1524">
        <v>0.28000000000000003</v>
      </c>
      <c r="J12" s="1525">
        <v>1</v>
      </c>
      <c r="K12" s="1526" t="s">
        <v>693</v>
      </c>
      <c r="L12" s="1527" t="s">
        <v>693</v>
      </c>
      <c r="M12" s="1526" t="s">
        <v>693</v>
      </c>
      <c r="N12" s="1527" t="s">
        <v>693</v>
      </c>
      <c r="O12" s="1526" t="s">
        <v>693</v>
      </c>
      <c r="P12" s="1527" t="s">
        <v>693</v>
      </c>
      <c r="Q12" s="1526" t="s">
        <v>693</v>
      </c>
      <c r="R12" s="1527" t="s">
        <v>693</v>
      </c>
    </row>
    <row r="13" spans="1:18" s="23" customFormat="1" ht="17.399999999999999" customHeight="1">
      <c r="A13" s="5041" t="s">
        <v>2455</v>
      </c>
      <c r="B13" s="5042"/>
      <c r="C13" s="1524">
        <f>SUM(E13,G13,I13,K13,M13,O13,Q13)</f>
        <v>0.77</v>
      </c>
      <c r="D13" s="1525">
        <f t="shared" si="0"/>
        <v>1</v>
      </c>
      <c r="E13" s="1526" t="s">
        <v>693</v>
      </c>
      <c r="F13" s="1527" t="s">
        <v>693</v>
      </c>
      <c r="G13" s="1526" t="s">
        <v>693</v>
      </c>
      <c r="H13" s="1527" t="s">
        <v>693</v>
      </c>
      <c r="I13" s="1526" t="s">
        <v>693</v>
      </c>
      <c r="J13" s="1527" t="s">
        <v>693</v>
      </c>
      <c r="K13" s="1526" t="s">
        <v>693</v>
      </c>
      <c r="L13" s="1527" t="s">
        <v>693</v>
      </c>
      <c r="M13" s="1526" t="s">
        <v>693</v>
      </c>
      <c r="N13" s="1527" t="s">
        <v>693</v>
      </c>
      <c r="O13" s="1524">
        <v>0.77</v>
      </c>
      <c r="P13" s="1525">
        <v>1</v>
      </c>
      <c r="Q13" s="1526" t="s">
        <v>693</v>
      </c>
      <c r="R13" s="1527" t="s">
        <v>693</v>
      </c>
    </row>
    <row r="14" spans="1:18" s="23" customFormat="1" ht="17.399999999999999" customHeight="1">
      <c r="A14" s="5041" t="s">
        <v>2456</v>
      </c>
      <c r="B14" s="5042"/>
      <c r="C14" s="1524">
        <f>SUM(E14,G14,I14,K14,M14,O14,Q14)</f>
        <v>36.299999999999997</v>
      </c>
      <c r="D14" s="1525">
        <f t="shared" si="0"/>
        <v>1</v>
      </c>
      <c r="E14" s="1526" t="s">
        <v>693</v>
      </c>
      <c r="F14" s="1527" t="s">
        <v>693</v>
      </c>
      <c r="G14" s="1526" t="s">
        <v>693</v>
      </c>
      <c r="H14" s="1527" t="s">
        <v>693</v>
      </c>
      <c r="I14" s="1526" t="s">
        <v>693</v>
      </c>
      <c r="J14" s="1527" t="s">
        <v>693</v>
      </c>
      <c r="K14" s="1526" t="s">
        <v>693</v>
      </c>
      <c r="L14" s="1527" t="s">
        <v>693</v>
      </c>
      <c r="M14" s="1526" t="s">
        <v>693</v>
      </c>
      <c r="N14" s="1527" t="s">
        <v>693</v>
      </c>
      <c r="O14" s="1526" t="s">
        <v>693</v>
      </c>
      <c r="P14" s="1527" t="s">
        <v>693</v>
      </c>
      <c r="Q14" s="1524">
        <v>36.299999999999997</v>
      </c>
      <c r="R14" s="1525">
        <v>1</v>
      </c>
    </row>
    <row r="15" spans="1:18" s="23" customFormat="1" ht="17.399999999999999" customHeight="1" thickBot="1">
      <c r="A15" s="5051" t="s">
        <v>1461</v>
      </c>
      <c r="B15" s="5052"/>
      <c r="C15" s="1530">
        <f>SUM(C5,C9,C11,C12,C13,C14)</f>
        <v>111.49</v>
      </c>
      <c r="D15" s="1531">
        <f t="shared" ref="D15:R15" si="1">SUM(D5,D9,D11,D12,D13,D14)</f>
        <v>59</v>
      </c>
      <c r="E15" s="1530">
        <f t="shared" si="1"/>
        <v>18.100000000000001</v>
      </c>
      <c r="F15" s="1531">
        <f t="shared" si="1"/>
        <v>6</v>
      </c>
      <c r="G15" s="1530">
        <f t="shared" si="1"/>
        <v>7.33</v>
      </c>
      <c r="H15" s="1531">
        <f t="shared" si="1"/>
        <v>15</v>
      </c>
      <c r="I15" s="1530">
        <f t="shared" si="1"/>
        <v>3.9299999999999997</v>
      </c>
      <c r="J15" s="1531">
        <f t="shared" si="1"/>
        <v>6</v>
      </c>
      <c r="K15" s="1530">
        <f t="shared" si="1"/>
        <v>0.61</v>
      </c>
      <c r="L15" s="1531">
        <f t="shared" si="1"/>
        <v>3</v>
      </c>
      <c r="M15" s="1530">
        <f t="shared" si="1"/>
        <v>41.29</v>
      </c>
      <c r="N15" s="1531">
        <f t="shared" si="1"/>
        <v>11</v>
      </c>
      <c r="O15" s="1530">
        <f t="shared" si="1"/>
        <v>1.29</v>
      </c>
      <c r="P15" s="1531">
        <f t="shared" si="1"/>
        <v>3</v>
      </c>
      <c r="Q15" s="1530">
        <f t="shared" si="1"/>
        <v>38.94</v>
      </c>
      <c r="R15" s="1532">
        <f t="shared" si="1"/>
        <v>15</v>
      </c>
    </row>
    <row r="16" spans="1:18" s="1503" customFormat="1" ht="15" customHeight="1">
      <c r="A16" s="283"/>
      <c r="B16" s="1127"/>
      <c r="C16" s="1127"/>
      <c r="D16" s="1127"/>
      <c r="E16" s="1127"/>
      <c r="F16" s="1127"/>
      <c r="G16" s="1127"/>
      <c r="H16" s="1127"/>
      <c r="I16" s="1127"/>
      <c r="J16" s="1127"/>
      <c r="K16" s="1127"/>
      <c r="L16" s="1127"/>
      <c r="M16" s="1127"/>
      <c r="N16" s="1127"/>
      <c r="O16" s="1127"/>
      <c r="P16" s="1127"/>
      <c r="Q16" s="1127"/>
      <c r="R16" s="1300" t="s">
        <v>2426</v>
      </c>
    </row>
    <row r="17" spans="1:23" ht="16.5" customHeight="1">
      <c r="A17" s="46"/>
      <c r="B17" s="46"/>
      <c r="C17" s="46"/>
      <c r="D17" s="46"/>
      <c r="E17" s="46"/>
      <c r="F17" s="46"/>
      <c r="G17" s="46"/>
      <c r="H17" s="46"/>
      <c r="I17" s="46"/>
      <c r="J17" s="46"/>
      <c r="K17" s="46"/>
      <c r="L17" s="46"/>
      <c r="M17" s="46"/>
      <c r="N17" s="46"/>
      <c r="O17" s="46"/>
      <c r="P17" s="46"/>
      <c r="Q17" s="46"/>
      <c r="R17" s="46"/>
    </row>
    <row r="18" spans="1:23" ht="16.5" customHeight="1">
      <c r="A18" s="46"/>
      <c r="B18" s="46"/>
      <c r="C18" s="46"/>
      <c r="D18" s="46"/>
      <c r="E18" s="46"/>
      <c r="F18" s="46"/>
      <c r="G18" s="46"/>
      <c r="H18" s="46"/>
      <c r="I18" s="46"/>
      <c r="J18" s="46"/>
      <c r="K18" s="46"/>
      <c r="L18" s="46"/>
      <c r="M18" s="46"/>
      <c r="N18" s="46"/>
      <c r="O18" s="46"/>
      <c r="P18" s="46"/>
      <c r="Q18" s="46"/>
      <c r="R18" s="46"/>
    </row>
    <row r="19" spans="1:23" s="46" customFormat="1" ht="30" customHeight="1">
      <c r="A19" s="70" t="s">
        <v>2457</v>
      </c>
      <c r="B19" s="70"/>
      <c r="C19" s="70"/>
      <c r="D19" s="70"/>
      <c r="E19" s="70"/>
      <c r="F19" s="70"/>
      <c r="G19" s="858"/>
      <c r="H19" s="858"/>
      <c r="I19" s="858"/>
      <c r="J19" s="858"/>
      <c r="K19" s="858"/>
      <c r="L19" s="858"/>
      <c r="M19" s="858"/>
      <c r="N19" s="858"/>
      <c r="O19" s="858"/>
      <c r="P19" s="858"/>
      <c r="Q19" s="858"/>
      <c r="R19" s="858"/>
    </row>
    <row r="20" spans="1:23" s="46" customFormat="1" ht="16.5" customHeight="1" thickBot="1">
      <c r="A20" s="283"/>
      <c r="B20" s="1479"/>
      <c r="C20" s="1479"/>
      <c r="D20" s="1479"/>
      <c r="E20" s="1479"/>
      <c r="F20" s="1479"/>
      <c r="G20" s="1479"/>
      <c r="H20" s="1533"/>
      <c r="I20" s="1479"/>
      <c r="J20" s="1479"/>
      <c r="K20" s="1479"/>
      <c r="L20" s="1479"/>
      <c r="M20" s="1479"/>
      <c r="N20" s="1479"/>
      <c r="O20" s="1479"/>
      <c r="P20" s="1479"/>
      <c r="Q20" s="1479"/>
      <c r="R20" s="855" t="s">
        <v>2458</v>
      </c>
    </row>
    <row r="21" spans="1:23" s="46" customFormat="1" ht="17.399999999999999" customHeight="1">
      <c r="A21" s="4311" t="s">
        <v>2459</v>
      </c>
      <c r="B21" s="4909"/>
      <c r="C21" s="4909"/>
      <c r="D21" s="4909"/>
      <c r="E21" s="4909"/>
      <c r="F21" s="4909"/>
      <c r="G21" s="4909"/>
      <c r="H21" s="4909"/>
      <c r="I21" s="4909"/>
      <c r="J21" s="5053"/>
      <c r="K21" s="4909" t="s">
        <v>2460</v>
      </c>
      <c r="L21" s="4909"/>
      <c r="M21" s="4909"/>
      <c r="N21" s="4909"/>
      <c r="O21" s="4909"/>
      <c r="P21" s="4909"/>
      <c r="Q21" s="4909"/>
      <c r="R21" s="5053"/>
    </row>
    <row r="22" spans="1:23" s="46" customFormat="1" ht="17.399999999999999" customHeight="1">
      <c r="A22" s="4312"/>
      <c r="B22" s="4910"/>
      <c r="C22" s="4910"/>
      <c r="D22" s="4910"/>
      <c r="E22" s="4910"/>
      <c r="F22" s="4910"/>
      <c r="G22" s="4910"/>
      <c r="H22" s="4910"/>
      <c r="I22" s="4910"/>
      <c r="J22" s="5054"/>
      <c r="K22" s="5055" t="s">
        <v>2461</v>
      </c>
      <c r="L22" s="5056"/>
      <c r="M22" s="5056"/>
      <c r="N22" s="5056"/>
      <c r="O22" s="5056"/>
      <c r="P22" s="5056"/>
      <c r="Q22" s="5056"/>
      <c r="R22" s="5056"/>
    </row>
    <row r="23" spans="1:23" s="46" customFormat="1" ht="17.399999999999999" customHeight="1">
      <c r="A23" s="1534"/>
      <c r="B23" s="5057" t="s">
        <v>2462</v>
      </c>
      <c r="C23" s="5057"/>
      <c r="D23" s="5057"/>
      <c r="E23" s="5057"/>
      <c r="F23" s="5057"/>
      <c r="G23" s="5057"/>
      <c r="H23" s="5057"/>
      <c r="I23" s="5057"/>
      <c r="J23" s="5058"/>
      <c r="K23" s="5059">
        <v>14619</v>
      </c>
      <c r="L23" s="5060"/>
      <c r="M23" s="5060"/>
      <c r="N23" s="5060"/>
      <c r="O23" s="5060"/>
      <c r="P23" s="5060"/>
      <c r="Q23" s="5060"/>
      <c r="R23" s="5060"/>
    </row>
    <row r="24" spans="1:23" s="46" customFormat="1" ht="17.399999999999999" customHeight="1">
      <c r="A24" s="1535"/>
      <c r="B24" s="5061" t="s">
        <v>2463</v>
      </c>
      <c r="C24" s="5061"/>
      <c r="D24" s="5061"/>
      <c r="E24" s="5061" t="s">
        <v>2463</v>
      </c>
      <c r="F24" s="5061"/>
      <c r="G24" s="5061"/>
      <c r="H24" s="5061" t="s">
        <v>2463</v>
      </c>
      <c r="I24" s="5061"/>
      <c r="J24" s="5062"/>
      <c r="K24" s="5063" t="s">
        <v>693</v>
      </c>
      <c r="L24" s="5064"/>
      <c r="M24" s="5064"/>
      <c r="N24" s="5064"/>
      <c r="O24" s="5064"/>
      <c r="P24" s="5064"/>
      <c r="Q24" s="5064"/>
      <c r="R24" s="5064"/>
      <c r="V24" s="1536"/>
    </row>
    <row r="25" spans="1:23" s="46" customFormat="1" ht="17.399999999999999" customHeight="1">
      <c r="A25" s="1535"/>
      <c r="B25" s="5061" t="s">
        <v>2464</v>
      </c>
      <c r="C25" s="5061"/>
      <c r="D25" s="5061"/>
      <c r="E25" s="5061" t="s">
        <v>2464</v>
      </c>
      <c r="F25" s="5061"/>
      <c r="G25" s="5061"/>
      <c r="H25" s="5061" t="s">
        <v>2464</v>
      </c>
      <c r="I25" s="5061"/>
      <c r="J25" s="5062"/>
      <c r="K25" s="5063" t="s">
        <v>693</v>
      </c>
      <c r="L25" s="5064"/>
      <c r="M25" s="5064"/>
      <c r="N25" s="5064"/>
      <c r="O25" s="5064"/>
      <c r="P25" s="5064"/>
      <c r="Q25" s="5064"/>
      <c r="R25" s="5064"/>
      <c r="V25" s="1537"/>
    </row>
    <row r="26" spans="1:23" s="46" customFormat="1" ht="17.399999999999999" customHeight="1">
      <c r="A26" s="1535"/>
      <c r="B26" s="1538"/>
      <c r="C26" s="5061" t="s">
        <v>2465</v>
      </c>
      <c r="D26" s="5061"/>
      <c r="E26" s="5061"/>
      <c r="F26" s="5061"/>
      <c r="G26" s="5061"/>
      <c r="H26" s="5061"/>
      <c r="I26" s="5061"/>
      <c r="J26" s="5062"/>
      <c r="K26" s="5065">
        <f>SUM(K27:R38)</f>
        <v>1395.6</v>
      </c>
      <c r="L26" s="5066"/>
      <c r="M26" s="5066"/>
      <c r="N26" s="5066"/>
      <c r="O26" s="5066"/>
      <c r="P26" s="5066"/>
      <c r="Q26" s="5066"/>
      <c r="R26" s="5066"/>
    </row>
    <row r="27" spans="1:23" s="46" customFormat="1" ht="17.399999999999999" customHeight="1">
      <c r="A27" s="1535"/>
      <c r="B27" s="1538"/>
      <c r="C27" s="1538"/>
      <c r="D27" s="5061" t="s">
        <v>2466</v>
      </c>
      <c r="E27" s="5061"/>
      <c r="F27" s="5061"/>
      <c r="G27" s="5061"/>
      <c r="H27" s="5061"/>
      <c r="I27" s="5061"/>
      <c r="J27" s="5062"/>
      <c r="K27" s="5067">
        <v>201</v>
      </c>
      <c r="L27" s="5068"/>
      <c r="M27" s="5068"/>
      <c r="N27" s="5068"/>
      <c r="O27" s="5068"/>
      <c r="P27" s="5068"/>
      <c r="Q27" s="5068"/>
      <c r="R27" s="5068"/>
    </row>
    <row r="28" spans="1:23" s="46" customFormat="1" ht="17.399999999999999" customHeight="1">
      <c r="A28" s="1535"/>
      <c r="B28" s="1538"/>
      <c r="C28" s="1538"/>
      <c r="D28" s="5061" t="s">
        <v>2467</v>
      </c>
      <c r="E28" s="5061"/>
      <c r="F28" s="5061"/>
      <c r="G28" s="5061" t="s">
        <v>2467</v>
      </c>
      <c r="H28" s="5061"/>
      <c r="I28" s="5061"/>
      <c r="J28" s="5062" t="s">
        <v>2467</v>
      </c>
      <c r="K28" s="5067" t="s">
        <v>693</v>
      </c>
      <c r="L28" s="5068"/>
      <c r="M28" s="5068"/>
      <c r="N28" s="5068"/>
      <c r="O28" s="5068"/>
      <c r="P28" s="5068"/>
      <c r="Q28" s="5068"/>
      <c r="R28" s="5068"/>
    </row>
    <row r="29" spans="1:23" s="46" customFormat="1" ht="17.399999999999999" customHeight="1">
      <c r="A29" s="1535"/>
      <c r="B29" s="1538"/>
      <c r="C29" s="1538"/>
      <c r="D29" s="5061" t="s">
        <v>2468</v>
      </c>
      <c r="E29" s="5061"/>
      <c r="F29" s="5061"/>
      <c r="G29" s="5061" t="s">
        <v>2469</v>
      </c>
      <c r="H29" s="5061"/>
      <c r="I29" s="5061"/>
      <c r="J29" s="5062" t="s">
        <v>2469</v>
      </c>
      <c r="K29" s="5067">
        <v>170</v>
      </c>
      <c r="L29" s="5068"/>
      <c r="M29" s="5068"/>
      <c r="N29" s="5068"/>
      <c r="O29" s="5068"/>
      <c r="P29" s="5068"/>
      <c r="Q29" s="5068"/>
      <c r="R29" s="5068"/>
    </row>
    <row r="30" spans="1:23" s="46" customFormat="1" ht="17.399999999999999" customHeight="1">
      <c r="A30" s="1535"/>
      <c r="B30" s="1538"/>
      <c r="C30" s="1538"/>
      <c r="D30" s="5061" t="s">
        <v>2470</v>
      </c>
      <c r="E30" s="5061"/>
      <c r="F30" s="5061"/>
      <c r="G30" s="5061" t="s">
        <v>2471</v>
      </c>
      <c r="H30" s="5061"/>
      <c r="I30" s="5061"/>
      <c r="J30" s="5062" t="s">
        <v>2471</v>
      </c>
      <c r="K30" s="5067">
        <v>11</v>
      </c>
      <c r="L30" s="5068"/>
      <c r="M30" s="5068"/>
      <c r="N30" s="5068"/>
      <c r="O30" s="5068"/>
      <c r="P30" s="5068"/>
      <c r="Q30" s="5068"/>
      <c r="R30" s="5068"/>
    </row>
    <row r="31" spans="1:23" s="283" customFormat="1" ht="17.399999999999999" customHeight="1">
      <c r="A31" s="1535"/>
      <c r="B31" s="1538"/>
      <c r="C31" s="1538"/>
      <c r="D31" s="5061" t="s">
        <v>2472</v>
      </c>
      <c r="E31" s="5061"/>
      <c r="F31" s="5061"/>
      <c r="G31" s="5061" t="s">
        <v>2472</v>
      </c>
      <c r="H31" s="5061"/>
      <c r="I31" s="5061"/>
      <c r="J31" s="5062" t="s">
        <v>2472</v>
      </c>
      <c r="K31" s="5067">
        <v>475</v>
      </c>
      <c r="L31" s="5068"/>
      <c r="M31" s="5068"/>
      <c r="N31" s="5068"/>
      <c r="O31" s="5068"/>
      <c r="P31" s="5068"/>
      <c r="Q31" s="5068"/>
      <c r="R31" s="5068"/>
      <c r="T31" s="46"/>
      <c r="U31" s="46"/>
      <c r="V31" s="46"/>
      <c r="W31" s="46"/>
    </row>
    <row r="32" spans="1:23" s="46" customFormat="1" ht="17.399999999999999" customHeight="1">
      <c r="A32" s="1535"/>
      <c r="B32" s="1538"/>
      <c r="C32" s="1538"/>
      <c r="D32" s="5061" t="s">
        <v>2473</v>
      </c>
      <c r="E32" s="5061"/>
      <c r="F32" s="5061"/>
      <c r="G32" s="5061" t="s">
        <v>2473</v>
      </c>
      <c r="H32" s="5061"/>
      <c r="I32" s="5061"/>
      <c r="J32" s="5062" t="s">
        <v>2473</v>
      </c>
      <c r="K32" s="5067">
        <v>40</v>
      </c>
      <c r="L32" s="5068"/>
      <c r="M32" s="5068"/>
      <c r="N32" s="5068"/>
      <c r="O32" s="5068"/>
      <c r="P32" s="5068"/>
      <c r="Q32" s="5068"/>
      <c r="R32" s="5068"/>
    </row>
    <row r="33" spans="1:18" s="46" customFormat="1" ht="17.399999999999999" customHeight="1">
      <c r="A33" s="1535"/>
      <c r="B33" s="1538"/>
      <c r="C33" s="1538"/>
      <c r="D33" s="5061" t="s">
        <v>2474</v>
      </c>
      <c r="E33" s="5061"/>
      <c r="F33" s="5061"/>
      <c r="G33" s="5061" t="s">
        <v>2474</v>
      </c>
      <c r="H33" s="5061"/>
      <c r="I33" s="5061"/>
      <c r="J33" s="5062" t="s">
        <v>2474</v>
      </c>
      <c r="K33" s="5067">
        <v>43</v>
      </c>
      <c r="L33" s="5068"/>
      <c r="M33" s="5068"/>
      <c r="N33" s="5068"/>
      <c r="O33" s="5068"/>
      <c r="P33" s="5068"/>
      <c r="Q33" s="5068"/>
      <c r="R33" s="5068"/>
    </row>
    <row r="34" spans="1:18" s="46" customFormat="1" ht="17.399999999999999" customHeight="1">
      <c r="A34" s="1535"/>
      <c r="B34" s="1538"/>
      <c r="C34" s="1538"/>
      <c r="D34" s="5061" t="s">
        <v>2475</v>
      </c>
      <c r="E34" s="5061"/>
      <c r="F34" s="5061"/>
      <c r="G34" s="5061" t="s">
        <v>2475</v>
      </c>
      <c r="H34" s="5061"/>
      <c r="I34" s="5061"/>
      <c r="J34" s="5062" t="s">
        <v>2475</v>
      </c>
      <c r="K34" s="5067">
        <v>101</v>
      </c>
      <c r="L34" s="5068"/>
      <c r="M34" s="5068"/>
      <c r="N34" s="5068"/>
      <c r="O34" s="5068"/>
      <c r="P34" s="5068"/>
      <c r="Q34" s="5068"/>
      <c r="R34" s="5068"/>
    </row>
    <row r="35" spans="1:18" s="46" customFormat="1" ht="17.399999999999999" customHeight="1">
      <c r="A35" s="1535"/>
      <c r="B35" s="1538"/>
      <c r="C35" s="1538"/>
      <c r="D35" s="5061" t="s">
        <v>2476</v>
      </c>
      <c r="E35" s="5061"/>
      <c r="F35" s="5061"/>
      <c r="G35" s="5061" t="s">
        <v>2476</v>
      </c>
      <c r="H35" s="5061"/>
      <c r="I35" s="5061"/>
      <c r="J35" s="5062" t="s">
        <v>2476</v>
      </c>
      <c r="K35" s="5067">
        <v>151</v>
      </c>
      <c r="L35" s="5068"/>
      <c r="M35" s="5068"/>
      <c r="N35" s="5068"/>
      <c r="O35" s="5068"/>
      <c r="P35" s="5068"/>
      <c r="Q35" s="5068"/>
      <c r="R35" s="5068"/>
    </row>
    <row r="36" spans="1:18" s="46" customFormat="1" ht="17.399999999999999" customHeight="1">
      <c r="A36" s="1535"/>
      <c r="B36" s="1538"/>
      <c r="C36" s="1538"/>
      <c r="D36" s="5061" t="s">
        <v>2477</v>
      </c>
      <c r="E36" s="5061"/>
      <c r="F36" s="5061"/>
      <c r="G36" s="5061" t="s">
        <v>2477</v>
      </c>
      <c r="H36" s="5061"/>
      <c r="I36" s="5061"/>
      <c r="J36" s="5062" t="s">
        <v>2477</v>
      </c>
      <c r="K36" s="5067">
        <v>132</v>
      </c>
      <c r="L36" s="5068"/>
      <c r="M36" s="5068"/>
      <c r="N36" s="5068"/>
      <c r="O36" s="5068"/>
      <c r="P36" s="5068"/>
      <c r="Q36" s="5068"/>
      <c r="R36" s="5068"/>
    </row>
    <row r="37" spans="1:18" s="46" customFormat="1" ht="17.399999999999999" customHeight="1">
      <c r="A37" s="1535"/>
      <c r="B37" s="1538"/>
      <c r="C37" s="1538"/>
      <c r="D37" s="5061" t="s">
        <v>2478</v>
      </c>
      <c r="E37" s="5061"/>
      <c r="F37" s="5061"/>
      <c r="G37" s="5061" t="s">
        <v>2478</v>
      </c>
      <c r="H37" s="5061"/>
      <c r="I37" s="5061"/>
      <c r="J37" s="5062" t="s">
        <v>2478</v>
      </c>
      <c r="K37" s="5067">
        <v>51</v>
      </c>
      <c r="L37" s="5068"/>
      <c r="M37" s="5068"/>
      <c r="N37" s="5068"/>
      <c r="O37" s="5068"/>
      <c r="P37" s="5068"/>
      <c r="Q37" s="5068"/>
      <c r="R37" s="5068"/>
    </row>
    <row r="38" spans="1:18" s="46" customFormat="1" ht="17.399999999999999" customHeight="1">
      <c r="A38" s="1535"/>
      <c r="B38" s="1538"/>
      <c r="C38" s="1538"/>
      <c r="D38" s="5061" t="s">
        <v>2479</v>
      </c>
      <c r="E38" s="5061"/>
      <c r="F38" s="5061"/>
      <c r="G38" s="5061" t="s">
        <v>2479</v>
      </c>
      <c r="H38" s="5061"/>
      <c r="I38" s="5061"/>
      <c r="J38" s="5062" t="s">
        <v>2479</v>
      </c>
      <c r="K38" s="5067">
        <v>20.6</v>
      </c>
      <c r="L38" s="5068"/>
      <c r="M38" s="5068"/>
      <c r="N38" s="5068"/>
      <c r="O38" s="5068"/>
      <c r="P38" s="5068"/>
      <c r="Q38" s="5068"/>
      <c r="R38" s="5068"/>
    </row>
    <row r="39" spans="1:18" s="46" customFormat="1" ht="17.399999999999999" customHeight="1">
      <c r="A39" s="1535"/>
      <c r="B39" s="1538"/>
      <c r="C39" s="5061" t="s">
        <v>2480</v>
      </c>
      <c r="D39" s="5061"/>
      <c r="E39" s="5061"/>
      <c r="F39" s="5061"/>
      <c r="G39" s="5061"/>
      <c r="H39" s="5061"/>
      <c r="I39" s="5061"/>
      <c r="J39" s="5062"/>
      <c r="K39" s="5067">
        <v>245</v>
      </c>
      <c r="L39" s="5068"/>
      <c r="M39" s="5068"/>
      <c r="N39" s="5068"/>
      <c r="O39" s="5068"/>
      <c r="P39" s="5068"/>
      <c r="Q39" s="5068"/>
      <c r="R39" s="5068"/>
    </row>
    <row r="40" spans="1:18" s="46" customFormat="1" ht="17.399999999999999" customHeight="1">
      <c r="A40" s="1535"/>
      <c r="B40" s="1538"/>
      <c r="C40" s="1539"/>
      <c r="D40" s="5061" t="s">
        <v>2481</v>
      </c>
      <c r="E40" s="5061"/>
      <c r="F40" s="5061"/>
      <c r="G40" s="5061" t="s">
        <v>2479</v>
      </c>
      <c r="H40" s="5061"/>
      <c r="I40" s="5061"/>
      <c r="J40" s="5062" t="s">
        <v>2479</v>
      </c>
      <c r="K40" s="5067">
        <v>148</v>
      </c>
      <c r="L40" s="5068"/>
      <c r="M40" s="5068"/>
      <c r="N40" s="5068"/>
      <c r="O40" s="5068"/>
      <c r="P40" s="5068"/>
      <c r="Q40" s="5068"/>
      <c r="R40" s="5068"/>
    </row>
    <row r="41" spans="1:18" s="46" customFormat="1" ht="17.399999999999999" customHeight="1">
      <c r="A41" s="1535"/>
      <c r="B41" s="1538"/>
      <c r="C41" s="1539"/>
      <c r="D41" s="5061" t="s">
        <v>2482</v>
      </c>
      <c r="E41" s="5061"/>
      <c r="F41" s="5061"/>
      <c r="G41" s="5061" t="s">
        <v>2479</v>
      </c>
      <c r="H41" s="5061"/>
      <c r="I41" s="5061"/>
      <c r="J41" s="5062" t="s">
        <v>2479</v>
      </c>
      <c r="K41" s="5069">
        <v>7.6</v>
      </c>
      <c r="L41" s="5070"/>
      <c r="M41" s="5070"/>
      <c r="N41" s="5070"/>
      <c r="O41" s="5070"/>
      <c r="P41" s="5070"/>
      <c r="Q41" s="5070"/>
      <c r="R41" s="5070"/>
    </row>
    <row r="42" spans="1:18" s="46" customFormat="1" ht="17.399999999999999" customHeight="1">
      <c r="A42" s="1535"/>
      <c r="B42" s="1538"/>
      <c r="C42" s="1539"/>
      <c r="D42" s="5061" t="s">
        <v>2483</v>
      </c>
      <c r="E42" s="5061"/>
      <c r="F42" s="5061"/>
      <c r="G42" s="5061" t="s">
        <v>2479</v>
      </c>
      <c r="H42" s="5061"/>
      <c r="I42" s="5061"/>
      <c r="J42" s="5062" t="s">
        <v>2479</v>
      </c>
      <c r="K42" s="5067">
        <v>89</v>
      </c>
      <c r="L42" s="5068"/>
      <c r="M42" s="5068"/>
      <c r="N42" s="5068"/>
      <c r="O42" s="5068"/>
      <c r="P42" s="5068"/>
      <c r="Q42" s="5068"/>
      <c r="R42" s="5068"/>
    </row>
    <row r="43" spans="1:18" s="46" customFormat="1" ht="17.399999999999999" customHeight="1">
      <c r="A43" s="1535"/>
      <c r="B43" s="1538"/>
      <c r="C43" s="5061" t="s">
        <v>2484</v>
      </c>
      <c r="D43" s="5061"/>
      <c r="E43" s="5061"/>
      <c r="F43" s="5061" t="s">
        <v>2484</v>
      </c>
      <c r="G43" s="5061"/>
      <c r="H43" s="5061"/>
      <c r="I43" s="5061" t="s">
        <v>2484</v>
      </c>
      <c r="J43" s="5062"/>
      <c r="K43" s="5069" t="s">
        <v>693</v>
      </c>
      <c r="L43" s="5070"/>
      <c r="M43" s="5070"/>
      <c r="N43" s="5070"/>
      <c r="O43" s="5070"/>
      <c r="P43" s="5070"/>
      <c r="Q43" s="5070"/>
      <c r="R43" s="5070"/>
    </row>
    <row r="44" spans="1:18" s="46" customFormat="1" ht="17.399999999999999" customHeight="1">
      <c r="A44" s="1535"/>
      <c r="B44" s="1538"/>
      <c r="C44" s="5061" t="s">
        <v>2485</v>
      </c>
      <c r="D44" s="5061"/>
      <c r="E44" s="5061"/>
      <c r="F44" s="5061" t="s">
        <v>2485</v>
      </c>
      <c r="G44" s="5061"/>
      <c r="H44" s="5061"/>
      <c r="I44" s="5061" t="s">
        <v>2485</v>
      </c>
      <c r="J44" s="5062"/>
      <c r="K44" s="5069" t="s">
        <v>693</v>
      </c>
      <c r="L44" s="5070"/>
      <c r="M44" s="5070"/>
      <c r="N44" s="5070"/>
      <c r="O44" s="5070"/>
      <c r="P44" s="5070"/>
      <c r="Q44" s="5070"/>
      <c r="R44" s="5070"/>
    </row>
    <row r="45" spans="1:18" s="46" customFormat="1" ht="17.399999999999999" customHeight="1">
      <c r="A45" s="1535"/>
      <c r="B45" s="1538"/>
      <c r="C45" s="5061" t="s">
        <v>2486</v>
      </c>
      <c r="D45" s="5061"/>
      <c r="E45" s="5061"/>
      <c r="F45" s="5061" t="s">
        <v>2486</v>
      </c>
      <c r="G45" s="5061"/>
      <c r="H45" s="5061"/>
      <c r="I45" s="5061" t="s">
        <v>2486</v>
      </c>
      <c r="J45" s="5062"/>
      <c r="K45" s="5067">
        <v>391</v>
      </c>
      <c r="L45" s="5068"/>
      <c r="M45" s="5068"/>
      <c r="N45" s="5068"/>
      <c r="O45" s="5068"/>
      <c r="P45" s="5068"/>
      <c r="Q45" s="5068"/>
      <c r="R45" s="5068"/>
    </row>
    <row r="46" spans="1:18" s="46" customFormat="1" ht="17.399999999999999" customHeight="1">
      <c r="A46" s="1538"/>
      <c r="B46" s="1538"/>
      <c r="C46" s="1538"/>
      <c r="D46" s="1538"/>
      <c r="E46" s="1538"/>
      <c r="F46" s="5061" t="s">
        <v>2487</v>
      </c>
      <c r="G46" s="5061"/>
      <c r="H46" s="5061"/>
      <c r="I46" s="5061"/>
      <c r="J46" s="5062"/>
      <c r="K46" s="5067">
        <v>126</v>
      </c>
      <c r="L46" s="5068"/>
      <c r="M46" s="5068"/>
      <c r="N46" s="5068"/>
      <c r="O46" s="5068"/>
      <c r="P46" s="5068"/>
      <c r="Q46" s="5068"/>
      <c r="R46" s="5068"/>
    </row>
    <row r="47" spans="1:18" s="46" customFormat="1" ht="17.399999999999999" customHeight="1">
      <c r="A47" s="1538"/>
      <c r="B47" s="1538"/>
      <c r="C47" s="1538"/>
      <c r="D47" s="1538"/>
      <c r="E47" s="1538"/>
      <c r="F47" s="5061" t="s">
        <v>2488</v>
      </c>
      <c r="G47" s="5061"/>
      <c r="H47" s="5061"/>
      <c r="I47" s="5061"/>
      <c r="J47" s="5062"/>
      <c r="K47" s="5067">
        <v>265</v>
      </c>
      <c r="L47" s="5068"/>
      <c r="M47" s="5068"/>
      <c r="N47" s="5068"/>
      <c r="O47" s="5068"/>
      <c r="P47" s="5068"/>
      <c r="Q47" s="5068"/>
      <c r="R47" s="5068"/>
    </row>
    <row r="48" spans="1:18" s="323" customFormat="1" ht="17.399999999999999" customHeight="1">
      <c r="A48" s="1535"/>
      <c r="B48" s="1538"/>
      <c r="C48" s="5061" t="s">
        <v>2489</v>
      </c>
      <c r="D48" s="5061"/>
      <c r="E48" s="5061"/>
      <c r="F48" s="5061" t="s">
        <v>2489</v>
      </c>
      <c r="G48" s="5061"/>
      <c r="H48" s="5061"/>
      <c r="I48" s="5061" t="s">
        <v>2489</v>
      </c>
      <c r="J48" s="5062"/>
      <c r="K48" s="5069">
        <v>2.4</v>
      </c>
      <c r="L48" s="5070"/>
      <c r="M48" s="5070"/>
      <c r="N48" s="5070"/>
      <c r="O48" s="5070"/>
      <c r="P48" s="5070"/>
      <c r="Q48" s="5070"/>
      <c r="R48" s="5070"/>
    </row>
    <row r="49" spans="1:18" s="323" customFormat="1" ht="17.399999999999999" customHeight="1" thickBot="1">
      <c r="A49" s="1540"/>
      <c r="B49" s="1541"/>
      <c r="C49" s="5071" t="s">
        <v>2490</v>
      </c>
      <c r="D49" s="5071"/>
      <c r="E49" s="5071"/>
      <c r="F49" s="5071" t="s">
        <v>2490</v>
      </c>
      <c r="G49" s="5071"/>
      <c r="H49" s="5071"/>
      <c r="I49" s="5071" t="s">
        <v>2490</v>
      </c>
      <c r="J49" s="5072"/>
      <c r="K49" s="5073">
        <v>11</v>
      </c>
      <c r="L49" s="5074"/>
      <c r="M49" s="5074"/>
      <c r="N49" s="5074"/>
      <c r="O49" s="5074"/>
      <c r="P49" s="5074"/>
      <c r="Q49" s="5074"/>
      <c r="R49" s="5074"/>
    </row>
    <row r="50" spans="1:18" s="323" customFormat="1">
      <c r="A50" s="324"/>
      <c r="B50" s="1542"/>
      <c r="C50" s="1542"/>
      <c r="D50" s="1542"/>
      <c r="E50" s="1542"/>
      <c r="F50" s="1542"/>
      <c r="G50" s="1542"/>
      <c r="H50" s="1542"/>
      <c r="I50" s="1542"/>
      <c r="J50" s="1542"/>
      <c r="K50" s="1542"/>
      <c r="L50" s="1542"/>
      <c r="M50" s="1542"/>
      <c r="N50" s="1542"/>
      <c r="O50" s="1542"/>
      <c r="P50" s="1542"/>
      <c r="Q50" s="1542"/>
      <c r="R50" s="1543" t="s">
        <v>2491</v>
      </c>
    </row>
    <row r="51" spans="1:18" s="1544" customFormat="1"/>
    <row r="52" spans="1:18" s="1544" customFormat="1"/>
    <row r="53" spans="1:18" s="1544" customFormat="1"/>
    <row r="54" spans="1:18" s="1544" customFormat="1"/>
    <row r="55" spans="1:18" s="1544" customFormat="1"/>
    <row r="56" spans="1:18" s="1544" customFormat="1"/>
    <row r="57" spans="1:18" s="1544" customFormat="1"/>
    <row r="58" spans="1:18" s="1544" customFormat="1"/>
    <row r="59" spans="1:18" s="1544" customFormat="1"/>
    <row r="60" spans="1:18" s="1544" customFormat="1"/>
    <row r="61" spans="1:18" s="1544" customFormat="1"/>
    <row r="62" spans="1:18" s="1544" customFormat="1"/>
    <row r="63" spans="1:18" s="1544" customFormat="1"/>
    <row r="64" spans="1:18" s="1544" customFormat="1"/>
    <row r="65" s="1544" customFormat="1"/>
    <row r="66" s="1544" customFormat="1"/>
    <row r="67" s="1544" customFormat="1"/>
    <row r="68" s="1544" customFormat="1"/>
    <row r="69" s="1544" customFormat="1"/>
    <row r="70" s="1544" customFormat="1"/>
    <row r="71" s="1544" customFormat="1"/>
    <row r="72" s="1544" customFormat="1"/>
    <row r="73" s="1544" customFormat="1"/>
    <row r="74" s="1544" customFormat="1"/>
    <row r="75" s="1544" customFormat="1"/>
    <row r="76" s="1544" customFormat="1"/>
    <row r="77" s="1544" customFormat="1"/>
    <row r="78" s="1544" customFormat="1"/>
    <row r="79" s="1544" customFormat="1"/>
    <row r="80" s="1544" customFormat="1"/>
    <row r="81" s="1544" customFormat="1"/>
    <row r="82" s="1544" customFormat="1"/>
    <row r="83" s="1544" customFormat="1"/>
    <row r="84" s="1544" customFormat="1"/>
    <row r="85" s="1544" customFormat="1"/>
    <row r="86" s="1544" customFormat="1"/>
    <row r="87" s="1544" customFormat="1"/>
    <row r="88" s="1544" customFormat="1"/>
    <row r="89" s="1544" customFormat="1"/>
    <row r="90" s="1544" customFormat="1"/>
  </sheetData>
  <mergeCells count="76">
    <mergeCell ref="C44:J44"/>
    <mergeCell ref="K44:R44"/>
    <mergeCell ref="C48:J48"/>
    <mergeCell ref="K48:R48"/>
    <mergeCell ref="C49:J49"/>
    <mergeCell ref="K49:R49"/>
    <mergeCell ref="C45:J45"/>
    <mergeCell ref="K45:R45"/>
    <mergeCell ref="F46:J46"/>
    <mergeCell ref="K46:R46"/>
    <mergeCell ref="F47:J47"/>
    <mergeCell ref="K47:R47"/>
    <mergeCell ref="D41:J41"/>
    <mergeCell ref="K41:R41"/>
    <mergeCell ref="D42:J42"/>
    <mergeCell ref="K42:R42"/>
    <mergeCell ref="C43:J43"/>
    <mergeCell ref="K43:R43"/>
    <mergeCell ref="D38:J38"/>
    <mergeCell ref="K38:R38"/>
    <mergeCell ref="C39:J39"/>
    <mergeCell ref="K39:R39"/>
    <mergeCell ref="D40:J40"/>
    <mergeCell ref="K40:R40"/>
    <mergeCell ref="D35:J35"/>
    <mergeCell ref="K35:R35"/>
    <mergeCell ref="D36:J36"/>
    <mergeCell ref="K36:R36"/>
    <mergeCell ref="D37:J37"/>
    <mergeCell ref="K37:R37"/>
    <mergeCell ref="D32:J32"/>
    <mergeCell ref="K32:R32"/>
    <mergeCell ref="D33:J33"/>
    <mergeCell ref="K33:R33"/>
    <mergeCell ref="D34:J34"/>
    <mergeCell ref="K34:R34"/>
    <mergeCell ref="D29:J29"/>
    <mergeCell ref="K29:R29"/>
    <mergeCell ref="D30:J30"/>
    <mergeCell ref="K30:R30"/>
    <mergeCell ref="D31:J31"/>
    <mergeCell ref="K31:R31"/>
    <mergeCell ref="C26:J26"/>
    <mergeCell ref="K26:R26"/>
    <mergeCell ref="D27:J27"/>
    <mergeCell ref="K27:R27"/>
    <mergeCell ref="D28:J28"/>
    <mergeCell ref="K28:R28"/>
    <mergeCell ref="B23:J23"/>
    <mergeCell ref="K23:R23"/>
    <mergeCell ref="B24:J24"/>
    <mergeCell ref="K24:R24"/>
    <mergeCell ref="B25:J25"/>
    <mergeCell ref="K25:R25"/>
    <mergeCell ref="A12:B12"/>
    <mergeCell ref="A13:B13"/>
    <mergeCell ref="A15:B15"/>
    <mergeCell ref="A21:J22"/>
    <mergeCell ref="K21:R21"/>
    <mergeCell ref="K22:R22"/>
    <mergeCell ref="A14:B14"/>
    <mergeCell ref="O3:P3"/>
    <mergeCell ref="Q3:R3"/>
    <mergeCell ref="A5:B5"/>
    <mergeCell ref="A6:B6"/>
    <mergeCell ref="A7:B7"/>
    <mergeCell ref="A8:B8"/>
    <mergeCell ref="C3:D3"/>
    <mergeCell ref="E3:F3"/>
    <mergeCell ref="G3:H3"/>
    <mergeCell ref="I3:J3"/>
    <mergeCell ref="K3:L3"/>
    <mergeCell ref="M3:N3"/>
    <mergeCell ref="A9:B9"/>
    <mergeCell ref="A10:B10"/>
    <mergeCell ref="A11:B11"/>
  </mergeCells>
  <phoneticPr fontId="2"/>
  <printOptions horizontalCentered="1"/>
  <pageMargins left="0.39370078740157483" right="0.39370078740157483" top="0.59055118110236227" bottom="0.59055118110236227" header="0.11811023622047245" footer="0.11811023622047245"/>
  <pageSetup paperSize="9" scale="91" firstPageNumber="68" fitToWidth="0" orientation="portrait" useFirstPageNumber="1" r:id="rId1"/>
  <headerFooter alignWithMargins="0">
    <oddFooter>&amp;C&amp;"ＭＳ 明朝,標準"&amp;10&amp;P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BE1E-BB6F-4C69-B6D8-5A0C5C615814}">
  <dimension ref="A1:Y30"/>
  <sheetViews>
    <sheetView view="pageBreakPreview" zoomScaleNormal="90" zoomScaleSheetLayoutView="100" workbookViewId="0">
      <selection sqref="A1:AE1"/>
    </sheetView>
  </sheetViews>
  <sheetFormatPr defaultColWidth="9" defaultRowHeight="13"/>
  <cols>
    <col min="1" max="1" width="8.08984375" style="1545" customWidth="1"/>
    <col min="2" max="2" width="4.90625" style="1545" customWidth="1"/>
    <col min="3" max="3" width="8.81640625" style="1545" customWidth="1"/>
    <col min="4" max="12" width="8.36328125" style="1545" customWidth="1"/>
    <col min="13" max="16384" width="9" style="1545"/>
  </cols>
  <sheetData>
    <row r="1" spans="1:25" ht="30" customHeight="1">
      <c r="A1" s="5076" t="s">
        <v>2492</v>
      </c>
      <c r="B1" s="5076"/>
      <c r="C1" s="5076"/>
      <c r="D1" s="5077"/>
      <c r="E1" s="5077"/>
      <c r="F1" s="5077"/>
      <c r="G1" s="5077"/>
      <c r="H1" s="5077"/>
      <c r="I1" s="5077"/>
      <c r="J1" s="5077"/>
      <c r="K1" s="5077"/>
      <c r="L1" s="5077"/>
    </row>
    <row r="2" spans="1:25" s="1546" customFormat="1" ht="15" customHeight="1" thickBot="1">
      <c r="B2" s="1547"/>
      <c r="C2" s="1547"/>
      <c r="D2" s="1547"/>
      <c r="E2" s="1547"/>
      <c r="F2" s="1547"/>
      <c r="G2" s="1547"/>
      <c r="H2" s="1547"/>
      <c r="I2" s="1547"/>
      <c r="J2" s="1547"/>
      <c r="K2" s="1547"/>
      <c r="L2" s="1548" t="s">
        <v>2493</v>
      </c>
    </row>
    <row r="3" spans="1:25" ht="34.5" customHeight="1">
      <c r="A3" s="5078" t="s">
        <v>2494</v>
      </c>
      <c r="B3" s="5079"/>
      <c r="C3" s="5079"/>
      <c r="D3" s="1549" t="s">
        <v>815</v>
      </c>
      <c r="E3" s="1550" t="s">
        <v>2495</v>
      </c>
      <c r="F3" s="1551" t="s">
        <v>2496</v>
      </c>
      <c r="G3" s="1552" t="s">
        <v>2497</v>
      </c>
      <c r="H3" s="1551" t="s">
        <v>2498</v>
      </c>
      <c r="I3" s="1551" t="s">
        <v>2499</v>
      </c>
      <c r="J3" s="1551" t="s">
        <v>2500</v>
      </c>
      <c r="K3" s="1551" t="s">
        <v>2501</v>
      </c>
      <c r="L3" s="1553" t="s">
        <v>2502</v>
      </c>
    </row>
    <row r="4" spans="1:25" s="1546" customFormat="1" ht="22.5" customHeight="1">
      <c r="A4" s="5080" t="s">
        <v>2503</v>
      </c>
      <c r="B4" s="5081"/>
      <c r="C4" s="5081"/>
      <c r="D4" s="1554">
        <v>56924</v>
      </c>
      <c r="E4" s="1555">
        <v>1169</v>
      </c>
      <c r="F4" s="1556">
        <v>1787</v>
      </c>
      <c r="G4" s="1556">
        <v>196</v>
      </c>
      <c r="H4" s="1556">
        <v>10989</v>
      </c>
      <c r="I4" s="1556">
        <v>15982</v>
      </c>
      <c r="J4" s="1556">
        <v>552</v>
      </c>
      <c r="K4" s="1556">
        <v>247</v>
      </c>
      <c r="L4" s="1556">
        <v>26002</v>
      </c>
    </row>
    <row r="5" spans="1:25" s="1557" customFormat="1" ht="22.5" customHeight="1">
      <c r="A5" s="5080">
        <v>28</v>
      </c>
      <c r="B5" s="5081"/>
      <c r="C5" s="5081"/>
      <c r="D5" s="1554">
        <v>57024</v>
      </c>
      <c r="E5" s="1555">
        <v>1155</v>
      </c>
      <c r="F5" s="1556">
        <v>1778</v>
      </c>
      <c r="G5" s="1556">
        <v>193</v>
      </c>
      <c r="H5" s="1556">
        <v>11314</v>
      </c>
      <c r="I5" s="1556">
        <v>15685</v>
      </c>
      <c r="J5" s="1556">
        <v>547</v>
      </c>
      <c r="K5" s="1556">
        <v>249</v>
      </c>
      <c r="L5" s="1556">
        <v>26103</v>
      </c>
    </row>
    <row r="6" spans="1:25" s="1546" customFormat="1" ht="22.5" customHeight="1">
      <c r="A6" s="5080">
        <v>29</v>
      </c>
      <c r="B6" s="5081"/>
      <c r="C6" s="5081"/>
      <c r="D6" s="1554">
        <v>56899</v>
      </c>
      <c r="E6" s="1555">
        <v>1186</v>
      </c>
      <c r="F6" s="1556">
        <v>1768</v>
      </c>
      <c r="G6" s="1556">
        <v>197</v>
      </c>
      <c r="H6" s="1556">
        <v>11583</v>
      </c>
      <c r="I6" s="1556">
        <v>15223</v>
      </c>
      <c r="J6" s="1556">
        <v>881</v>
      </c>
      <c r="K6" s="1556">
        <v>250</v>
      </c>
      <c r="L6" s="1556">
        <v>26120</v>
      </c>
      <c r="M6" s="1557"/>
      <c r="N6" s="5075"/>
      <c r="O6" s="5075"/>
      <c r="P6" s="5075"/>
      <c r="Q6" s="1558"/>
      <c r="R6" s="1559"/>
      <c r="S6" s="1559"/>
      <c r="T6" s="1559"/>
      <c r="U6" s="1559"/>
      <c r="V6" s="1559"/>
      <c r="W6" s="1559"/>
      <c r="X6" s="1559"/>
      <c r="Y6" s="1559"/>
    </row>
    <row r="7" spans="1:25" s="1546" customFormat="1" ht="22.5" customHeight="1">
      <c r="A7" s="5080">
        <v>30</v>
      </c>
      <c r="B7" s="5081"/>
      <c r="C7" s="5081"/>
      <c r="D7" s="1554">
        <f>SUM(E7:L7)</f>
        <v>58605</v>
      </c>
      <c r="E7" s="1555">
        <v>1221</v>
      </c>
      <c r="F7" s="1556">
        <v>1778</v>
      </c>
      <c r="G7" s="1556">
        <v>197</v>
      </c>
      <c r="H7" s="1556">
        <v>11882</v>
      </c>
      <c r="I7" s="1556">
        <v>14756</v>
      </c>
      <c r="J7" s="1556">
        <v>633</v>
      </c>
      <c r="K7" s="1556">
        <v>258</v>
      </c>
      <c r="L7" s="1556">
        <v>27880</v>
      </c>
      <c r="M7" s="1557"/>
      <c r="N7" s="5075"/>
      <c r="O7" s="5075"/>
      <c r="P7" s="5075"/>
      <c r="Q7" s="1558"/>
      <c r="R7" s="1559"/>
      <c r="S7" s="1559"/>
      <c r="T7" s="1559"/>
      <c r="U7" s="1559"/>
      <c r="V7" s="1559"/>
      <c r="W7" s="1559"/>
      <c r="X7" s="1559"/>
      <c r="Y7" s="1559"/>
    </row>
    <row r="8" spans="1:25" s="1546" customFormat="1" ht="22.5" customHeight="1" thickBot="1">
      <c r="A8" s="5086" t="s">
        <v>2425</v>
      </c>
      <c r="B8" s="5087"/>
      <c r="C8" s="5087"/>
      <c r="D8" s="1560">
        <v>56776</v>
      </c>
      <c r="E8" s="1561">
        <v>1230</v>
      </c>
      <c r="F8" s="1562">
        <v>1765</v>
      </c>
      <c r="G8" s="1562">
        <v>205</v>
      </c>
      <c r="H8" s="1562">
        <v>12091</v>
      </c>
      <c r="I8" s="1562">
        <v>14323</v>
      </c>
      <c r="J8" s="1562">
        <v>638</v>
      </c>
      <c r="K8" s="1562">
        <v>261</v>
      </c>
      <c r="L8" s="1562">
        <v>26263</v>
      </c>
      <c r="M8" s="1557"/>
      <c r="N8" s="5075"/>
      <c r="O8" s="5075"/>
      <c r="P8" s="5075"/>
      <c r="Q8" s="1558"/>
      <c r="R8" s="1559"/>
      <c r="S8" s="1559"/>
      <c r="T8" s="1559"/>
      <c r="U8" s="1559"/>
      <c r="V8" s="1559"/>
      <c r="W8" s="1559"/>
      <c r="X8" s="1559"/>
      <c r="Y8" s="1559"/>
    </row>
    <row r="9" spans="1:25">
      <c r="A9" s="1546" t="s">
        <v>2504</v>
      </c>
      <c r="B9" s="1563"/>
      <c r="C9" s="1563"/>
      <c r="D9" s="1564"/>
      <c r="E9" s="1564"/>
      <c r="F9" s="1564"/>
      <c r="G9" s="1564"/>
      <c r="H9" s="1564"/>
      <c r="I9" s="1564"/>
      <c r="J9" s="1564"/>
      <c r="K9" s="1564"/>
      <c r="L9" s="1565" t="s">
        <v>2505</v>
      </c>
      <c r="M9" s="1557"/>
    </row>
    <row r="10" spans="1:25" s="1568" customFormat="1" ht="26.25" customHeight="1">
      <c r="A10" s="1566"/>
      <c r="B10" s="1566"/>
      <c r="C10" s="1566"/>
      <c r="D10" s="1566"/>
      <c r="E10" s="1566"/>
      <c r="F10" s="1566"/>
      <c r="G10" s="1566"/>
      <c r="H10" s="1566"/>
      <c r="I10" s="1566"/>
      <c r="J10" s="1566"/>
      <c r="K10" s="1567"/>
      <c r="L10" s="1567"/>
    </row>
    <row r="11" spans="1:25" s="1568" customFormat="1" ht="30" customHeight="1">
      <c r="A11" s="5088" t="s">
        <v>2506</v>
      </c>
      <c r="B11" s="5077"/>
      <c r="C11" s="5077"/>
      <c r="D11" s="5077"/>
      <c r="E11" s="5077"/>
      <c r="F11" s="5077"/>
      <c r="G11" s="5077"/>
      <c r="H11" s="5077"/>
      <c r="I11" s="5077"/>
      <c r="J11" s="5077"/>
      <c r="K11" s="5077"/>
      <c r="L11" s="5077"/>
    </row>
    <row r="12" spans="1:25" s="1569" customFormat="1" ht="15" customHeight="1" thickBot="1">
      <c r="B12" s="1547"/>
      <c r="C12" s="1563"/>
      <c r="D12" s="1563"/>
      <c r="E12" s="1563"/>
      <c r="F12" s="1563"/>
      <c r="G12" s="1563"/>
      <c r="H12" s="1563"/>
      <c r="I12" s="1563"/>
      <c r="L12" s="1570" t="s">
        <v>2507</v>
      </c>
    </row>
    <row r="13" spans="1:25" s="1573" customFormat="1" ht="18.75" customHeight="1">
      <c r="A13" s="1571"/>
      <c r="B13" s="1572" t="s">
        <v>1410</v>
      </c>
      <c r="C13" s="5082" t="s">
        <v>2420</v>
      </c>
      <c r="D13" s="5082"/>
      <c r="E13" s="5082">
        <v>28</v>
      </c>
      <c r="F13" s="5082"/>
      <c r="G13" s="5082">
        <v>29</v>
      </c>
      <c r="H13" s="5082"/>
      <c r="I13" s="5082">
        <v>30</v>
      </c>
      <c r="J13" s="5082"/>
      <c r="K13" s="5082" t="s">
        <v>2425</v>
      </c>
      <c r="L13" s="5084"/>
    </row>
    <row r="14" spans="1:25" s="1573" customFormat="1" ht="18.75" customHeight="1">
      <c r="A14" s="1574" t="s">
        <v>2508</v>
      </c>
      <c r="B14" s="1575"/>
      <c r="C14" s="5083"/>
      <c r="D14" s="5083"/>
      <c r="E14" s="5083"/>
      <c r="F14" s="5083"/>
      <c r="G14" s="5083"/>
      <c r="H14" s="5083"/>
      <c r="I14" s="5083"/>
      <c r="J14" s="5083"/>
      <c r="K14" s="5083"/>
      <c r="L14" s="5085"/>
    </row>
    <row r="15" spans="1:25" s="1573" customFormat="1" ht="22.5" customHeight="1">
      <c r="A15" s="5090" t="s">
        <v>2509</v>
      </c>
      <c r="B15" s="5091"/>
      <c r="C15" s="5092">
        <v>3462</v>
      </c>
      <c r="D15" s="5093"/>
      <c r="E15" s="5093">
        <v>3505</v>
      </c>
      <c r="F15" s="5093"/>
      <c r="G15" s="5093">
        <v>3712</v>
      </c>
      <c r="H15" s="5093"/>
      <c r="I15" s="5094">
        <v>3768</v>
      </c>
      <c r="J15" s="5094"/>
      <c r="K15" s="5095">
        <v>3628</v>
      </c>
      <c r="L15" s="5095"/>
    </row>
    <row r="16" spans="1:25" s="1573" customFormat="1" ht="22.5" customHeight="1" thickBot="1">
      <c r="A16" s="5096" t="s">
        <v>2510</v>
      </c>
      <c r="B16" s="5097"/>
      <c r="C16" s="5098">
        <v>4513</v>
      </c>
      <c r="D16" s="5099"/>
      <c r="E16" s="5099">
        <v>4380</v>
      </c>
      <c r="F16" s="5099"/>
      <c r="G16" s="5099">
        <v>4462</v>
      </c>
      <c r="H16" s="5099"/>
      <c r="I16" s="5089">
        <v>4556</v>
      </c>
      <c r="J16" s="5089"/>
      <c r="K16" s="5089">
        <v>4420</v>
      </c>
      <c r="L16" s="5089"/>
    </row>
    <row r="17" spans="1:12" s="1569" customFormat="1" ht="15" customHeight="1">
      <c r="B17" s="1564"/>
      <c r="C17" s="1563"/>
      <c r="D17" s="1563"/>
      <c r="E17" s="1563"/>
      <c r="F17" s="1563"/>
      <c r="G17" s="1563"/>
      <c r="H17" s="1563"/>
      <c r="I17" s="1563"/>
      <c r="L17" s="1570" t="s">
        <v>2511</v>
      </c>
    </row>
    <row r="18" spans="1:12" s="1577" customFormat="1" ht="26.25" customHeight="1">
      <c r="A18" s="1566"/>
      <c r="B18" s="1566"/>
      <c r="C18" s="1566"/>
      <c r="D18" s="1566"/>
      <c r="E18" s="1566"/>
      <c r="F18" s="1566"/>
      <c r="G18" s="1566"/>
      <c r="H18" s="1566"/>
      <c r="I18" s="1566"/>
      <c r="J18" s="1566"/>
      <c r="K18" s="1576"/>
      <c r="L18" s="1576"/>
    </row>
    <row r="19" spans="1:12" s="1578" customFormat="1" ht="30" customHeight="1">
      <c r="A19" s="5100" t="s">
        <v>2512</v>
      </c>
      <c r="B19" s="5100"/>
      <c r="C19" s="5100"/>
      <c r="D19" s="5100"/>
      <c r="E19" s="5100"/>
      <c r="F19" s="5100"/>
      <c r="G19" s="5100"/>
      <c r="H19" s="5077"/>
      <c r="I19" s="5077"/>
      <c r="J19" s="5077"/>
      <c r="K19" s="5077"/>
      <c r="L19" s="5077"/>
    </row>
    <row r="20" spans="1:12" s="1579" customFormat="1" ht="15" customHeight="1" thickBot="1">
      <c r="B20" s="1547"/>
      <c r="C20" s="1547"/>
      <c r="D20" s="1547"/>
      <c r="E20" s="1547"/>
      <c r="F20" s="1547"/>
      <c r="G20" s="1547"/>
      <c r="H20" s="1547"/>
      <c r="I20" s="1547"/>
      <c r="J20" s="1547"/>
      <c r="K20" s="1547"/>
      <c r="L20" s="1580" t="s">
        <v>2513</v>
      </c>
    </row>
    <row r="21" spans="1:12" s="1581" customFormat="1" ht="17.25" customHeight="1">
      <c r="A21" s="5101" t="s">
        <v>2514</v>
      </c>
      <c r="B21" s="5102"/>
      <c r="C21" s="5105" t="s">
        <v>487</v>
      </c>
      <c r="D21" s="5107" t="s">
        <v>2515</v>
      </c>
      <c r="E21" s="5108"/>
      <c r="F21" s="5108"/>
      <c r="G21" s="5107" t="s">
        <v>2516</v>
      </c>
      <c r="H21" s="5108"/>
      <c r="I21" s="5109"/>
      <c r="J21" s="5108" t="s">
        <v>2517</v>
      </c>
      <c r="K21" s="5108"/>
      <c r="L21" s="5108"/>
    </row>
    <row r="22" spans="1:12" s="1581" customFormat="1" ht="17.25" customHeight="1">
      <c r="A22" s="5103"/>
      <c r="B22" s="5104"/>
      <c r="C22" s="5106"/>
      <c r="D22" s="1582" t="s">
        <v>1461</v>
      </c>
      <c r="E22" s="1583" t="s">
        <v>2518</v>
      </c>
      <c r="F22" s="1584" t="s">
        <v>2519</v>
      </c>
      <c r="G22" s="1582" t="s">
        <v>1461</v>
      </c>
      <c r="H22" s="1583" t="s">
        <v>2518</v>
      </c>
      <c r="I22" s="1585" t="s">
        <v>2519</v>
      </c>
      <c r="J22" s="1586" t="s">
        <v>1461</v>
      </c>
      <c r="K22" s="1583" t="s">
        <v>2518</v>
      </c>
      <c r="L22" s="1584" t="s">
        <v>2519</v>
      </c>
    </row>
    <row r="23" spans="1:12" s="1581" customFormat="1" ht="22.5" customHeight="1">
      <c r="A23" s="5110" t="s">
        <v>2520</v>
      </c>
      <c r="B23" s="5110"/>
      <c r="C23" s="1587">
        <v>3686</v>
      </c>
      <c r="D23" s="1588">
        <v>902</v>
      </c>
      <c r="E23" s="1589">
        <v>191</v>
      </c>
      <c r="F23" s="1589">
        <v>711</v>
      </c>
      <c r="G23" s="1590">
        <v>2229</v>
      </c>
      <c r="H23" s="1589">
        <v>1452</v>
      </c>
      <c r="I23" s="1591">
        <v>778</v>
      </c>
      <c r="J23" s="1588">
        <v>555</v>
      </c>
      <c r="K23" s="1589">
        <v>95</v>
      </c>
      <c r="L23" s="1589">
        <v>459</v>
      </c>
    </row>
    <row r="24" spans="1:12" s="1592" customFormat="1" ht="22.5" customHeight="1">
      <c r="A24" s="5111" t="s">
        <v>438</v>
      </c>
      <c r="B24" s="5111"/>
      <c r="C24" s="1587">
        <v>3697</v>
      </c>
      <c r="D24" s="1588">
        <v>904</v>
      </c>
      <c r="E24" s="1589">
        <v>188</v>
      </c>
      <c r="F24" s="1589">
        <v>716</v>
      </c>
      <c r="G24" s="1590">
        <v>2215</v>
      </c>
      <c r="H24" s="1589">
        <v>1403</v>
      </c>
      <c r="I24" s="1591">
        <v>812</v>
      </c>
      <c r="J24" s="1588">
        <v>578</v>
      </c>
      <c r="K24" s="1589">
        <v>94</v>
      </c>
      <c r="L24" s="1589">
        <v>484</v>
      </c>
    </row>
    <row r="25" spans="1:12" s="1592" customFormat="1" ht="22.5" customHeight="1">
      <c r="A25" s="5111" t="s">
        <v>344</v>
      </c>
      <c r="B25" s="5111"/>
      <c r="C25" s="1587">
        <v>3667</v>
      </c>
      <c r="D25" s="1588">
        <v>925</v>
      </c>
      <c r="E25" s="1589">
        <v>206</v>
      </c>
      <c r="F25" s="1589">
        <v>719</v>
      </c>
      <c r="G25" s="1590">
        <v>2162</v>
      </c>
      <c r="H25" s="1589">
        <v>1350</v>
      </c>
      <c r="I25" s="1591">
        <v>812</v>
      </c>
      <c r="J25" s="1588">
        <v>580</v>
      </c>
      <c r="K25" s="1589">
        <v>107</v>
      </c>
      <c r="L25" s="1589">
        <v>473</v>
      </c>
    </row>
    <row r="26" spans="1:12" s="1592" customFormat="1" ht="22.5" customHeight="1">
      <c r="A26" s="5111" t="s">
        <v>345</v>
      </c>
      <c r="B26" s="5111"/>
      <c r="C26" s="1587">
        <v>3626</v>
      </c>
      <c r="D26" s="1588">
        <v>916</v>
      </c>
      <c r="E26" s="1589">
        <v>207</v>
      </c>
      <c r="F26" s="1589">
        <v>709</v>
      </c>
      <c r="G26" s="1590">
        <v>2148</v>
      </c>
      <c r="H26" s="1589">
        <v>1327</v>
      </c>
      <c r="I26" s="1591">
        <v>821</v>
      </c>
      <c r="J26" s="1588">
        <v>562</v>
      </c>
      <c r="K26" s="1589">
        <v>105</v>
      </c>
      <c r="L26" s="1589">
        <v>458</v>
      </c>
    </row>
    <row r="27" spans="1:12" s="1592" customFormat="1" ht="22.5" customHeight="1" thickBot="1">
      <c r="A27" s="5112" t="s">
        <v>2311</v>
      </c>
      <c r="B27" s="5112"/>
      <c r="C27" s="1593">
        <v>3410</v>
      </c>
      <c r="D27" s="1594">
        <v>902</v>
      </c>
      <c r="E27" s="1595">
        <v>190</v>
      </c>
      <c r="F27" s="1595">
        <v>712</v>
      </c>
      <c r="G27" s="1596">
        <v>1996</v>
      </c>
      <c r="H27" s="1595">
        <v>1216</v>
      </c>
      <c r="I27" s="1597">
        <v>780</v>
      </c>
      <c r="J27" s="1594">
        <v>512</v>
      </c>
      <c r="K27" s="1595">
        <v>90</v>
      </c>
      <c r="L27" s="1595">
        <v>422</v>
      </c>
    </row>
    <row r="28" spans="1:12" s="1579" customFormat="1" ht="15" customHeight="1">
      <c r="B28" s="1563"/>
      <c r="C28" s="1563"/>
      <c r="D28" s="1563"/>
      <c r="E28" s="1563"/>
      <c r="F28" s="1563"/>
      <c r="G28" s="1563"/>
      <c r="H28" s="1563"/>
      <c r="I28" s="1563"/>
      <c r="J28" s="1563"/>
      <c r="K28" s="1563"/>
      <c r="L28" s="1598" t="s">
        <v>2521</v>
      </c>
    </row>
    <row r="30" spans="1:12">
      <c r="B30" s="1599"/>
    </row>
  </sheetData>
  <mergeCells count="39">
    <mergeCell ref="A23:B23"/>
    <mergeCell ref="A24:B24"/>
    <mergeCell ref="A25:B25"/>
    <mergeCell ref="A26:B26"/>
    <mergeCell ref="A27:B27"/>
    <mergeCell ref="A19:L19"/>
    <mergeCell ref="A21:B22"/>
    <mergeCell ref="C21:C22"/>
    <mergeCell ref="D21:F21"/>
    <mergeCell ref="G21:I21"/>
    <mergeCell ref="J21:L21"/>
    <mergeCell ref="K16:L16"/>
    <mergeCell ref="A15:B15"/>
    <mergeCell ref="C15:D15"/>
    <mergeCell ref="E15:F15"/>
    <mergeCell ref="G15:H15"/>
    <mergeCell ref="I15:J15"/>
    <mergeCell ref="K15:L15"/>
    <mergeCell ref="A16:B16"/>
    <mergeCell ref="C16:D16"/>
    <mergeCell ref="E16:F16"/>
    <mergeCell ref="G16:H16"/>
    <mergeCell ref="I16:J16"/>
    <mergeCell ref="A7:C7"/>
    <mergeCell ref="N7:P7"/>
    <mergeCell ref="A8:C8"/>
    <mergeCell ref="N8:P8"/>
    <mergeCell ref="A11:L11"/>
    <mergeCell ref="C13:D14"/>
    <mergeCell ref="E13:F14"/>
    <mergeCell ref="G13:H14"/>
    <mergeCell ref="I13:J14"/>
    <mergeCell ref="K13:L14"/>
    <mergeCell ref="N6:P6"/>
    <mergeCell ref="A1:L1"/>
    <mergeCell ref="A3:C3"/>
    <mergeCell ref="A4:C4"/>
    <mergeCell ref="A5:C5"/>
    <mergeCell ref="A6:C6"/>
  </mergeCells>
  <phoneticPr fontId="2"/>
  <pageMargins left="0.39370078740157483" right="0.39370078740157483" top="0.59055118110236227" bottom="0.59055118110236227" header="0.11811023622047245" footer="0.11811023622047245"/>
  <pageSetup paperSize="9" firstPageNumber="69" orientation="portrait" useFirstPageNumber="1" r:id="rId1"/>
  <headerFooter alignWithMargins="0">
    <oddFooter>&amp;C&amp;"ＭＳ 明朝,標準"&amp;10&amp;P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6505-30CC-4DF3-A250-7ECF584C9687}">
  <dimension ref="A1:AK32"/>
  <sheetViews>
    <sheetView view="pageBreakPreview" zoomScaleNormal="100" zoomScaleSheetLayoutView="100" workbookViewId="0">
      <selection sqref="A1:AE1"/>
    </sheetView>
  </sheetViews>
  <sheetFormatPr defaultColWidth="9" defaultRowHeight="13"/>
  <cols>
    <col min="1" max="1" width="9.36328125" style="1612" customWidth="1"/>
    <col min="2" max="36" width="2.453125" style="1612" customWidth="1"/>
    <col min="37" max="16384" width="9" style="1612"/>
  </cols>
  <sheetData>
    <row r="1" spans="1:37" s="1600" customFormat="1" ht="30" customHeight="1">
      <c r="A1" s="5121" t="s">
        <v>2522</v>
      </c>
      <c r="B1" s="5121"/>
      <c r="C1" s="5121"/>
      <c r="D1" s="5121"/>
      <c r="E1" s="5121"/>
      <c r="F1" s="5121"/>
      <c r="G1" s="5121"/>
      <c r="H1" s="5121"/>
      <c r="I1" s="5121"/>
      <c r="J1" s="5077"/>
      <c r="K1" s="5077"/>
      <c r="L1" s="5077"/>
      <c r="M1" s="5077"/>
      <c r="N1" s="5077"/>
      <c r="O1" s="5077"/>
      <c r="P1" s="5077"/>
      <c r="Q1" s="5077"/>
      <c r="R1" s="5077"/>
      <c r="S1" s="5077"/>
      <c r="T1" s="5077"/>
      <c r="U1" s="5077"/>
      <c r="V1" s="5077"/>
      <c r="W1" s="5077"/>
      <c r="X1" s="5077"/>
      <c r="Y1" s="5077"/>
      <c r="Z1" s="5077"/>
      <c r="AA1" s="5077"/>
      <c r="AB1" s="5077"/>
      <c r="AC1" s="5077"/>
      <c r="AD1" s="5077"/>
      <c r="AE1" s="5077"/>
    </row>
    <row r="2" spans="1:37" s="1601" customFormat="1" ht="13.5" thickBot="1">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63"/>
      <c r="AB2" s="1563"/>
      <c r="AC2" s="1563"/>
      <c r="AD2" s="1563"/>
      <c r="AJ2" s="1602" t="s">
        <v>2513</v>
      </c>
    </row>
    <row r="3" spans="1:37" s="1601" customFormat="1" ht="17.25" customHeight="1">
      <c r="A3" s="5122" t="s">
        <v>1410</v>
      </c>
      <c r="B3" s="5124" t="s">
        <v>2523</v>
      </c>
      <c r="C3" s="5125"/>
      <c r="D3" s="5125"/>
      <c r="E3" s="5125"/>
      <c r="F3" s="5125"/>
      <c r="G3" s="5125"/>
      <c r="H3" s="5125"/>
      <c r="I3" s="5125"/>
      <c r="J3" s="5125"/>
      <c r="K3" s="5125"/>
      <c r="L3" s="5125"/>
      <c r="M3" s="5125"/>
      <c r="N3" s="5125"/>
      <c r="O3" s="5125"/>
      <c r="P3" s="5125"/>
      <c r="Q3" s="5125"/>
      <c r="R3" s="5125"/>
      <c r="S3" s="5125"/>
      <c r="T3" s="5125"/>
      <c r="U3" s="5125"/>
      <c r="V3" s="5125"/>
      <c r="W3" s="5125"/>
      <c r="X3" s="5125"/>
      <c r="Y3" s="5125"/>
      <c r="Z3" s="5126"/>
      <c r="AA3" s="5127" t="s">
        <v>2524</v>
      </c>
      <c r="AB3" s="5125"/>
      <c r="AC3" s="5125"/>
      <c r="AD3" s="5125"/>
      <c r="AE3" s="5125"/>
      <c r="AF3" s="5125"/>
      <c r="AG3" s="5125"/>
      <c r="AH3" s="5125"/>
      <c r="AI3" s="5125"/>
      <c r="AJ3" s="5128"/>
    </row>
    <row r="4" spans="1:37" s="1603" customFormat="1" ht="17.25" customHeight="1">
      <c r="A4" s="5123"/>
      <c r="B4" s="5129" t="s">
        <v>815</v>
      </c>
      <c r="C4" s="5130"/>
      <c r="D4" s="5131"/>
      <c r="E4" s="5131"/>
      <c r="F4" s="5131"/>
      <c r="G4" s="5131" t="s">
        <v>2525</v>
      </c>
      <c r="H4" s="5131"/>
      <c r="I4" s="5131"/>
      <c r="J4" s="5131"/>
      <c r="K4" s="5131"/>
      <c r="L4" s="5131" t="s">
        <v>1177</v>
      </c>
      <c r="M4" s="5130"/>
      <c r="N4" s="5130"/>
      <c r="O4" s="5130"/>
      <c r="P4" s="5130"/>
      <c r="Q4" s="5130" t="s">
        <v>2518</v>
      </c>
      <c r="R4" s="5130"/>
      <c r="S4" s="5130"/>
      <c r="T4" s="5130"/>
      <c r="U4" s="5130"/>
      <c r="V4" s="5130" t="s">
        <v>2526</v>
      </c>
      <c r="W4" s="5130"/>
      <c r="X4" s="5130"/>
      <c r="Y4" s="5130"/>
      <c r="Z4" s="5132"/>
      <c r="AA4" s="5133" t="s">
        <v>815</v>
      </c>
      <c r="AB4" s="5130"/>
      <c r="AC4" s="5130"/>
      <c r="AD4" s="5130"/>
      <c r="AE4" s="5130"/>
      <c r="AF4" s="5113" t="s">
        <v>2527</v>
      </c>
      <c r="AG4" s="5113"/>
      <c r="AH4" s="5113"/>
      <c r="AI4" s="5113"/>
      <c r="AJ4" s="5114"/>
      <c r="AK4" s="1601"/>
    </row>
    <row r="5" spans="1:37" s="1603" customFormat="1" ht="20.149999999999999" customHeight="1">
      <c r="A5" s="1604" t="s">
        <v>2528</v>
      </c>
      <c r="B5" s="5115">
        <v>432944</v>
      </c>
      <c r="C5" s="5116"/>
      <c r="D5" s="5116"/>
      <c r="E5" s="5116"/>
      <c r="F5" s="5116"/>
      <c r="G5" s="5117">
        <v>21960</v>
      </c>
      <c r="H5" s="5117"/>
      <c r="I5" s="5117"/>
      <c r="J5" s="5117"/>
      <c r="K5" s="5117"/>
      <c r="L5" s="5117">
        <v>29559</v>
      </c>
      <c r="M5" s="5117"/>
      <c r="N5" s="5117"/>
      <c r="O5" s="5117"/>
      <c r="P5" s="5117"/>
      <c r="Q5" s="5118">
        <v>322120</v>
      </c>
      <c r="R5" s="5118"/>
      <c r="S5" s="5118"/>
      <c r="T5" s="5118"/>
      <c r="U5" s="5118"/>
      <c r="V5" s="5118">
        <v>59305</v>
      </c>
      <c r="W5" s="5118"/>
      <c r="X5" s="5118"/>
      <c r="Y5" s="5118"/>
      <c r="Z5" s="5119"/>
      <c r="AA5" s="5115">
        <v>121794</v>
      </c>
      <c r="AB5" s="5116"/>
      <c r="AC5" s="5116"/>
      <c r="AD5" s="5116"/>
      <c r="AE5" s="5116"/>
      <c r="AF5" s="5120">
        <v>35298</v>
      </c>
      <c r="AG5" s="5120"/>
      <c r="AH5" s="5120"/>
      <c r="AI5" s="5120"/>
      <c r="AJ5" s="5120"/>
      <c r="AK5" s="1601"/>
    </row>
    <row r="6" spans="1:37" s="1603" customFormat="1" ht="20.149999999999999" customHeight="1">
      <c r="A6" s="1605" t="s">
        <v>438</v>
      </c>
      <c r="B6" s="5115">
        <v>421910</v>
      </c>
      <c r="C6" s="5116"/>
      <c r="D6" s="5116"/>
      <c r="E6" s="5116"/>
      <c r="F6" s="5116"/>
      <c r="G6" s="5117">
        <v>22740</v>
      </c>
      <c r="H6" s="5117"/>
      <c r="I6" s="5117"/>
      <c r="J6" s="5117"/>
      <c r="K6" s="5117"/>
      <c r="L6" s="5117">
        <v>27843</v>
      </c>
      <c r="M6" s="5117"/>
      <c r="N6" s="5117"/>
      <c r="O6" s="5117"/>
      <c r="P6" s="5117"/>
      <c r="Q6" s="5118">
        <v>310820</v>
      </c>
      <c r="R6" s="5118"/>
      <c r="S6" s="5118"/>
      <c r="T6" s="5118"/>
      <c r="U6" s="5118"/>
      <c r="V6" s="5118">
        <v>60507</v>
      </c>
      <c r="W6" s="5118"/>
      <c r="X6" s="5118"/>
      <c r="Y6" s="5118"/>
      <c r="Z6" s="5119"/>
      <c r="AA6" s="5115">
        <v>97949</v>
      </c>
      <c r="AB6" s="5116"/>
      <c r="AC6" s="5116"/>
      <c r="AD6" s="5116"/>
      <c r="AE6" s="5116"/>
      <c r="AF6" s="5120">
        <v>25522</v>
      </c>
      <c r="AG6" s="5120"/>
      <c r="AH6" s="5120"/>
      <c r="AI6" s="5120"/>
      <c r="AJ6" s="5120"/>
      <c r="AK6" s="1601"/>
    </row>
    <row r="7" spans="1:37" s="1603" customFormat="1" ht="20.149999999999999" customHeight="1">
      <c r="A7" s="1605" t="s">
        <v>344</v>
      </c>
      <c r="B7" s="5115">
        <v>445136</v>
      </c>
      <c r="C7" s="5116"/>
      <c r="D7" s="5116"/>
      <c r="E7" s="5116"/>
      <c r="F7" s="5116"/>
      <c r="G7" s="5117">
        <v>25946</v>
      </c>
      <c r="H7" s="5117"/>
      <c r="I7" s="5117"/>
      <c r="J7" s="5117"/>
      <c r="K7" s="5117"/>
      <c r="L7" s="5117">
        <v>30162</v>
      </c>
      <c r="M7" s="5117"/>
      <c r="N7" s="5117"/>
      <c r="O7" s="5117"/>
      <c r="P7" s="5117"/>
      <c r="Q7" s="5118">
        <v>336404</v>
      </c>
      <c r="R7" s="5118"/>
      <c r="S7" s="5118"/>
      <c r="T7" s="5118"/>
      <c r="U7" s="5118"/>
      <c r="V7" s="5118">
        <v>52624</v>
      </c>
      <c r="W7" s="5118"/>
      <c r="X7" s="5118"/>
      <c r="Y7" s="5118"/>
      <c r="Z7" s="5119"/>
      <c r="AA7" s="5115">
        <v>97742</v>
      </c>
      <c r="AB7" s="5116"/>
      <c r="AC7" s="5116"/>
      <c r="AD7" s="5116"/>
      <c r="AE7" s="5116"/>
      <c r="AF7" s="5120">
        <v>23413</v>
      </c>
      <c r="AG7" s="5120"/>
      <c r="AH7" s="5120"/>
      <c r="AI7" s="5120"/>
      <c r="AJ7" s="5120"/>
      <c r="AK7" s="1601"/>
    </row>
    <row r="8" spans="1:37" s="1603" customFormat="1" ht="20.149999999999999" customHeight="1">
      <c r="A8" s="1605" t="s">
        <v>345</v>
      </c>
      <c r="B8" s="5115">
        <v>433594</v>
      </c>
      <c r="C8" s="5116"/>
      <c r="D8" s="5116"/>
      <c r="E8" s="5116"/>
      <c r="F8" s="5116"/>
      <c r="G8" s="5118">
        <v>23612</v>
      </c>
      <c r="H8" s="5142"/>
      <c r="I8" s="5142"/>
      <c r="J8" s="5142"/>
      <c r="K8" s="5142"/>
      <c r="L8" s="5118">
        <v>25890</v>
      </c>
      <c r="M8" s="5142"/>
      <c r="N8" s="5142"/>
      <c r="O8" s="5142"/>
      <c r="P8" s="5142"/>
      <c r="Q8" s="5118">
        <v>335131</v>
      </c>
      <c r="R8" s="5142"/>
      <c r="S8" s="5142"/>
      <c r="T8" s="5142"/>
      <c r="U8" s="5142"/>
      <c r="V8" s="5118">
        <v>48961</v>
      </c>
      <c r="W8" s="5142"/>
      <c r="X8" s="5142"/>
      <c r="Y8" s="5142"/>
      <c r="Z8" s="5143"/>
      <c r="AA8" s="5116">
        <v>114863</v>
      </c>
      <c r="AB8" s="5144"/>
      <c r="AC8" s="5144"/>
      <c r="AD8" s="5144"/>
      <c r="AE8" s="5144"/>
      <c r="AF8" s="5120">
        <v>24731</v>
      </c>
      <c r="AG8" s="5134"/>
      <c r="AH8" s="5134"/>
      <c r="AI8" s="5134"/>
      <c r="AJ8" s="5134"/>
      <c r="AK8" s="1601"/>
    </row>
    <row r="9" spans="1:37" s="1603" customFormat="1" ht="20.149999999999999" customHeight="1" thickBot="1">
      <c r="A9" s="1606" t="s">
        <v>1994</v>
      </c>
      <c r="B9" s="5135">
        <v>438830</v>
      </c>
      <c r="C9" s="5136"/>
      <c r="D9" s="5136"/>
      <c r="E9" s="5136"/>
      <c r="F9" s="5136"/>
      <c r="G9" s="5137">
        <v>26579</v>
      </c>
      <c r="H9" s="5138"/>
      <c r="I9" s="5138"/>
      <c r="J9" s="5138"/>
      <c r="K9" s="5138"/>
      <c r="L9" s="5137">
        <v>30810</v>
      </c>
      <c r="M9" s="5138"/>
      <c r="N9" s="5138"/>
      <c r="O9" s="5138"/>
      <c r="P9" s="5138"/>
      <c r="Q9" s="5137">
        <v>329752</v>
      </c>
      <c r="R9" s="5138"/>
      <c r="S9" s="5138"/>
      <c r="T9" s="5138"/>
      <c r="U9" s="5138"/>
      <c r="V9" s="5137">
        <v>51689</v>
      </c>
      <c r="W9" s="5138"/>
      <c r="X9" s="5138"/>
      <c r="Y9" s="5138"/>
      <c r="Z9" s="5138"/>
      <c r="AA9" s="5135">
        <v>94628</v>
      </c>
      <c r="AB9" s="5139"/>
      <c r="AC9" s="5139"/>
      <c r="AD9" s="5139"/>
      <c r="AE9" s="5139"/>
      <c r="AF9" s="5140">
        <v>25161</v>
      </c>
      <c r="AG9" s="5141"/>
      <c r="AH9" s="5141"/>
      <c r="AI9" s="5141"/>
      <c r="AJ9" s="5141"/>
      <c r="AK9" s="1601"/>
    </row>
    <row r="10" spans="1:37" s="1601" customFormat="1">
      <c r="B10" s="1564"/>
      <c r="C10" s="1564"/>
      <c r="D10" s="1564"/>
      <c r="E10" s="1564"/>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3"/>
      <c r="AB10" s="1563"/>
      <c r="AC10" s="1563"/>
      <c r="AD10" s="1563"/>
      <c r="AJ10" s="1602" t="s">
        <v>2529</v>
      </c>
    </row>
    <row r="11" spans="1:37" s="1608" customFormat="1" ht="21" customHeight="1">
      <c r="A11" s="1607"/>
      <c r="B11" s="1607"/>
      <c r="C11" s="1607"/>
      <c r="D11" s="1607"/>
      <c r="E11" s="1607"/>
      <c r="F11" s="1607"/>
      <c r="G11" s="1607"/>
      <c r="H11" s="1607"/>
      <c r="I11" s="1607"/>
      <c r="J11" s="1607"/>
      <c r="K11" s="1607"/>
      <c r="L11" s="1607"/>
      <c r="M11" s="1607"/>
      <c r="N11" s="1607"/>
      <c r="O11" s="1607"/>
      <c r="P11" s="1607"/>
      <c r="Q11" s="1607"/>
      <c r="R11" s="1607"/>
      <c r="S11" s="1607"/>
      <c r="T11" s="1607"/>
      <c r="U11" s="1607"/>
      <c r="V11" s="1607"/>
      <c r="AK11" s="1601"/>
    </row>
    <row r="12" spans="1:37" s="1609" customFormat="1" ht="30" customHeight="1">
      <c r="A12" s="5145" t="s">
        <v>2530</v>
      </c>
      <c r="B12" s="5145"/>
      <c r="C12" s="5145"/>
      <c r="D12" s="5145"/>
      <c r="E12" s="5145"/>
      <c r="F12" s="5145"/>
      <c r="G12" s="5145"/>
      <c r="H12" s="5145"/>
      <c r="I12" s="5145"/>
      <c r="J12" s="5145"/>
      <c r="K12" s="5145"/>
      <c r="L12" s="5145"/>
      <c r="M12" s="5145"/>
      <c r="N12" s="5145"/>
      <c r="O12" s="5145"/>
      <c r="P12" s="5145"/>
      <c r="Q12" s="5145"/>
      <c r="R12" s="5145"/>
      <c r="S12" s="5145"/>
      <c r="T12" s="5145"/>
      <c r="U12" s="5145"/>
      <c r="V12" s="5145"/>
      <c r="W12" s="5145"/>
      <c r="X12" s="5145"/>
      <c r="Y12" s="5145"/>
      <c r="Z12" s="5145"/>
      <c r="AA12" s="5145"/>
      <c r="AB12" s="5145"/>
      <c r="AC12" s="5145"/>
      <c r="AD12" s="5145"/>
      <c r="AE12" s="5145"/>
      <c r="AF12" s="5145"/>
      <c r="AG12" s="5145"/>
      <c r="AH12" s="5145"/>
      <c r="AI12" s="5145"/>
      <c r="AJ12" s="5145"/>
    </row>
    <row r="13" spans="1:37" ht="13.5" thickBot="1">
      <c r="A13" s="1610"/>
      <c r="B13" s="1610"/>
      <c r="C13" s="1610"/>
      <c r="D13" s="1610"/>
      <c r="E13" s="1610"/>
      <c r="F13" s="1610"/>
      <c r="G13" s="1610"/>
      <c r="H13" s="1610"/>
      <c r="I13" s="1610"/>
      <c r="J13" s="1610"/>
      <c r="K13" s="1610"/>
      <c r="L13" s="1610"/>
      <c r="M13" s="1610"/>
      <c r="N13" s="1610"/>
      <c r="O13" s="1610"/>
      <c r="P13" s="1610"/>
      <c r="Q13" s="1610"/>
      <c r="R13" s="1610"/>
      <c r="S13" s="1610"/>
      <c r="T13" s="1610"/>
      <c r="U13" s="1610"/>
      <c r="V13" s="1610"/>
      <c r="W13" s="1610"/>
      <c r="X13" s="1610"/>
      <c r="Y13" s="1610"/>
      <c r="Z13" s="1610"/>
      <c r="AA13" s="1610"/>
      <c r="AB13" s="1610"/>
      <c r="AC13" s="1610"/>
      <c r="AD13" s="1610"/>
      <c r="AE13" s="1610"/>
      <c r="AF13" s="1610"/>
      <c r="AG13" s="1610"/>
      <c r="AH13" s="1610"/>
      <c r="AI13" s="1610"/>
      <c r="AJ13" s="1611" t="s">
        <v>2531</v>
      </c>
    </row>
    <row r="14" spans="1:37" ht="35.15" customHeight="1">
      <c r="A14" s="5146" t="s">
        <v>1410</v>
      </c>
      <c r="B14" s="5148" t="s">
        <v>2532</v>
      </c>
      <c r="C14" s="5148"/>
      <c r="D14" s="5148"/>
      <c r="E14" s="5148"/>
      <c r="F14" s="5148"/>
      <c r="G14" s="5148"/>
      <c r="H14" s="5148"/>
      <c r="I14" s="5148"/>
      <c r="J14" s="5148"/>
      <c r="K14" s="5148"/>
      <c r="L14" s="5148"/>
      <c r="M14" s="5148"/>
      <c r="N14" s="5148"/>
      <c r="O14" s="5148"/>
      <c r="P14" s="5148"/>
      <c r="Q14" s="5148"/>
      <c r="R14" s="5148"/>
      <c r="S14" s="5148"/>
      <c r="T14" s="5148"/>
      <c r="U14" s="5149" t="s">
        <v>2533</v>
      </c>
      <c r="V14" s="5149"/>
      <c r="W14" s="5149"/>
      <c r="X14" s="5149"/>
      <c r="Y14" s="5149"/>
      <c r="Z14" s="5149"/>
      <c r="AA14" s="5149"/>
      <c r="AB14" s="5149"/>
      <c r="AC14" s="5149"/>
      <c r="AD14" s="5150" t="s">
        <v>2534</v>
      </c>
      <c r="AE14" s="5150"/>
      <c r="AF14" s="5150"/>
      <c r="AG14" s="5150"/>
      <c r="AH14" s="5150"/>
      <c r="AI14" s="5150"/>
      <c r="AJ14" s="5151"/>
    </row>
    <row r="15" spans="1:37" ht="20.149999999999999" customHeight="1">
      <c r="A15" s="5147"/>
      <c r="B15" s="5152" t="s">
        <v>2535</v>
      </c>
      <c r="C15" s="5152"/>
      <c r="D15" s="5152"/>
      <c r="E15" s="5153" t="s">
        <v>2536</v>
      </c>
      <c r="F15" s="5153"/>
      <c r="G15" s="5153"/>
      <c r="H15" s="5153"/>
      <c r="I15" s="5153"/>
      <c r="J15" s="5153"/>
      <c r="K15" s="5153"/>
      <c r="L15" s="5153"/>
      <c r="M15" s="5153"/>
      <c r="N15" s="5154" t="s">
        <v>2537</v>
      </c>
      <c r="O15" s="5154"/>
      <c r="P15" s="5154"/>
      <c r="Q15" s="5154"/>
      <c r="R15" s="5154"/>
      <c r="S15" s="5154"/>
      <c r="T15" s="5154"/>
      <c r="U15" s="5155" t="s">
        <v>1461</v>
      </c>
      <c r="V15" s="5155"/>
      <c r="W15" s="5155"/>
      <c r="X15" s="5155" t="s">
        <v>2538</v>
      </c>
      <c r="Y15" s="5155"/>
      <c r="Z15" s="5155"/>
      <c r="AA15" s="5155" t="s">
        <v>2539</v>
      </c>
      <c r="AB15" s="5155"/>
      <c r="AC15" s="5155"/>
      <c r="AD15" s="5155" t="s">
        <v>1461</v>
      </c>
      <c r="AE15" s="5155"/>
      <c r="AF15" s="5155" t="s">
        <v>2540</v>
      </c>
      <c r="AG15" s="5155"/>
      <c r="AH15" s="5155"/>
      <c r="AI15" s="5155" t="s">
        <v>2541</v>
      </c>
      <c r="AJ15" s="5156"/>
    </row>
    <row r="16" spans="1:37" ht="20.149999999999999" customHeight="1">
      <c r="A16" s="5147"/>
      <c r="B16" s="5152"/>
      <c r="C16" s="5152"/>
      <c r="D16" s="5152"/>
      <c r="E16" s="5157" t="s">
        <v>1461</v>
      </c>
      <c r="F16" s="5157"/>
      <c r="G16" s="5157"/>
      <c r="H16" s="5157" t="s">
        <v>2538</v>
      </c>
      <c r="I16" s="5157"/>
      <c r="J16" s="5157"/>
      <c r="K16" s="5157" t="s">
        <v>2539</v>
      </c>
      <c r="L16" s="5157"/>
      <c r="M16" s="5157"/>
      <c r="N16" s="5158" t="s">
        <v>1461</v>
      </c>
      <c r="O16" s="5158"/>
      <c r="P16" s="5159" t="s">
        <v>2538</v>
      </c>
      <c r="Q16" s="5159"/>
      <c r="R16" s="5155" t="s">
        <v>2539</v>
      </c>
      <c r="S16" s="5155"/>
      <c r="T16" s="5155"/>
      <c r="U16" s="5155"/>
      <c r="V16" s="5155"/>
      <c r="W16" s="5155"/>
      <c r="X16" s="5155"/>
      <c r="Y16" s="5155"/>
      <c r="Z16" s="5155"/>
      <c r="AA16" s="5155"/>
      <c r="AB16" s="5155"/>
      <c r="AC16" s="5155"/>
      <c r="AD16" s="5155"/>
      <c r="AE16" s="5155"/>
      <c r="AF16" s="5155"/>
      <c r="AG16" s="5155"/>
      <c r="AH16" s="5155"/>
      <c r="AI16" s="5155"/>
      <c r="AJ16" s="5156"/>
    </row>
    <row r="17" spans="1:37" ht="20.149999999999999" customHeight="1">
      <c r="A17" s="1613" t="s">
        <v>2520</v>
      </c>
      <c r="B17" s="5162">
        <f t="shared" ref="B17:B21" si="0">SUM(E17,N17)</f>
        <v>10973</v>
      </c>
      <c r="C17" s="5162"/>
      <c r="D17" s="5162"/>
      <c r="E17" s="5162">
        <f t="shared" ref="E17:E19" si="1">SUM(H17:M17)</f>
        <v>10973</v>
      </c>
      <c r="F17" s="5162"/>
      <c r="G17" s="5162"/>
      <c r="H17" s="5164">
        <v>2361</v>
      </c>
      <c r="I17" s="5165"/>
      <c r="J17" s="5166"/>
      <c r="K17" s="5164">
        <v>8612</v>
      </c>
      <c r="L17" s="5165"/>
      <c r="M17" s="5166"/>
      <c r="N17" s="5167">
        <f t="shared" ref="N17:N18" si="2">SUM(P17:T17)</f>
        <v>0</v>
      </c>
      <c r="O17" s="5167"/>
      <c r="P17" s="5168" t="s">
        <v>1232</v>
      </c>
      <c r="Q17" s="5168"/>
      <c r="R17" s="5169">
        <v>0</v>
      </c>
      <c r="S17" s="5169"/>
      <c r="T17" s="5169"/>
      <c r="U17" s="5170">
        <f t="shared" ref="U17:U19" si="3">SUM(X17:AC17)</f>
        <v>1365</v>
      </c>
      <c r="V17" s="5170"/>
      <c r="W17" s="5170"/>
      <c r="X17" s="5172">
        <v>1232</v>
      </c>
      <c r="Y17" s="5173"/>
      <c r="Z17" s="5174"/>
      <c r="AA17" s="5172">
        <v>133</v>
      </c>
      <c r="AB17" s="5173"/>
      <c r="AC17" s="5174"/>
      <c r="AD17" s="5175">
        <f t="shared" ref="AD17:AD21" si="4">SUM(AF17:AJ17)</f>
        <v>144</v>
      </c>
      <c r="AE17" s="5176"/>
      <c r="AF17" s="5160">
        <v>85</v>
      </c>
      <c r="AG17" s="5161"/>
      <c r="AH17" s="5177"/>
      <c r="AI17" s="5160">
        <v>59</v>
      </c>
      <c r="AJ17" s="5161"/>
    </row>
    <row r="18" spans="1:37" ht="20.149999999999999" customHeight="1">
      <c r="A18" s="1614" t="s">
        <v>343</v>
      </c>
      <c r="B18" s="5162">
        <f t="shared" si="0"/>
        <v>10289</v>
      </c>
      <c r="C18" s="5163"/>
      <c r="D18" s="5163"/>
      <c r="E18" s="5162">
        <f t="shared" si="1"/>
        <v>10289</v>
      </c>
      <c r="F18" s="5163"/>
      <c r="G18" s="5163"/>
      <c r="H18" s="5164">
        <v>2138</v>
      </c>
      <c r="I18" s="5165"/>
      <c r="J18" s="5166"/>
      <c r="K18" s="5164">
        <v>8151</v>
      </c>
      <c r="L18" s="5165"/>
      <c r="M18" s="5166"/>
      <c r="N18" s="5167">
        <f t="shared" si="2"/>
        <v>0</v>
      </c>
      <c r="O18" s="5167"/>
      <c r="P18" s="5168" t="s">
        <v>1232</v>
      </c>
      <c r="Q18" s="5168"/>
      <c r="R18" s="5169">
        <v>0</v>
      </c>
      <c r="S18" s="5169"/>
      <c r="T18" s="5169"/>
      <c r="U18" s="5170">
        <f t="shared" si="3"/>
        <v>1189</v>
      </c>
      <c r="V18" s="5171"/>
      <c r="W18" s="5171"/>
      <c r="X18" s="5172">
        <v>1076</v>
      </c>
      <c r="Y18" s="5173"/>
      <c r="Z18" s="5174"/>
      <c r="AA18" s="5172">
        <v>113</v>
      </c>
      <c r="AB18" s="5173"/>
      <c r="AC18" s="5174"/>
      <c r="AD18" s="5175">
        <f t="shared" si="4"/>
        <v>139</v>
      </c>
      <c r="AE18" s="5176"/>
      <c r="AF18" s="5160">
        <v>83</v>
      </c>
      <c r="AG18" s="5161"/>
      <c r="AH18" s="5177"/>
      <c r="AI18" s="5160">
        <v>56</v>
      </c>
      <c r="AJ18" s="5161"/>
    </row>
    <row r="19" spans="1:37" ht="18" customHeight="1">
      <c r="A19" s="1614" t="s">
        <v>478</v>
      </c>
      <c r="B19" s="5162">
        <f t="shared" si="0"/>
        <v>9701</v>
      </c>
      <c r="C19" s="5163"/>
      <c r="D19" s="5163"/>
      <c r="E19" s="5162">
        <f t="shared" si="1"/>
        <v>9701</v>
      </c>
      <c r="F19" s="5163"/>
      <c r="G19" s="5163"/>
      <c r="H19" s="5164">
        <v>2032</v>
      </c>
      <c r="I19" s="5165"/>
      <c r="J19" s="5166"/>
      <c r="K19" s="5164">
        <v>7669</v>
      </c>
      <c r="L19" s="5165"/>
      <c r="M19" s="5166"/>
      <c r="N19" s="5167">
        <f>SUM(P19:T19)</f>
        <v>0</v>
      </c>
      <c r="O19" s="5167"/>
      <c r="P19" s="5168" t="s">
        <v>693</v>
      </c>
      <c r="Q19" s="5168"/>
      <c r="R19" s="5169">
        <v>0</v>
      </c>
      <c r="S19" s="5169"/>
      <c r="T19" s="5169"/>
      <c r="U19" s="5170">
        <f t="shared" si="3"/>
        <v>1060</v>
      </c>
      <c r="V19" s="5171"/>
      <c r="W19" s="5171"/>
      <c r="X19" s="5172">
        <v>955</v>
      </c>
      <c r="Y19" s="5173"/>
      <c r="Z19" s="5174"/>
      <c r="AA19" s="5172">
        <v>105</v>
      </c>
      <c r="AB19" s="5173"/>
      <c r="AC19" s="5174"/>
      <c r="AD19" s="5175">
        <f t="shared" si="4"/>
        <v>135</v>
      </c>
      <c r="AE19" s="5176"/>
      <c r="AF19" s="5160">
        <v>81</v>
      </c>
      <c r="AG19" s="5161"/>
      <c r="AH19" s="5177"/>
      <c r="AI19" s="5160">
        <v>54</v>
      </c>
      <c r="AJ19" s="5161"/>
    </row>
    <row r="20" spans="1:37" ht="18" customHeight="1">
      <c r="A20" s="1614" t="s">
        <v>479</v>
      </c>
      <c r="B20" s="5178">
        <f t="shared" si="0"/>
        <v>9078</v>
      </c>
      <c r="C20" s="5179"/>
      <c r="D20" s="5180"/>
      <c r="E20" s="5178">
        <f>SUM(H20:M20)</f>
        <v>9078</v>
      </c>
      <c r="F20" s="5179"/>
      <c r="G20" s="5180"/>
      <c r="H20" s="5181">
        <v>1903</v>
      </c>
      <c r="I20" s="5181"/>
      <c r="J20" s="5181"/>
      <c r="K20" s="5181">
        <v>7175</v>
      </c>
      <c r="L20" s="5181"/>
      <c r="M20" s="5181"/>
      <c r="N20" s="5167">
        <v>0</v>
      </c>
      <c r="O20" s="5167"/>
      <c r="P20" s="5168" t="s">
        <v>693</v>
      </c>
      <c r="Q20" s="5168"/>
      <c r="R20" s="5169">
        <v>0</v>
      </c>
      <c r="S20" s="5169"/>
      <c r="T20" s="5169"/>
      <c r="U20" s="5182">
        <f>SUM(X20:AC20)</f>
        <v>971</v>
      </c>
      <c r="V20" s="5183"/>
      <c r="W20" s="5184"/>
      <c r="X20" s="5185">
        <v>876</v>
      </c>
      <c r="Y20" s="5185"/>
      <c r="Z20" s="5185"/>
      <c r="AA20" s="5185">
        <v>95</v>
      </c>
      <c r="AB20" s="5185"/>
      <c r="AC20" s="5185"/>
      <c r="AD20" s="5175">
        <f t="shared" si="4"/>
        <v>133</v>
      </c>
      <c r="AE20" s="5176"/>
      <c r="AF20" s="5186">
        <v>82</v>
      </c>
      <c r="AG20" s="5186"/>
      <c r="AH20" s="5186"/>
      <c r="AI20" s="5186">
        <v>51</v>
      </c>
      <c r="AJ20" s="5160"/>
    </row>
    <row r="21" spans="1:37" ht="18" customHeight="1" thickBot="1">
      <c r="A21" s="1615" t="s">
        <v>2311</v>
      </c>
      <c r="B21" s="5187">
        <f t="shared" si="0"/>
        <v>8357</v>
      </c>
      <c r="C21" s="5188"/>
      <c r="D21" s="5189"/>
      <c r="E21" s="5187">
        <f>SUM(H21:M21)</f>
        <v>8357</v>
      </c>
      <c r="F21" s="5188"/>
      <c r="G21" s="5189"/>
      <c r="H21" s="5190">
        <v>1768</v>
      </c>
      <c r="I21" s="5190"/>
      <c r="J21" s="5190"/>
      <c r="K21" s="5190">
        <v>6589</v>
      </c>
      <c r="L21" s="5190"/>
      <c r="M21" s="5190"/>
      <c r="N21" s="5191">
        <v>0</v>
      </c>
      <c r="O21" s="5191"/>
      <c r="P21" s="5192" t="s">
        <v>1232</v>
      </c>
      <c r="Q21" s="5192"/>
      <c r="R21" s="5202">
        <v>0</v>
      </c>
      <c r="S21" s="5202"/>
      <c r="T21" s="5202"/>
      <c r="U21" s="5203">
        <f>SUM(X21:AC21)</f>
        <v>863</v>
      </c>
      <c r="V21" s="5204"/>
      <c r="W21" s="5205"/>
      <c r="X21" s="5206">
        <v>776</v>
      </c>
      <c r="Y21" s="5206"/>
      <c r="Z21" s="5206"/>
      <c r="AA21" s="5206">
        <v>87</v>
      </c>
      <c r="AB21" s="5206"/>
      <c r="AC21" s="5206"/>
      <c r="AD21" s="5207">
        <f t="shared" si="4"/>
        <v>129</v>
      </c>
      <c r="AE21" s="5208"/>
      <c r="AF21" s="5193">
        <v>76</v>
      </c>
      <c r="AG21" s="5193"/>
      <c r="AH21" s="5193"/>
      <c r="AI21" s="5193">
        <v>53</v>
      </c>
      <c r="AJ21" s="5194"/>
    </row>
    <row r="22" spans="1:37">
      <c r="A22" s="1616"/>
      <c r="B22" s="1617"/>
      <c r="C22" s="1617"/>
      <c r="D22" s="1617"/>
      <c r="E22" s="1617"/>
      <c r="F22" s="1617"/>
      <c r="G22" s="1617"/>
      <c r="H22" s="1617"/>
      <c r="I22" s="1617"/>
      <c r="J22" s="1617"/>
      <c r="K22" s="1617"/>
      <c r="L22" s="1617"/>
      <c r="M22" s="1617"/>
      <c r="AJ22" s="1618" t="s">
        <v>2542</v>
      </c>
    </row>
    <row r="23" spans="1:37" ht="20.25" customHeight="1">
      <c r="A23" s="1619" t="s">
        <v>2543</v>
      </c>
      <c r="B23" s="1617"/>
      <c r="C23" s="1617"/>
      <c r="D23" s="1617"/>
      <c r="E23" s="1617"/>
      <c r="F23" s="1617"/>
      <c r="G23" s="1617"/>
      <c r="H23" s="1617"/>
      <c r="I23" s="1617"/>
      <c r="J23" s="1617"/>
      <c r="K23" s="1617"/>
      <c r="L23" s="1617"/>
      <c r="M23" s="1617"/>
    </row>
    <row r="24" spans="1:37" ht="30" customHeight="1">
      <c r="A24" s="5145" t="s">
        <v>2544</v>
      </c>
      <c r="B24" s="5145"/>
      <c r="C24" s="5145"/>
      <c r="D24" s="5145"/>
      <c r="E24" s="5145"/>
      <c r="F24" s="5145"/>
      <c r="G24" s="5145"/>
      <c r="H24" s="5145"/>
      <c r="I24" s="5145"/>
      <c r="J24" s="5145"/>
      <c r="K24" s="5145"/>
      <c r="L24" s="5145"/>
      <c r="M24" s="5145"/>
      <c r="N24" s="5145"/>
      <c r="O24" s="5145"/>
      <c r="P24" s="5145"/>
      <c r="Q24" s="5145"/>
      <c r="R24" s="5145"/>
      <c r="S24" s="5145"/>
      <c r="T24" s="5145"/>
      <c r="U24" s="5145"/>
      <c r="V24" s="5145"/>
      <c r="W24" s="5145"/>
      <c r="X24" s="5145"/>
      <c r="Y24" s="5145"/>
      <c r="Z24" s="5145"/>
      <c r="AA24" s="5145"/>
      <c r="AB24" s="5145"/>
      <c r="AC24" s="5145"/>
      <c r="AD24" s="5145"/>
      <c r="AE24" s="5145"/>
      <c r="AF24" s="5145"/>
      <c r="AG24" s="5145"/>
      <c r="AH24" s="5145"/>
      <c r="AI24" s="5145"/>
      <c r="AJ24" s="5145"/>
    </row>
    <row r="25" spans="1:37" ht="15" customHeight="1" thickBot="1">
      <c r="A25" s="1610"/>
      <c r="B25" s="1610"/>
      <c r="C25" s="1610"/>
      <c r="D25" s="1610"/>
      <c r="E25" s="1610"/>
      <c r="F25" s="1610"/>
      <c r="G25" s="1610"/>
      <c r="H25" s="1610"/>
      <c r="I25" s="1610"/>
      <c r="J25" s="1610"/>
      <c r="K25" s="1610"/>
      <c r="L25" s="1610"/>
      <c r="M25" s="1610"/>
      <c r="N25" s="1610"/>
      <c r="O25" s="1610"/>
      <c r="P25" s="1610"/>
      <c r="Q25" s="1610"/>
      <c r="R25" s="1610"/>
      <c r="S25" s="1610"/>
      <c r="T25" s="1610"/>
      <c r="U25" s="1610"/>
      <c r="V25" s="1610"/>
      <c r="W25" s="1610"/>
      <c r="X25" s="1610"/>
      <c r="Y25" s="1610"/>
      <c r="Z25" s="1610"/>
      <c r="AA25" s="1610"/>
      <c r="AB25" s="1610"/>
      <c r="AC25" s="1610"/>
      <c r="AD25" s="1610"/>
      <c r="AE25" s="1610"/>
      <c r="AF25" s="1610"/>
      <c r="AG25" s="1610"/>
      <c r="AH25" s="1610"/>
      <c r="AI25" s="1610"/>
      <c r="AJ25" s="1611" t="s">
        <v>2531</v>
      </c>
    </row>
    <row r="26" spans="1:37" ht="29.15" customHeight="1">
      <c r="A26" s="1620" t="s">
        <v>1410</v>
      </c>
      <c r="B26" s="5150" t="s">
        <v>2282</v>
      </c>
      <c r="C26" s="5150"/>
      <c r="D26" s="5150"/>
      <c r="E26" s="5150"/>
      <c r="F26" s="5150"/>
      <c r="G26" s="5150"/>
      <c r="H26" s="5150"/>
      <c r="I26" s="5150"/>
      <c r="J26" s="5150"/>
      <c r="K26" s="5150"/>
      <c r="L26" s="5150"/>
      <c r="M26" s="5150" t="s">
        <v>2545</v>
      </c>
      <c r="N26" s="5150"/>
      <c r="O26" s="5150"/>
      <c r="P26" s="5150"/>
      <c r="Q26" s="5150"/>
      <c r="R26" s="5150"/>
      <c r="S26" s="5150"/>
      <c r="T26" s="5150"/>
      <c r="U26" s="5150"/>
      <c r="V26" s="5150"/>
      <c r="W26" s="5150"/>
      <c r="X26" s="5150"/>
      <c r="Y26" s="5150"/>
      <c r="Z26" s="5195" t="s">
        <v>2546</v>
      </c>
      <c r="AA26" s="5195"/>
      <c r="AB26" s="5195"/>
      <c r="AC26" s="5195"/>
      <c r="AD26" s="5195"/>
      <c r="AE26" s="5195"/>
      <c r="AF26" s="5195"/>
      <c r="AG26" s="5195"/>
      <c r="AH26" s="5195"/>
      <c r="AI26" s="5195"/>
      <c r="AJ26" s="5195"/>
      <c r="AK26" s="1621"/>
    </row>
    <row r="27" spans="1:37" ht="20.149999999999999" customHeight="1">
      <c r="A27" s="1622" t="s">
        <v>2520</v>
      </c>
      <c r="B27" s="5196">
        <v>25297</v>
      </c>
      <c r="C27" s="5197"/>
      <c r="D27" s="5197"/>
      <c r="E27" s="5197"/>
      <c r="F27" s="5197"/>
      <c r="G27" s="5197"/>
      <c r="H27" s="5197"/>
      <c r="I27" s="5197"/>
      <c r="J27" s="5197"/>
      <c r="K27" s="5197"/>
      <c r="L27" s="5198"/>
      <c r="M27" s="5199">
        <v>13642</v>
      </c>
      <c r="N27" s="5200"/>
      <c r="O27" s="5200"/>
      <c r="P27" s="5200"/>
      <c r="Q27" s="5200"/>
      <c r="R27" s="5200"/>
      <c r="S27" s="5200"/>
      <c r="T27" s="5200"/>
      <c r="U27" s="5200"/>
      <c r="V27" s="5200"/>
      <c r="W27" s="5200"/>
      <c r="X27" s="5200"/>
      <c r="Y27" s="5201"/>
      <c r="Z27" s="5199">
        <v>11655</v>
      </c>
      <c r="AA27" s="5200"/>
      <c r="AB27" s="5200"/>
      <c r="AC27" s="5200"/>
      <c r="AD27" s="5200"/>
      <c r="AE27" s="5200"/>
      <c r="AF27" s="5200"/>
      <c r="AG27" s="5200"/>
      <c r="AH27" s="5200"/>
      <c r="AI27" s="5200"/>
      <c r="AJ27" s="5200"/>
      <c r="AK27" s="1621"/>
    </row>
    <row r="28" spans="1:37" ht="20.149999999999999" customHeight="1">
      <c r="A28" s="1623" t="s">
        <v>343</v>
      </c>
      <c r="B28" s="5196">
        <v>25476</v>
      </c>
      <c r="C28" s="5197"/>
      <c r="D28" s="5197"/>
      <c r="E28" s="5197"/>
      <c r="F28" s="5197"/>
      <c r="G28" s="5197"/>
      <c r="H28" s="5197"/>
      <c r="I28" s="5197"/>
      <c r="J28" s="5197"/>
      <c r="K28" s="5197"/>
      <c r="L28" s="5198"/>
      <c r="M28" s="5199">
        <v>13651</v>
      </c>
      <c r="N28" s="5200"/>
      <c r="O28" s="5200"/>
      <c r="P28" s="5200"/>
      <c r="Q28" s="5200"/>
      <c r="R28" s="5200"/>
      <c r="S28" s="5200"/>
      <c r="T28" s="5200"/>
      <c r="U28" s="5200"/>
      <c r="V28" s="5200"/>
      <c r="W28" s="5200"/>
      <c r="X28" s="5200"/>
      <c r="Y28" s="5201"/>
      <c r="Z28" s="5199">
        <v>11825</v>
      </c>
      <c r="AA28" s="5200"/>
      <c r="AB28" s="5200"/>
      <c r="AC28" s="5200"/>
      <c r="AD28" s="5200"/>
      <c r="AE28" s="5200"/>
      <c r="AF28" s="5200"/>
      <c r="AG28" s="5200"/>
      <c r="AH28" s="5200"/>
      <c r="AI28" s="5200"/>
      <c r="AJ28" s="5200"/>
      <c r="AK28" s="1621"/>
    </row>
    <row r="29" spans="1:37" s="1621" customFormat="1" ht="20.149999999999999" customHeight="1">
      <c r="A29" s="1624" t="s">
        <v>478</v>
      </c>
      <c r="B29" s="5196">
        <v>25936</v>
      </c>
      <c r="C29" s="5197"/>
      <c r="D29" s="5197"/>
      <c r="E29" s="5197"/>
      <c r="F29" s="5197"/>
      <c r="G29" s="5197"/>
      <c r="H29" s="5197"/>
      <c r="I29" s="5197"/>
      <c r="J29" s="5197"/>
      <c r="K29" s="5197"/>
      <c r="L29" s="5198"/>
      <c r="M29" s="5199">
        <v>13541</v>
      </c>
      <c r="N29" s="5200"/>
      <c r="O29" s="5200"/>
      <c r="P29" s="5200"/>
      <c r="Q29" s="5200"/>
      <c r="R29" s="5200"/>
      <c r="S29" s="5200"/>
      <c r="T29" s="5200"/>
      <c r="U29" s="5200"/>
      <c r="V29" s="5200"/>
      <c r="W29" s="5200"/>
      <c r="X29" s="5200"/>
      <c r="Y29" s="5201"/>
      <c r="Z29" s="5199">
        <v>12395</v>
      </c>
      <c r="AA29" s="5200"/>
      <c r="AB29" s="5200"/>
      <c r="AC29" s="5200"/>
      <c r="AD29" s="5200"/>
      <c r="AE29" s="5200"/>
      <c r="AF29" s="5200"/>
      <c r="AG29" s="5200"/>
      <c r="AH29" s="5200"/>
      <c r="AI29" s="5200"/>
      <c r="AJ29" s="5200"/>
    </row>
    <row r="30" spans="1:37" ht="20.149999999999999" customHeight="1">
      <c r="A30" s="1624" t="s">
        <v>479</v>
      </c>
      <c r="B30" s="5196">
        <v>26314</v>
      </c>
      <c r="C30" s="5197"/>
      <c r="D30" s="5197"/>
      <c r="E30" s="5197"/>
      <c r="F30" s="5197"/>
      <c r="G30" s="5197"/>
      <c r="H30" s="5197"/>
      <c r="I30" s="5197"/>
      <c r="J30" s="5197"/>
      <c r="K30" s="5197"/>
      <c r="L30" s="5198"/>
      <c r="M30" s="5199">
        <v>13497</v>
      </c>
      <c r="N30" s="5200"/>
      <c r="O30" s="5200"/>
      <c r="P30" s="5200"/>
      <c r="Q30" s="5200"/>
      <c r="R30" s="5200"/>
      <c r="S30" s="5200"/>
      <c r="T30" s="5200"/>
      <c r="U30" s="5200"/>
      <c r="V30" s="5200"/>
      <c r="W30" s="5200"/>
      <c r="X30" s="5200"/>
      <c r="Y30" s="5201"/>
      <c r="Z30" s="5199">
        <v>12817</v>
      </c>
      <c r="AA30" s="5200"/>
      <c r="AB30" s="5200"/>
      <c r="AC30" s="5200"/>
      <c r="AD30" s="5200"/>
      <c r="AE30" s="5200"/>
      <c r="AF30" s="5200"/>
      <c r="AG30" s="5200"/>
      <c r="AH30" s="5200"/>
      <c r="AI30" s="5200"/>
      <c r="AJ30" s="5200"/>
      <c r="AK30" s="1621"/>
    </row>
    <row r="31" spans="1:37" ht="20.149999999999999" customHeight="1" thickBot="1">
      <c r="A31" s="1625" t="s">
        <v>2410</v>
      </c>
      <c r="B31" s="5209">
        <v>26679</v>
      </c>
      <c r="C31" s="5210"/>
      <c r="D31" s="5210"/>
      <c r="E31" s="5210"/>
      <c r="F31" s="5210"/>
      <c r="G31" s="5210"/>
      <c r="H31" s="5210"/>
      <c r="I31" s="5210"/>
      <c r="J31" s="5210"/>
      <c r="K31" s="5210"/>
      <c r="L31" s="5211"/>
      <c r="M31" s="5212">
        <v>13381</v>
      </c>
      <c r="N31" s="5213"/>
      <c r="O31" s="5213"/>
      <c r="P31" s="5213"/>
      <c r="Q31" s="5213"/>
      <c r="R31" s="5213"/>
      <c r="S31" s="5213"/>
      <c r="T31" s="5213"/>
      <c r="U31" s="5213"/>
      <c r="V31" s="5213"/>
      <c r="W31" s="5213"/>
      <c r="X31" s="5213"/>
      <c r="Y31" s="5214"/>
      <c r="Z31" s="5212">
        <v>13298</v>
      </c>
      <c r="AA31" s="5213"/>
      <c r="AB31" s="5213"/>
      <c r="AC31" s="5213"/>
      <c r="AD31" s="5213"/>
      <c r="AE31" s="5213"/>
      <c r="AF31" s="5213"/>
      <c r="AG31" s="5213"/>
      <c r="AH31" s="5213"/>
      <c r="AI31" s="5213"/>
      <c r="AJ31" s="5213"/>
      <c r="AK31" s="1621"/>
    </row>
    <row r="32" spans="1:37" ht="15" customHeight="1">
      <c r="A32" s="1621"/>
      <c r="B32" s="1621"/>
      <c r="C32" s="1621"/>
      <c r="D32" s="1621"/>
      <c r="E32" s="1621"/>
      <c r="F32" s="1621"/>
      <c r="G32" s="1621"/>
      <c r="H32" s="1621"/>
      <c r="I32" s="1621"/>
      <c r="J32" s="1621"/>
      <c r="K32" s="1621"/>
      <c r="L32" s="1621"/>
      <c r="M32" s="1621"/>
      <c r="N32" s="1621"/>
      <c r="O32" s="1621"/>
      <c r="P32" s="1621"/>
      <c r="Q32" s="1621"/>
      <c r="R32" s="1621"/>
      <c r="S32" s="1621"/>
      <c r="T32" s="1621"/>
      <c r="U32" s="1621"/>
      <c r="V32" s="1621"/>
      <c r="W32" s="1621"/>
      <c r="X32" s="1621"/>
      <c r="Y32" s="1621"/>
      <c r="Z32" s="1621"/>
      <c r="AA32" s="1621"/>
      <c r="AB32" s="1621"/>
      <c r="AC32" s="1621"/>
      <c r="AD32" s="1621"/>
      <c r="AE32" s="1621"/>
      <c r="AF32" s="1621"/>
      <c r="AG32" s="1621"/>
      <c r="AH32" s="1621"/>
      <c r="AI32" s="1621"/>
      <c r="AJ32" s="1618" t="s">
        <v>2547</v>
      </c>
    </row>
  </sheetData>
  <mergeCells count="150">
    <mergeCell ref="B30:L30"/>
    <mergeCell ref="M30:Y30"/>
    <mergeCell ref="Z30:AJ30"/>
    <mergeCell ref="B31:L31"/>
    <mergeCell ref="M31:Y31"/>
    <mergeCell ref="Z31:AJ31"/>
    <mergeCell ref="B28:L28"/>
    <mergeCell ref="M28:Y28"/>
    <mergeCell ref="Z28:AJ28"/>
    <mergeCell ref="B29:L29"/>
    <mergeCell ref="M29:Y29"/>
    <mergeCell ref="Z29:AJ29"/>
    <mergeCell ref="A24:AJ24"/>
    <mergeCell ref="B26:L26"/>
    <mergeCell ref="M26:Y26"/>
    <mergeCell ref="Z26:AJ26"/>
    <mergeCell ref="B27:L27"/>
    <mergeCell ref="M27:Y27"/>
    <mergeCell ref="Z27:AJ27"/>
    <mergeCell ref="R21:T21"/>
    <mergeCell ref="U21:W21"/>
    <mergeCell ref="X21:Z21"/>
    <mergeCell ref="AA21:AC21"/>
    <mergeCell ref="AD21:AE21"/>
    <mergeCell ref="AF21:AH21"/>
    <mergeCell ref="AA20:AC20"/>
    <mergeCell ref="AD20:AE20"/>
    <mergeCell ref="AF20:AH20"/>
    <mergeCell ref="AI20:AJ20"/>
    <mergeCell ref="B21:D21"/>
    <mergeCell ref="E21:G21"/>
    <mergeCell ref="H21:J21"/>
    <mergeCell ref="K21:M21"/>
    <mergeCell ref="N21:O21"/>
    <mergeCell ref="P21:Q21"/>
    <mergeCell ref="AI21:AJ21"/>
    <mergeCell ref="B20:D20"/>
    <mergeCell ref="E20:G20"/>
    <mergeCell ref="H20:J20"/>
    <mergeCell ref="K20:M20"/>
    <mergeCell ref="N20:O20"/>
    <mergeCell ref="P20:Q20"/>
    <mergeCell ref="R20:T20"/>
    <mergeCell ref="U20:W20"/>
    <mergeCell ref="X20:Z20"/>
    <mergeCell ref="AF18:AH18"/>
    <mergeCell ref="AI18:AJ18"/>
    <mergeCell ref="B19:D19"/>
    <mergeCell ref="E19:G19"/>
    <mergeCell ref="H19:J19"/>
    <mergeCell ref="K19:M19"/>
    <mergeCell ref="N19:O19"/>
    <mergeCell ref="P19:Q19"/>
    <mergeCell ref="AI19:AJ19"/>
    <mergeCell ref="R19:T19"/>
    <mergeCell ref="U19:W19"/>
    <mergeCell ref="X19:Z19"/>
    <mergeCell ref="AA19:AC19"/>
    <mergeCell ref="AD19:AE19"/>
    <mergeCell ref="AF19:AH19"/>
    <mergeCell ref="AI17:AJ17"/>
    <mergeCell ref="B18:D18"/>
    <mergeCell ref="E18:G18"/>
    <mergeCell ref="H18:J18"/>
    <mergeCell ref="K18:M18"/>
    <mergeCell ref="N18:O18"/>
    <mergeCell ref="P18:Q18"/>
    <mergeCell ref="R18:T18"/>
    <mergeCell ref="U18:W18"/>
    <mergeCell ref="X18:Z18"/>
    <mergeCell ref="R17:T17"/>
    <mergeCell ref="U17:W17"/>
    <mergeCell ref="X17:Z17"/>
    <mergeCell ref="AA17:AC17"/>
    <mergeCell ref="AD17:AE17"/>
    <mergeCell ref="AF17:AH17"/>
    <mergeCell ref="B17:D17"/>
    <mergeCell ref="E17:G17"/>
    <mergeCell ref="H17:J17"/>
    <mergeCell ref="K17:M17"/>
    <mergeCell ref="N17:O17"/>
    <mergeCell ref="P17:Q17"/>
    <mergeCell ref="AA18:AC18"/>
    <mergeCell ref="AD18:AE18"/>
    <mergeCell ref="A12:AJ12"/>
    <mergeCell ref="A14:A16"/>
    <mergeCell ref="B14:T14"/>
    <mergeCell ref="U14:AC14"/>
    <mergeCell ref="AD14:AJ14"/>
    <mergeCell ref="B15:D16"/>
    <mergeCell ref="E15:M15"/>
    <mergeCell ref="N15:T15"/>
    <mergeCell ref="U15:W16"/>
    <mergeCell ref="X15:Z16"/>
    <mergeCell ref="AA15:AC16"/>
    <mergeCell ref="AD15:AE16"/>
    <mergeCell ref="AF15:AH16"/>
    <mergeCell ref="AI15:AJ16"/>
    <mergeCell ref="E16:G16"/>
    <mergeCell ref="H16:J16"/>
    <mergeCell ref="K16:M16"/>
    <mergeCell ref="N16:O16"/>
    <mergeCell ref="P16:Q16"/>
    <mergeCell ref="R16:T16"/>
    <mergeCell ref="AF8:AJ8"/>
    <mergeCell ref="B9:F9"/>
    <mergeCell ref="G9:K9"/>
    <mergeCell ref="L9:P9"/>
    <mergeCell ref="Q9:U9"/>
    <mergeCell ref="V9:Z9"/>
    <mergeCell ref="AA9:AE9"/>
    <mergeCell ref="AF9:AJ9"/>
    <mergeCell ref="B8:F8"/>
    <mergeCell ref="G8:K8"/>
    <mergeCell ref="L8:P8"/>
    <mergeCell ref="Q8:U8"/>
    <mergeCell ref="V8:Z8"/>
    <mergeCell ref="AA8:AE8"/>
    <mergeCell ref="AF6:AJ6"/>
    <mergeCell ref="B7:F7"/>
    <mergeCell ref="G7:K7"/>
    <mergeCell ref="L7:P7"/>
    <mergeCell ref="Q7:U7"/>
    <mergeCell ref="V7:Z7"/>
    <mergeCell ref="AA7:AE7"/>
    <mergeCell ref="AF7:AJ7"/>
    <mergeCell ref="B6:F6"/>
    <mergeCell ref="G6:K6"/>
    <mergeCell ref="L6:P6"/>
    <mergeCell ref="Q6:U6"/>
    <mergeCell ref="V6:Z6"/>
    <mergeCell ref="AA6:AE6"/>
    <mergeCell ref="AF4:AJ4"/>
    <mergeCell ref="B5:F5"/>
    <mergeCell ref="G5:K5"/>
    <mergeCell ref="L5:P5"/>
    <mergeCell ref="Q5:U5"/>
    <mergeCell ref="V5:Z5"/>
    <mergeCell ref="AA5:AE5"/>
    <mergeCell ref="AF5:AJ5"/>
    <mergeCell ref="A1:AE1"/>
    <mergeCell ref="A3:A4"/>
    <mergeCell ref="B3:Z3"/>
    <mergeCell ref="AA3:AJ3"/>
    <mergeCell ref="B4:F4"/>
    <mergeCell ref="G4:K4"/>
    <mergeCell ref="L4:P4"/>
    <mergeCell ref="Q4:U4"/>
    <mergeCell ref="V4:Z4"/>
    <mergeCell ref="AA4:AE4"/>
  </mergeCells>
  <phoneticPr fontId="2"/>
  <pageMargins left="0.39370078740157483" right="0.39370078740157483" top="0.59055118110236227" bottom="0.59055118110236227" header="0.11811023622047245" footer="0.11811023622047245"/>
  <pageSetup paperSize="9" scale="98" firstPageNumber="70" orientation="portrait" useFirstPageNumber="1" r:id="rId1"/>
  <headerFooter alignWithMargins="0">
    <oddFooter>&amp;C&amp;"ＭＳ 明朝,標準"&amp;10&amp;P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9577-67F1-4D8E-8F45-8DCA929C1A49}">
  <dimension ref="A1:K31"/>
  <sheetViews>
    <sheetView view="pageBreakPreview" zoomScale="90" zoomScaleNormal="100" zoomScaleSheetLayoutView="90" workbookViewId="0"/>
  </sheetViews>
  <sheetFormatPr defaultColWidth="9" defaultRowHeight="13"/>
  <cols>
    <col min="1" max="1" width="19.36328125" style="1627" customWidth="1"/>
    <col min="2" max="2" width="6.1796875" style="1627" customWidth="1"/>
    <col min="3" max="3" width="6.90625" style="1627" customWidth="1"/>
    <col min="4" max="8" width="12.6328125" style="1627" customWidth="1"/>
    <col min="9" max="16384" width="9" style="1627"/>
  </cols>
  <sheetData>
    <row r="1" spans="1:8" ht="30" customHeight="1">
      <c r="A1" s="1626" t="s">
        <v>2548</v>
      </c>
      <c r="B1" s="1626"/>
      <c r="C1" s="1626"/>
      <c r="D1" s="1626"/>
      <c r="E1" s="1626"/>
      <c r="F1" s="1626"/>
    </row>
    <row r="2" spans="1:8" s="1628" customFormat="1" ht="15" customHeight="1" thickBot="1">
      <c r="B2" s="1629"/>
      <c r="C2" s="1629"/>
      <c r="D2" s="1629"/>
      <c r="G2" s="1630"/>
      <c r="H2" s="1630" t="s">
        <v>2549</v>
      </c>
    </row>
    <row r="3" spans="1:8" ht="30" customHeight="1">
      <c r="A3" s="5215" t="s">
        <v>1047</v>
      </c>
      <c r="B3" s="5215"/>
      <c r="C3" s="5216"/>
      <c r="D3" s="1631" t="s">
        <v>2420</v>
      </c>
      <c r="E3" s="1631">
        <v>28</v>
      </c>
      <c r="F3" s="1631">
        <v>29</v>
      </c>
      <c r="G3" s="1631">
        <v>30</v>
      </c>
      <c r="H3" s="1631" t="s">
        <v>2425</v>
      </c>
    </row>
    <row r="4" spans="1:8" ht="30" customHeight="1">
      <c r="A4" s="1632" t="s">
        <v>2550</v>
      </c>
      <c r="B4" s="1633"/>
      <c r="C4" s="1634" t="s">
        <v>2551</v>
      </c>
      <c r="D4" s="1635">
        <v>28856</v>
      </c>
      <c r="E4" s="1635">
        <v>28916</v>
      </c>
      <c r="F4" s="1635">
        <v>29045</v>
      </c>
      <c r="G4" s="1635">
        <v>29163</v>
      </c>
      <c r="H4" s="1636">
        <v>29093</v>
      </c>
    </row>
    <row r="5" spans="1:8" ht="30" customHeight="1">
      <c r="A5" s="1632" t="s">
        <v>2552</v>
      </c>
      <c r="B5" s="1637" t="s">
        <v>1109</v>
      </c>
      <c r="C5" s="1634" t="s">
        <v>1544</v>
      </c>
      <c r="D5" s="1638">
        <v>69016</v>
      </c>
      <c r="E5" s="1638">
        <v>70885</v>
      </c>
      <c r="F5" s="1638">
        <v>67571</v>
      </c>
      <c r="G5" s="1638">
        <v>66869</v>
      </c>
      <c r="H5" s="1639">
        <v>65925</v>
      </c>
    </row>
    <row r="6" spans="1:8" ht="30" customHeight="1">
      <c r="A6" s="1632" t="s">
        <v>2553</v>
      </c>
      <c r="B6" s="1637" t="s">
        <v>1111</v>
      </c>
      <c r="C6" s="1634" t="s">
        <v>1544</v>
      </c>
      <c r="D6" s="1638">
        <v>69005</v>
      </c>
      <c r="E6" s="1638">
        <v>68327</v>
      </c>
      <c r="F6" s="1638">
        <v>67563</v>
      </c>
      <c r="G6" s="1638">
        <v>66865</v>
      </c>
      <c r="H6" s="1639">
        <v>65920</v>
      </c>
    </row>
    <row r="7" spans="1:8" ht="30" customHeight="1">
      <c r="A7" s="1632" t="s">
        <v>2554</v>
      </c>
      <c r="B7" s="1637" t="s">
        <v>2555</v>
      </c>
      <c r="C7" s="1634" t="s">
        <v>2556</v>
      </c>
      <c r="D7" s="1638">
        <v>100</v>
      </c>
      <c r="E7" s="1638">
        <v>100</v>
      </c>
      <c r="F7" s="1638">
        <v>100</v>
      </c>
      <c r="G7" s="1638">
        <v>99.994018154899877</v>
      </c>
      <c r="H7" s="1639">
        <v>99.992415623814949</v>
      </c>
    </row>
    <row r="8" spans="1:8" ht="30" customHeight="1">
      <c r="A8" s="1632" t="s">
        <v>2557</v>
      </c>
      <c r="B8" s="1633"/>
      <c r="C8" s="1634" t="s">
        <v>2558</v>
      </c>
      <c r="D8" s="1638">
        <v>25890</v>
      </c>
      <c r="E8" s="1638">
        <v>25934</v>
      </c>
      <c r="F8" s="1638">
        <v>26031</v>
      </c>
      <c r="G8" s="1638">
        <v>26312</v>
      </c>
      <c r="H8" s="1639">
        <v>26143</v>
      </c>
    </row>
    <row r="9" spans="1:8" ht="30" customHeight="1">
      <c r="A9" s="1632" t="s">
        <v>2559</v>
      </c>
      <c r="B9" s="1637" t="s">
        <v>1113</v>
      </c>
      <c r="C9" s="1634" t="s">
        <v>2560</v>
      </c>
      <c r="D9" s="1638">
        <v>12795029</v>
      </c>
      <c r="E9" s="1638">
        <v>12282188</v>
      </c>
      <c r="F9" s="1638">
        <v>13025018</v>
      </c>
      <c r="G9" s="1638">
        <v>12777341</v>
      </c>
      <c r="H9" s="1639">
        <v>12274366</v>
      </c>
    </row>
    <row r="10" spans="1:8" ht="30" customHeight="1">
      <c r="A10" s="1632" t="s">
        <v>2561</v>
      </c>
      <c r="B10" s="1633"/>
      <c r="C10" s="1634" t="s">
        <v>2560</v>
      </c>
      <c r="D10" s="1638">
        <v>34959</v>
      </c>
      <c r="E10" s="1638">
        <v>33650</v>
      </c>
      <c r="F10" s="1638">
        <v>35685</v>
      </c>
      <c r="G10" s="1638">
        <v>35006</v>
      </c>
      <c r="H10" s="1639">
        <v>33537</v>
      </c>
    </row>
    <row r="11" spans="1:8" ht="30" customHeight="1">
      <c r="A11" s="1632" t="s">
        <v>2562</v>
      </c>
      <c r="B11" s="1633"/>
      <c r="C11" s="1634" t="s">
        <v>2560</v>
      </c>
      <c r="D11" s="1638">
        <v>42085</v>
      </c>
      <c r="E11" s="1638">
        <v>39088</v>
      </c>
      <c r="F11" s="1638">
        <v>50604</v>
      </c>
      <c r="G11" s="1638">
        <v>41824</v>
      </c>
      <c r="H11" s="1639">
        <v>40304</v>
      </c>
    </row>
    <row r="12" spans="1:8" ht="30" customHeight="1">
      <c r="A12" s="1632" t="s">
        <v>2563</v>
      </c>
      <c r="B12" s="1637" t="s">
        <v>1115</v>
      </c>
      <c r="C12" s="1634" t="s">
        <v>2560</v>
      </c>
      <c r="D12" s="1638">
        <v>11034772</v>
      </c>
      <c r="E12" s="1638">
        <v>10747411</v>
      </c>
      <c r="F12" s="1638">
        <v>11438047</v>
      </c>
      <c r="G12" s="1638">
        <v>11294338</v>
      </c>
      <c r="H12" s="1639">
        <v>11006779</v>
      </c>
    </row>
    <row r="13" spans="1:8" ht="30" customHeight="1">
      <c r="A13" s="1632" t="s">
        <v>2564</v>
      </c>
      <c r="B13" s="1633"/>
      <c r="C13" s="1634" t="s">
        <v>2565</v>
      </c>
      <c r="D13" s="1638">
        <v>444</v>
      </c>
      <c r="E13" s="1638">
        <v>431</v>
      </c>
      <c r="F13" s="1638">
        <v>464</v>
      </c>
      <c r="G13" s="1638">
        <v>463</v>
      </c>
      <c r="H13" s="1639">
        <v>456</v>
      </c>
    </row>
    <row r="14" spans="1:8" ht="30" customHeight="1">
      <c r="A14" s="1632" t="s">
        <v>2566</v>
      </c>
      <c r="B14" s="1633"/>
      <c r="C14" s="1634" t="s">
        <v>2551</v>
      </c>
      <c r="D14" s="1638">
        <v>28851</v>
      </c>
      <c r="E14" s="1638">
        <v>28965</v>
      </c>
      <c r="F14" s="1638">
        <v>29041</v>
      </c>
      <c r="G14" s="1638">
        <v>29160</v>
      </c>
      <c r="H14" s="1639">
        <v>29089</v>
      </c>
    </row>
    <row r="15" spans="1:8" ht="30" customHeight="1">
      <c r="A15" s="1632" t="s">
        <v>2567</v>
      </c>
      <c r="B15" s="1633"/>
      <c r="C15" s="1634" t="s">
        <v>2568</v>
      </c>
      <c r="D15" s="1638">
        <v>25471</v>
      </c>
      <c r="E15" s="1638">
        <v>25542</v>
      </c>
      <c r="F15" s="1638">
        <v>25671</v>
      </c>
      <c r="G15" s="1638">
        <v>25714</v>
      </c>
      <c r="H15" s="1639">
        <v>25803</v>
      </c>
    </row>
    <row r="16" spans="1:8" ht="30" customHeight="1">
      <c r="A16" s="1632" t="s">
        <v>2569</v>
      </c>
      <c r="B16" s="1637" t="s">
        <v>2570</v>
      </c>
      <c r="C16" s="1634" t="s">
        <v>2556</v>
      </c>
      <c r="D16" s="1640">
        <v>86.24</v>
      </c>
      <c r="E16" s="1640">
        <v>87.5</v>
      </c>
      <c r="F16" s="1640">
        <v>87.8</v>
      </c>
      <c r="G16" s="1640">
        <v>88.4</v>
      </c>
      <c r="H16" s="1641">
        <v>89.7</v>
      </c>
    </row>
    <row r="17" spans="1:11" ht="30" customHeight="1">
      <c r="A17" s="1632" t="s">
        <v>2571</v>
      </c>
      <c r="B17" s="1633"/>
      <c r="C17" s="1634" t="s">
        <v>2572</v>
      </c>
      <c r="D17" s="1642">
        <v>195.26</v>
      </c>
      <c r="E17" s="1642">
        <v>195.84</v>
      </c>
      <c r="F17" s="1642">
        <v>195.34</v>
      </c>
      <c r="G17" s="1642">
        <v>196.01</v>
      </c>
      <c r="H17" s="1641">
        <v>196.59</v>
      </c>
    </row>
    <row r="18" spans="1:11" ht="30" customHeight="1">
      <c r="A18" s="1632" t="s">
        <v>2573</v>
      </c>
      <c r="B18" s="1633"/>
      <c r="C18" s="1634" t="s">
        <v>2572</v>
      </c>
      <c r="D18" s="1642">
        <v>198.24</v>
      </c>
      <c r="E18" s="1642">
        <v>204.4</v>
      </c>
      <c r="F18" s="1642">
        <v>189.58</v>
      </c>
      <c r="G18" s="1642">
        <v>188.11</v>
      </c>
      <c r="H18" s="1641">
        <v>188.84</v>
      </c>
    </row>
    <row r="19" spans="1:11" ht="30" customHeight="1">
      <c r="A19" s="1632" t="s">
        <v>2574</v>
      </c>
      <c r="B19" s="1633"/>
      <c r="C19" s="1634" t="s">
        <v>2575</v>
      </c>
      <c r="D19" s="1638">
        <v>715</v>
      </c>
      <c r="E19" s="1638">
        <v>716</v>
      </c>
      <c r="F19" s="1638">
        <v>702</v>
      </c>
      <c r="G19" s="1638">
        <v>707</v>
      </c>
      <c r="H19" s="1639">
        <v>701</v>
      </c>
    </row>
    <row r="20" spans="1:11" ht="30" customHeight="1" thickBot="1">
      <c r="A20" s="1643" t="s">
        <v>2576</v>
      </c>
      <c r="B20" s="1644"/>
      <c r="C20" s="1645" t="s">
        <v>2577</v>
      </c>
      <c r="D20" s="1646">
        <v>2440</v>
      </c>
      <c r="E20" s="1646">
        <v>2442</v>
      </c>
      <c r="F20" s="1646">
        <v>2442</v>
      </c>
      <c r="G20" s="1646">
        <v>2441</v>
      </c>
      <c r="H20" s="1647">
        <v>2440</v>
      </c>
    </row>
    <row r="21" spans="1:11" s="1628" customFormat="1" ht="12">
      <c r="A21" s="1648" t="s">
        <v>2578</v>
      </c>
      <c r="B21" s="1649"/>
      <c r="C21" s="1649"/>
      <c r="D21" s="1650"/>
      <c r="F21" s="1651"/>
      <c r="G21" s="1651"/>
      <c r="H21" s="1651" t="s">
        <v>2579</v>
      </c>
    </row>
    <row r="22" spans="1:11">
      <c r="A22" s="1649"/>
      <c r="B22" s="1649"/>
      <c r="C22" s="1649"/>
    </row>
    <row r="23" spans="1:11" s="1653" customFormat="1" ht="30" customHeight="1">
      <c r="A23" s="1626" t="s">
        <v>2580</v>
      </c>
      <c r="B23" s="1652"/>
      <c r="C23" s="1652"/>
      <c r="D23" s="1652"/>
      <c r="E23" s="1652"/>
      <c r="F23" s="1652"/>
      <c r="G23" s="1652"/>
      <c r="H23" s="1652"/>
      <c r="I23" s="1652"/>
      <c r="J23" s="1652"/>
      <c r="K23" s="1652"/>
    </row>
    <row r="24" spans="1:11" s="1656" customFormat="1" ht="15" customHeight="1" thickBot="1">
      <c r="A24" s="1654"/>
      <c r="B24" s="1655"/>
      <c r="C24" s="1655"/>
      <c r="D24" s="1655"/>
      <c r="E24" s="1655"/>
      <c r="F24" s="1655"/>
      <c r="G24" s="1630" t="s">
        <v>2549</v>
      </c>
      <c r="H24" s="1654"/>
    </row>
    <row r="25" spans="1:11" s="1660" customFormat="1" ht="30" customHeight="1">
      <c r="A25" s="5217" t="s">
        <v>1410</v>
      </c>
      <c r="B25" s="5217"/>
      <c r="C25" s="5218"/>
      <c r="D25" s="1657" t="s">
        <v>2581</v>
      </c>
      <c r="E25" s="1657" t="s">
        <v>2582</v>
      </c>
      <c r="F25" s="1657" t="s">
        <v>2583</v>
      </c>
      <c r="G25" s="1658" t="s">
        <v>2584</v>
      </c>
      <c r="H25" s="1659"/>
    </row>
    <row r="26" spans="1:11" s="1660" customFormat="1" ht="23.25" customHeight="1">
      <c r="A26" s="1661" t="s">
        <v>2585</v>
      </c>
      <c r="B26" s="1662"/>
      <c r="C26" s="1663"/>
      <c r="D26" s="1664">
        <v>69016</v>
      </c>
      <c r="E26" s="1665">
        <v>40243</v>
      </c>
      <c r="F26" s="1665">
        <v>11090</v>
      </c>
      <c r="G26" s="1666">
        <v>58.309667323519186</v>
      </c>
      <c r="H26" s="1659"/>
    </row>
    <row r="27" spans="1:11" s="1669" customFormat="1" ht="23.25" customHeight="1">
      <c r="A27" s="1661" t="s">
        <v>343</v>
      </c>
      <c r="B27" s="1667"/>
      <c r="C27" s="1663"/>
      <c r="D27" s="1664">
        <v>68336</v>
      </c>
      <c r="E27" s="1665">
        <v>40191</v>
      </c>
      <c r="F27" s="1665">
        <v>11325</v>
      </c>
      <c r="G27" s="1666">
        <f>+E27/D27*100</f>
        <v>58.813802388199491</v>
      </c>
      <c r="H27" s="1668"/>
    </row>
    <row r="28" spans="1:11" s="1669" customFormat="1" ht="23.25" customHeight="1">
      <c r="A28" s="1661" t="s">
        <v>478</v>
      </c>
      <c r="B28" s="1667"/>
      <c r="C28" s="1663"/>
      <c r="D28" s="1664">
        <v>67571</v>
      </c>
      <c r="E28" s="1665">
        <v>40213</v>
      </c>
      <c r="F28" s="1665">
        <v>11488</v>
      </c>
      <c r="G28" s="1666">
        <f>+E28/D28*100</f>
        <v>59.512216779387607</v>
      </c>
      <c r="H28" s="1668"/>
    </row>
    <row r="29" spans="1:11" s="1669" customFormat="1" ht="23.25" customHeight="1">
      <c r="A29" s="1661" t="s">
        <v>479</v>
      </c>
      <c r="B29" s="1667"/>
      <c r="C29" s="1663"/>
      <c r="D29" s="1664">
        <v>66869</v>
      </c>
      <c r="E29" s="1665">
        <v>39798</v>
      </c>
      <c r="F29" s="1665">
        <v>11636</v>
      </c>
      <c r="G29" s="1666">
        <f>+E29/D29*100</f>
        <v>59.516367823655202</v>
      </c>
      <c r="H29" s="1668"/>
    </row>
    <row r="30" spans="1:11" s="1669" customFormat="1" ht="23.25" customHeight="1" thickBot="1">
      <c r="A30" s="1670" t="s">
        <v>346</v>
      </c>
      <c r="B30" s="1671"/>
      <c r="C30" s="1672"/>
      <c r="D30" s="1673">
        <v>65925</v>
      </c>
      <c r="E30" s="1674">
        <v>39243</v>
      </c>
      <c r="F30" s="1674">
        <v>11948</v>
      </c>
      <c r="G30" s="1675">
        <f>+E30/D30*100</f>
        <v>59.526734926052328</v>
      </c>
      <c r="H30" s="1668"/>
    </row>
    <row r="31" spans="1:11" s="1660" customFormat="1" ht="15" customHeight="1">
      <c r="A31" s="1667" t="s">
        <v>2586</v>
      </c>
      <c r="B31" s="1667"/>
      <c r="C31" s="1667"/>
      <c r="D31" s="1667"/>
      <c r="E31" s="1667"/>
      <c r="F31" s="1659"/>
      <c r="G31" s="1676" t="s">
        <v>2587</v>
      </c>
      <c r="H31" s="1659"/>
    </row>
  </sheetData>
  <mergeCells count="2">
    <mergeCell ref="A3:C3"/>
    <mergeCell ref="A25:C25"/>
  </mergeCells>
  <phoneticPr fontId="2"/>
  <printOptions horizontalCentered="1"/>
  <pageMargins left="0.39370078740157483" right="0.39370078740157483" top="0.59055118110236227" bottom="0.59055118110236227" header="0.11811023622047245" footer="0.11811023622047245"/>
  <pageSetup paperSize="9" scale="98" firstPageNumber="71" orientation="portrait" useFirstPageNumber="1" r:id="rId1"/>
  <headerFooter alignWithMargins="0">
    <oddFooter>&amp;C&amp;"ＭＳ 明朝,標準"&amp;10&amp;P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BF30-D6CB-4333-8288-CB2600CDC652}">
  <sheetPr>
    <pageSetUpPr fitToPage="1"/>
  </sheetPr>
  <dimension ref="A1:F31"/>
  <sheetViews>
    <sheetView view="pageBreakPreview" zoomScaleNormal="100" zoomScaleSheetLayoutView="100" workbookViewId="0"/>
  </sheetViews>
  <sheetFormatPr defaultColWidth="9" defaultRowHeight="13"/>
  <cols>
    <col min="1" max="1" width="29.36328125" style="1681" bestFit="1" customWidth="1"/>
    <col min="2" max="2" width="15.90625" style="1681" customWidth="1"/>
    <col min="3" max="3" width="10.453125" style="1681" bestFit="1" customWidth="1"/>
    <col min="4" max="4" width="14.90625" style="1681" bestFit="1" customWidth="1"/>
    <col min="5" max="5" width="32.453125" style="1681" customWidth="1"/>
    <col min="6" max="6" width="9" style="1678"/>
    <col min="7" max="16384" width="9" style="1679"/>
  </cols>
  <sheetData>
    <row r="1" spans="1:6" ht="30" customHeight="1">
      <c r="A1" s="1677" t="s">
        <v>2588</v>
      </c>
      <c r="B1" s="1677"/>
      <c r="C1" s="1677"/>
      <c r="D1" s="1677"/>
      <c r="E1" s="1677"/>
    </row>
    <row r="2" spans="1:6" ht="13.5" customHeight="1" thickBot="1">
      <c r="A2" s="1680"/>
    </row>
    <row r="3" spans="1:6" ht="18.75" customHeight="1" thickTop="1" thickBot="1">
      <c r="A3" s="1682" t="s">
        <v>2589</v>
      </c>
      <c r="B3" s="1683" t="s">
        <v>2590</v>
      </c>
      <c r="C3" s="1683" t="s">
        <v>2591</v>
      </c>
      <c r="D3" s="1683" t="s">
        <v>2592</v>
      </c>
      <c r="E3" s="1684" t="s">
        <v>2593</v>
      </c>
      <c r="F3" s="1685"/>
    </row>
    <row r="4" spans="1:6" ht="72" customHeight="1" thickTop="1">
      <c r="A4" s="1686" t="s">
        <v>2594</v>
      </c>
      <c r="B4" s="1687" t="s">
        <v>2595</v>
      </c>
      <c r="C4" s="1688">
        <v>3658.87</v>
      </c>
      <c r="D4" s="1687" t="s">
        <v>2596</v>
      </c>
      <c r="E4" s="1689" t="s">
        <v>2597</v>
      </c>
      <c r="F4" s="1685"/>
    </row>
    <row r="5" spans="1:6" ht="52">
      <c r="A5" s="1690" t="s">
        <v>2598</v>
      </c>
      <c r="B5" s="1691" t="s">
        <v>2599</v>
      </c>
      <c r="C5" s="1692">
        <v>2309.71</v>
      </c>
      <c r="D5" s="1691" t="s">
        <v>2600</v>
      </c>
      <c r="E5" s="1693" t="s">
        <v>2601</v>
      </c>
      <c r="F5" s="1685"/>
    </row>
    <row r="6" spans="1:6" ht="60" customHeight="1">
      <c r="A6" s="1694" t="s">
        <v>2602</v>
      </c>
      <c r="B6" s="1695" t="s">
        <v>2595</v>
      </c>
      <c r="C6" s="1695">
        <v>915.24</v>
      </c>
      <c r="D6" s="1695" t="s">
        <v>2603</v>
      </c>
      <c r="E6" s="1696" t="s">
        <v>2604</v>
      </c>
      <c r="F6" s="1685"/>
    </row>
    <row r="7" spans="1:6" ht="73.5" customHeight="1">
      <c r="A7" s="1694" t="s">
        <v>2605</v>
      </c>
      <c r="B7" s="1695" t="s">
        <v>2606</v>
      </c>
      <c r="C7" s="1697">
        <v>1738.36</v>
      </c>
      <c r="D7" s="1695" t="s">
        <v>2607</v>
      </c>
      <c r="E7" s="1696" t="s">
        <v>2608</v>
      </c>
      <c r="F7" s="1685"/>
    </row>
    <row r="8" spans="1:6" ht="65" customHeight="1">
      <c r="A8" s="1690" t="s">
        <v>2609</v>
      </c>
      <c r="B8" s="1691" t="s">
        <v>2610</v>
      </c>
      <c r="C8" s="1692">
        <v>1485.86</v>
      </c>
      <c r="D8" s="1691" t="s">
        <v>2611</v>
      </c>
      <c r="E8" s="1693" t="s">
        <v>2612</v>
      </c>
      <c r="F8" s="1685"/>
    </row>
    <row r="9" spans="1:6" ht="39">
      <c r="A9" s="1694" t="s">
        <v>2613</v>
      </c>
      <c r="B9" s="1695" t="s">
        <v>2610</v>
      </c>
      <c r="C9" s="1697">
        <v>5466.65</v>
      </c>
      <c r="D9" s="1695" t="s">
        <v>2614</v>
      </c>
      <c r="E9" s="1696" t="s">
        <v>2615</v>
      </c>
      <c r="F9" s="1685"/>
    </row>
    <row r="10" spans="1:6" ht="78">
      <c r="A10" s="1690" t="s">
        <v>2616</v>
      </c>
      <c r="B10" s="1691" t="s">
        <v>2617</v>
      </c>
      <c r="C10" s="1691">
        <v>108.14</v>
      </c>
      <c r="D10" s="1691" t="s">
        <v>2618</v>
      </c>
      <c r="E10" s="1693" t="s">
        <v>2619</v>
      </c>
      <c r="F10" s="1685"/>
    </row>
    <row r="11" spans="1:6" ht="39">
      <c r="A11" s="1690" t="s">
        <v>2620</v>
      </c>
      <c r="B11" s="1691" t="s">
        <v>2621</v>
      </c>
      <c r="C11" s="1691">
        <v>298.26</v>
      </c>
      <c r="D11" s="1691" t="s">
        <v>2622</v>
      </c>
      <c r="E11" s="1693" t="s">
        <v>2623</v>
      </c>
      <c r="F11" s="1685"/>
    </row>
    <row r="12" spans="1:6" ht="26">
      <c r="A12" s="1690" t="s">
        <v>2624</v>
      </c>
      <c r="B12" s="1691" t="s">
        <v>2625</v>
      </c>
      <c r="C12" s="1691">
        <v>104</v>
      </c>
      <c r="D12" s="1691" t="s">
        <v>2626</v>
      </c>
      <c r="E12" s="1693" t="s">
        <v>2627</v>
      </c>
      <c r="F12" s="1685"/>
    </row>
    <row r="13" spans="1:6" ht="61.25" customHeight="1">
      <c r="A13" s="1690" t="s">
        <v>2628</v>
      </c>
      <c r="B13" s="1691" t="s">
        <v>2629</v>
      </c>
      <c r="C13" s="1691">
        <v>3.31</v>
      </c>
      <c r="D13" s="1691" t="s">
        <v>2630</v>
      </c>
      <c r="E13" s="1693" t="s">
        <v>2631</v>
      </c>
      <c r="F13" s="1685"/>
    </row>
    <row r="14" spans="1:6" ht="61.25" customHeight="1">
      <c r="A14" s="1690" t="s">
        <v>2632</v>
      </c>
      <c r="B14" s="1691" t="s">
        <v>2633</v>
      </c>
      <c r="C14" s="1691">
        <v>28.35</v>
      </c>
      <c r="D14" s="1691" t="s">
        <v>2634</v>
      </c>
      <c r="E14" s="1693" t="s">
        <v>2635</v>
      </c>
      <c r="F14" s="1698"/>
    </row>
    <row r="15" spans="1:6" ht="39">
      <c r="A15" s="1690" t="s">
        <v>2636</v>
      </c>
      <c r="B15" s="1691" t="s">
        <v>2621</v>
      </c>
      <c r="C15" s="1691">
        <v>198</v>
      </c>
      <c r="D15" s="1691" t="s">
        <v>2637</v>
      </c>
      <c r="E15" s="1693" t="s">
        <v>2638</v>
      </c>
      <c r="F15" s="1685"/>
    </row>
    <row r="16" spans="1:6" ht="45" customHeight="1">
      <c r="A16" s="1690" t="s">
        <v>2639</v>
      </c>
      <c r="B16" s="1691" t="s">
        <v>2621</v>
      </c>
      <c r="C16" s="1691">
        <v>195.75</v>
      </c>
      <c r="D16" s="1691" t="s">
        <v>2640</v>
      </c>
      <c r="E16" s="1693" t="s">
        <v>2641</v>
      </c>
    </row>
    <row r="17" spans="1:6" ht="33.75" customHeight="1" thickBot="1">
      <c r="A17" s="1699" t="s">
        <v>2642</v>
      </c>
      <c r="B17" s="1700" t="s">
        <v>2643</v>
      </c>
      <c r="C17" s="1700">
        <v>73.2</v>
      </c>
      <c r="D17" s="1700" t="s">
        <v>2644</v>
      </c>
      <c r="E17" s="1701" t="s">
        <v>2645</v>
      </c>
    </row>
    <row r="18" spans="1:6" ht="13.25" customHeight="1">
      <c r="A18" s="1702"/>
      <c r="B18" s="1702"/>
      <c r="C18" s="1702"/>
      <c r="D18" s="1702"/>
      <c r="E18" s="1702"/>
    </row>
    <row r="19" spans="1:6" ht="6" customHeight="1" thickBot="1">
      <c r="A19" s="1703"/>
      <c r="B19" s="1703"/>
      <c r="C19" s="1703"/>
      <c r="D19" s="1703"/>
      <c r="E19" s="1703"/>
    </row>
    <row r="20" spans="1:6" ht="14" thickTop="1" thickBot="1">
      <c r="A20" s="1682" t="s">
        <v>2589</v>
      </c>
      <c r="B20" s="1683" t="s">
        <v>2590</v>
      </c>
      <c r="C20" s="1683" t="s">
        <v>2591</v>
      </c>
      <c r="D20" s="1683" t="s">
        <v>2592</v>
      </c>
      <c r="E20" s="1684" t="s">
        <v>2593</v>
      </c>
    </row>
    <row r="21" spans="1:6" ht="52.5" thickTop="1">
      <c r="A21" s="1694" t="s">
        <v>2646</v>
      </c>
      <c r="B21" s="1695" t="s">
        <v>2647</v>
      </c>
      <c r="C21" s="1704" t="s">
        <v>2648</v>
      </c>
      <c r="D21" s="1695" t="s">
        <v>2649</v>
      </c>
      <c r="E21" s="1696" t="s">
        <v>2650</v>
      </c>
    </row>
    <row r="22" spans="1:6" ht="60" customHeight="1">
      <c r="A22" s="1694" t="s">
        <v>2651</v>
      </c>
      <c r="B22" s="1695" t="s">
        <v>2652</v>
      </c>
      <c r="C22" s="1704">
        <v>759.69</v>
      </c>
      <c r="D22" s="1695" t="s">
        <v>2653</v>
      </c>
      <c r="E22" s="1696" t="s">
        <v>2654</v>
      </c>
    </row>
    <row r="23" spans="1:6" ht="60" customHeight="1">
      <c r="A23" s="1694" t="s">
        <v>2655</v>
      </c>
      <c r="B23" s="1695" t="s">
        <v>2595</v>
      </c>
      <c r="C23" s="1705">
        <v>2165.3000000000002</v>
      </c>
      <c r="D23" s="1695" t="s">
        <v>2656</v>
      </c>
      <c r="E23" s="1696" t="s">
        <v>2657</v>
      </c>
    </row>
    <row r="24" spans="1:6" ht="52">
      <c r="A24" s="1694" t="s">
        <v>2658</v>
      </c>
      <c r="B24" s="1695" t="s">
        <v>2659</v>
      </c>
      <c r="C24" s="1704" t="s">
        <v>2660</v>
      </c>
      <c r="D24" s="1695" t="s">
        <v>2661</v>
      </c>
      <c r="E24" s="1696" t="s">
        <v>2662</v>
      </c>
    </row>
    <row r="25" spans="1:6" ht="117">
      <c r="A25" s="1694" t="s">
        <v>2663</v>
      </c>
      <c r="B25" s="1706" t="s">
        <v>2664</v>
      </c>
      <c r="C25" s="1707" t="s">
        <v>2665</v>
      </c>
      <c r="D25" s="1695" t="s">
        <v>2661</v>
      </c>
      <c r="E25" s="1696" t="s">
        <v>2666</v>
      </c>
    </row>
    <row r="26" spans="1:6" s="1708" customFormat="1" ht="104">
      <c r="A26" s="1694" t="s">
        <v>2667</v>
      </c>
      <c r="B26" s="1706" t="s">
        <v>2668</v>
      </c>
      <c r="C26" s="1707" t="s">
        <v>2669</v>
      </c>
      <c r="D26" s="1695" t="s">
        <v>2670</v>
      </c>
      <c r="E26" s="1696" t="s">
        <v>2671</v>
      </c>
      <c r="F26" s="1681"/>
    </row>
    <row r="27" spans="1:6" ht="91">
      <c r="A27" s="1690" t="s">
        <v>2672</v>
      </c>
      <c r="B27" s="1691" t="s">
        <v>2673</v>
      </c>
      <c r="C27" s="1692">
        <v>1441</v>
      </c>
      <c r="D27" s="1691" t="s">
        <v>2674</v>
      </c>
      <c r="E27" s="1693" t="s">
        <v>2675</v>
      </c>
      <c r="F27" s="1685"/>
    </row>
    <row r="28" spans="1:6" ht="65">
      <c r="A28" s="1690" t="s">
        <v>2676</v>
      </c>
      <c r="B28" s="1691" t="s">
        <v>2677</v>
      </c>
      <c r="C28" s="1691">
        <v>565.22</v>
      </c>
      <c r="D28" s="1691" t="s">
        <v>2678</v>
      </c>
      <c r="E28" s="1693" t="s">
        <v>2679</v>
      </c>
    </row>
    <row r="29" spans="1:6" ht="39">
      <c r="A29" s="1690" t="s">
        <v>2680</v>
      </c>
      <c r="B29" s="1691" t="s">
        <v>2681</v>
      </c>
      <c r="C29" s="1692">
        <v>5127.2299999999996</v>
      </c>
      <c r="D29" s="1691" t="s">
        <v>2682</v>
      </c>
      <c r="E29" s="1693" t="s">
        <v>2683</v>
      </c>
    </row>
    <row r="30" spans="1:6" ht="45" customHeight="1" thickBot="1">
      <c r="A30" s="1709" t="s">
        <v>2684</v>
      </c>
      <c r="B30" s="1710" t="s">
        <v>2595</v>
      </c>
      <c r="C30" s="1710">
        <v>938.31</v>
      </c>
      <c r="D30" s="1710" t="s">
        <v>2685</v>
      </c>
      <c r="E30" s="1711" t="s">
        <v>2686</v>
      </c>
    </row>
    <row r="31" spans="1:6" ht="45" customHeight="1">
      <c r="A31" s="1712"/>
      <c r="B31" s="1712"/>
      <c r="D31" s="1713"/>
      <c r="E31" s="1714"/>
    </row>
  </sheetData>
  <phoneticPr fontId="2"/>
  <printOptions horizontalCentered="1"/>
  <pageMargins left="0.39370078740157483" right="0.39370078740157483" top="0.59055118110236227" bottom="0.59055118110236227" header="0.11811023622047245" footer="0.11811023622047245"/>
  <pageSetup paperSize="9" scale="94" firstPageNumber="72" fitToHeight="0" orientation="portrait" useFirstPageNumber="1" r:id="rId1"/>
  <headerFooter alignWithMargins="0">
    <oddFooter>&amp;C&amp;"ＭＳ 明朝,標準"&amp;10&amp;P</oddFooter>
  </headerFooter>
  <rowBreaks count="1" manualBreakCount="1">
    <brk id="18" max="4"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194F-CEFD-4C40-88DA-237774C951F6}">
  <sheetPr>
    <pageSetUpPr fitToPage="1"/>
  </sheetPr>
  <dimension ref="A1:E148"/>
  <sheetViews>
    <sheetView showGridLines="0" view="pageBreakPreview" zoomScaleNormal="100" zoomScaleSheetLayoutView="100" workbookViewId="0"/>
  </sheetViews>
  <sheetFormatPr defaultColWidth="9" defaultRowHeight="13"/>
  <cols>
    <col min="1" max="1" width="24" style="1717" customWidth="1"/>
    <col min="2" max="2" width="25.36328125" style="1717" customWidth="1"/>
    <col min="3" max="3" width="13.1796875" style="1718" bestFit="1" customWidth="1"/>
    <col min="4" max="4" width="14.90625" style="1717" bestFit="1" customWidth="1"/>
    <col min="5" max="5" width="26.453125" style="1719" bestFit="1" customWidth="1"/>
    <col min="6" max="16384" width="9" style="1717"/>
  </cols>
  <sheetData>
    <row r="1" spans="1:5" s="1715" customFormat="1" ht="30" customHeight="1">
      <c r="A1" s="1677" t="s">
        <v>2687</v>
      </c>
      <c r="B1" s="1677"/>
      <c r="C1" s="1677"/>
      <c r="D1" s="1677"/>
      <c r="E1" s="1677"/>
    </row>
    <row r="2" spans="1:5" ht="13.5" customHeight="1" thickBot="1">
      <c r="A2" s="1716"/>
    </row>
    <row r="3" spans="1:5" ht="18.75" customHeight="1" thickBot="1">
      <c r="A3" s="1720" t="s">
        <v>2589</v>
      </c>
      <c r="B3" s="1721" t="s">
        <v>2688</v>
      </c>
      <c r="C3" s="1722" t="s">
        <v>2591</v>
      </c>
      <c r="D3" s="1721" t="s">
        <v>2689</v>
      </c>
      <c r="E3" s="1723" t="s">
        <v>2593</v>
      </c>
    </row>
    <row r="4" spans="1:5" ht="15" customHeight="1" thickTop="1">
      <c r="A4" s="5222" t="s">
        <v>2690</v>
      </c>
      <c r="B4" s="1724" t="s">
        <v>2691</v>
      </c>
      <c r="C4" s="1725" t="s">
        <v>2692</v>
      </c>
      <c r="D4" s="1724" t="s">
        <v>2693</v>
      </c>
      <c r="E4" s="1726" t="s">
        <v>2694</v>
      </c>
    </row>
    <row r="5" spans="1:5" ht="15" customHeight="1">
      <c r="A5" s="5220"/>
      <c r="B5" s="1727" t="s">
        <v>2695</v>
      </c>
      <c r="C5" s="1728"/>
      <c r="D5" s="1727"/>
      <c r="E5" s="1729" t="s">
        <v>2696</v>
      </c>
    </row>
    <row r="6" spans="1:5" ht="15" customHeight="1">
      <c r="A6" s="5220"/>
      <c r="B6" s="1727" t="s">
        <v>2697</v>
      </c>
      <c r="C6" s="1728"/>
      <c r="D6" s="1727"/>
      <c r="E6" s="1729" t="s">
        <v>2698</v>
      </c>
    </row>
    <row r="7" spans="1:5" ht="15" customHeight="1">
      <c r="A7" s="5220"/>
      <c r="B7" s="1727"/>
      <c r="C7" s="1728"/>
      <c r="D7" s="1727"/>
      <c r="E7" s="1729" t="s">
        <v>2699</v>
      </c>
    </row>
    <row r="8" spans="1:5" ht="15" customHeight="1">
      <c r="A8" s="5220"/>
      <c r="B8" s="1727"/>
      <c r="C8" s="1728"/>
      <c r="D8" s="1727"/>
      <c r="E8" s="1729" t="s">
        <v>2700</v>
      </c>
    </row>
    <row r="9" spans="1:5" ht="15" customHeight="1">
      <c r="A9" s="5221"/>
      <c r="B9" s="1730"/>
      <c r="C9" s="1731"/>
      <c r="D9" s="1730"/>
      <c r="E9" s="1732" t="s">
        <v>2701</v>
      </c>
    </row>
    <row r="10" spans="1:5" ht="15" customHeight="1">
      <c r="A10" s="5219" t="s">
        <v>2702</v>
      </c>
      <c r="B10" s="1733" t="s">
        <v>2703</v>
      </c>
      <c r="C10" s="1734" t="s">
        <v>2704</v>
      </c>
      <c r="D10" s="1733" t="s">
        <v>2705</v>
      </c>
      <c r="E10" s="1735" t="s">
        <v>2706</v>
      </c>
    </row>
    <row r="11" spans="1:5" ht="15" customHeight="1">
      <c r="A11" s="5220"/>
      <c r="B11" s="1736" t="s">
        <v>2707</v>
      </c>
      <c r="C11" s="1728"/>
      <c r="D11" s="1736"/>
      <c r="E11" s="1737" t="s">
        <v>2708</v>
      </c>
    </row>
    <row r="12" spans="1:5" ht="15" customHeight="1">
      <c r="A12" s="5220"/>
      <c r="B12" s="1727" t="s">
        <v>2709</v>
      </c>
      <c r="C12" s="1728"/>
      <c r="D12" s="1736"/>
      <c r="E12" s="1737" t="s">
        <v>2710</v>
      </c>
    </row>
    <row r="13" spans="1:5" ht="15" customHeight="1">
      <c r="A13" s="5221"/>
      <c r="B13" s="1738"/>
      <c r="C13" s="1731"/>
      <c r="D13" s="1738"/>
      <c r="E13" s="1739" t="s">
        <v>2711</v>
      </c>
    </row>
    <row r="14" spans="1:5" ht="15" customHeight="1">
      <c r="A14" s="5219" t="s">
        <v>2712</v>
      </c>
      <c r="B14" s="1733" t="s">
        <v>2713</v>
      </c>
      <c r="C14" s="1740" t="s">
        <v>2714</v>
      </c>
      <c r="D14" s="1741" t="s">
        <v>2715</v>
      </c>
      <c r="E14" s="1735" t="s">
        <v>2716</v>
      </c>
    </row>
    <row r="15" spans="1:5" ht="15" customHeight="1">
      <c r="A15" s="5220"/>
      <c r="B15" s="1736" t="s">
        <v>2717</v>
      </c>
      <c r="C15" s="1728" t="s">
        <v>2718</v>
      </c>
      <c r="D15" s="1742"/>
      <c r="E15" s="1737" t="s">
        <v>2719</v>
      </c>
    </row>
    <row r="16" spans="1:5" ht="15" customHeight="1">
      <c r="A16" s="5220"/>
      <c r="B16" s="1736" t="s">
        <v>2720</v>
      </c>
      <c r="C16" s="1743" t="s">
        <v>2720</v>
      </c>
      <c r="D16" s="1742"/>
      <c r="E16" s="1737" t="s">
        <v>2721</v>
      </c>
    </row>
    <row r="17" spans="1:5" ht="15" customHeight="1">
      <c r="A17" s="5220"/>
      <c r="B17" s="1736" t="s">
        <v>2722</v>
      </c>
      <c r="C17" s="1728" t="s">
        <v>345</v>
      </c>
      <c r="D17" s="1742"/>
      <c r="E17" s="1744"/>
    </row>
    <row r="18" spans="1:5" ht="15" customHeight="1">
      <c r="A18" s="5220"/>
      <c r="B18" s="1736" t="s">
        <v>2723</v>
      </c>
      <c r="C18" s="1743" t="s">
        <v>2724</v>
      </c>
      <c r="D18" s="1742"/>
      <c r="E18" s="1744"/>
    </row>
    <row r="19" spans="1:5" ht="15" customHeight="1">
      <c r="A19" s="5220"/>
      <c r="B19" s="1736" t="s">
        <v>2725</v>
      </c>
      <c r="C19" s="1728" t="s">
        <v>2726</v>
      </c>
      <c r="D19" s="1742"/>
      <c r="E19" s="1744"/>
    </row>
    <row r="20" spans="1:5" ht="15" customHeight="1">
      <c r="A20" s="5220"/>
      <c r="B20" s="1736"/>
      <c r="C20" s="1743" t="s">
        <v>2727</v>
      </c>
      <c r="D20" s="1742"/>
      <c r="E20" s="1744"/>
    </row>
    <row r="21" spans="1:5" ht="15" customHeight="1">
      <c r="A21" s="5221"/>
      <c r="B21" s="1738"/>
      <c r="C21" s="1731" t="s">
        <v>2728</v>
      </c>
      <c r="D21" s="1745"/>
      <c r="E21" s="1746"/>
    </row>
    <row r="22" spans="1:5" ht="15" customHeight="1">
      <c r="A22" s="5219" t="s">
        <v>2729</v>
      </c>
      <c r="B22" s="1736" t="s">
        <v>2730</v>
      </c>
      <c r="C22" s="1747" t="s">
        <v>2714</v>
      </c>
      <c r="D22" s="1741" t="s">
        <v>2731</v>
      </c>
      <c r="E22" s="1748" t="s">
        <v>2732</v>
      </c>
    </row>
    <row r="23" spans="1:5" ht="15" customHeight="1">
      <c r="A23" s="5220"/>
      <c r="B23" s="1736" t="s">
        <v>2733</v>
      </c>
      <c r="C23" s="1728" t="s">
        <v>2734</v>
      </c>
      <c r="D23" s="1742"/>
      <c r="E23" s="1744" t="s">
        <v>2735</v>
      </c>
    </row>
    <row r="24" spans="1:5" ht="15" customHeight="1">
      <c r="A24" s="5220"/>
      <c r="B24" s="1736" t="s">
        <v>2736</v>
      </c>
      <c r="C24" s="1747" t="s">
        <v>2737</v>
      </c>
      <c r="D24" s="1742"/>
      <c r="E24" s="1744" t="s">
        <v>2738</v>
      </c>
    </row>
    <row r="25" spans="1:5" ht="15" customHeight="1">
      <c r="A25" s="5220"/>
      <c r="B25" s="1736" t="s">
        <v>2739</v>
      </c>
      <c r="C25" s="1728" t="s">
        <v>2740</v>
      </c>
      <c r="D25" s="1742"/>
      <c r="E25" s="1744" t="s">
        <v>2741</v>
      </c>
    </row>
    <row r="26" spans="1:5" ht="15" customHeight="1">
      <c r="A26" s="5220"/>
      <c r="B26" s="1736" t="s">
        <v>2742</v>
      </c>
      <c r="C26" s="1743" t="s">
        <v>2727</v>
      </c>
      <c r="D26" s="1742"/>
      <c r="E26" s="1744" t="s">
        <v>2743</v>
      </c>
    </row>
    <row r="27" spans="1:5" ht="15" customHeight="1">
      <c r="A27" s="5221"/>
      <c r="B27" s="1736"/>
      <c r="C27" s="1728" t="s">
        <v>2744</v>
      </c>
      <c r="D27" s="1742"/>
      <c r="E27" s="1746"/>
    </row>
    <row r="28" spans="1:5" ht="15" customHeight="1">
      <c r="A28" s="5219" t="s">
        <v>2745</v>
      </c>
      <c r="B28" s="1741" t="s">
        <v>2746</v>
      </c>
      <c r="C28" s="1734" t="s">
        <v>2747</v>
      </c>
      <c r="D28" s="1733" t="s">
        <v>2748</v>
      </c>
      <c r="E28" s="1744" t="s">
        <v>2749</v>
      </c>
    </row>
    <row r="29" spans="1:5" ht="15" customHeight="1">
      <c r="A29" s="5220"/>
      <c r="B29" s="1742" t="s">
        <v>2750</v>
      </c>
      <c r="C29" s="1747"/>
      <c r="D29" s="1736"/>
      <c r="E29" s="1744"/>
    </row>
    <row r="30" spans="1:5" ht="15" customHeight="1">
      <c r="A30" s="5220"/>
      <c r="B30" s="1749"/>
      <c r="C30" s="1747"/>
      <c r="D30" s="1736"/>
      <c r="E30" s="1746"/>
    </row>
    <row r="31" spans="1:5" ht="15" customHeight="1">
      <c r="A31" s="5219" t="s">
        <v>2751</v>
      </c>
      <c r="B31" s="1733" t="s">
        <v>2752</v>
      </c>
      <c r="C31" s="1734" t="s">
        <v>2753</v>
      </c>
      <c r="D31" s="1750" t="s">
        <v>2754</v>
      </c>
      <c r="E31" s="1744" t="s">
        <v>2755</v>
      </c>
    </row>
    <row r="32" spans="1:5" ht="15" customHeight="1">
      <c r="A32" s="5220"/>
      <c r="B32" s="1736" t="s">
        <v>2756</v>
      </c>
      <c r="C32" s="1728"/>
      <c r="D32" s="1751"/>
      <c r="E32" s="1744"/>
    </row>
    <row r="33" spans="1:5" ht="15" customHeight="1">
      <c r="A33" s="5221"/>
      <c r="B33" s="1738" t="s">
        <v>2757</v>
      </c>
      <c r="C33" s="1752"/>
      <c r="D33" s="1753"/>
      <c r="E33" s="1746"/>
    </row>
    <row r="34" spans="1:5" ht="15" customHeight="1">
      <c r="A34" s="5219" t="s">
        <v>2758</v>
      </c>
      <c r="B34" s="1733" t="s">
        <v>2759</v>
      </c>
      <c r="C34" s="1734" t="s">
        <v>2760</v>
      </c>
      <c r="D34" s="1741" t="s">
        <v>2761</v>
      </c>
      <c r="E34" s="1748" t="s">
        <v>2762</v>
      </c>
    </row>
    <row r="35" spans="1:5" ht="15" customHeight="1">
      <c r="A35" s="5220"/>
      <c r="B35" s="1736" t="s">
        <v>2763</v>
      </c>
      <c r="C35" s="1743"/>
      <c r="D35" s="1742"/>
      <c r="E35" s="1744" t="s">
        <v>2735</v>
      </c>
    </row>
    <row r="36" spans="1:5" ht="15" customHeight="1">
      <c r="A36" s="5220"/>
      <c r="B36" s="1736" t="s">
        <v>2764</v>
      </c>
      <c r="C36" s="1743"/>
      <c r="D36" s="1742"/>
      <c r="E36" s="1744" t="s">
        <v>2765</v>
      </c>
    </row>
    <row r="37" spans="1:5" ht="15" customHeight="1">
      <c r="A37" s="5220"/>
      <c r="B37" s="1736" t="s">
        <v>2766</v>
      </c>
      <c r="C37" s="1743"/>
      <c r="D37" s="1742"/>
      <c r="E37" s="1744" t="s">
        <v>2767</v>
      </c>
    </row>
    <row r="38" spans="1:5" ht="15" customHeight="1">
      <c r="A38" s="5220"/>
      <c r="B38" s="1736" t="s">
        <v>2764</v>
      </c>
      <c r="C38" s="1743"/>
      <c r="D38" s="1742"/>
      <c r="E38" s="1754"/>
    </row>
    <row r="39" spans="1:5" ht="15" customHeight="1">
      <c r="A39" s="5219" t="s">
        <v>2768</v>
      </c>
      <c r="B39" s="1755" t="s">
        <v>2769</v>
      </c>
      <c r="C39" s="1755" t="s">
        <v>2770</v>
      </c>
      <c r="D39" s="1755" t="s">
        <v>2771</v>
      </c>
      <c r="E39" s="1756" t="s">
        <v>2772</v>
      </c>
    </row>
    <row r="40" spans="1:5" ht="15" customHeight="1">
      <c r="A40" s="5220"/>
      <c r="B40" s="1757" t="s">
        <v>2773</v>
      </c>
      <c r="C40" s="1758" t="s">
        <v>2774</v>
      </c>
      <c r="D40" s="1757"/>
      <c r="E40" s="1759" t="s">
        <v>2775</v>
      </c>
    </row>
    <row r="41" spans="1:5" ht="15" customHeight="1">
      <c r="A41" s="5220"/>
      <c r="B41" s="1757" t="s">
        <v>2776</v>
      </c>
      <c r="C41" s="1757" t="s">
        <v>2777</v>
      </c>
      <c r="D41" s="1757"/>
      <c r="E41" s="1759" t="s">
        <v>2778</v>
      </c>
    </row>
    <row r="42" spans="1:5" ht="15" customHeight="1">
      <c r="A42" s="5220"/>
      <c r="B42" s="1757" t="s">
        <v>2779</v>
      </c>
      <c r="C42" s="1758" t="s">
        <v>2780</v>
      </c>
      <c r="D42" s="1757"/>
      <c r="E42" s="1759" t="s">
        <v>2781</v>
      </c>
    </row>
    <row r="43" spans="1:5" ht="15" customHeight="1">
      <c r="A43" s="5220"/>
      <c r="B43" s="1757" t="s">
        <v>2782</v>
      </c>
      <c r="C43" s="1757" t="s">
        <v>2783</v>
      </c>
      <c r="D43" s="1757"/>
      <c r="E43" s="1759" t="s">
        <v>2784</v>
      </c>
    </row>
    <row r="44" spans="1:5" ht="15" customHeight="1">
      <c r="A44" s="5220"/>
      <c r="B44" s="1757" t="s">
        <v>2785</v>
      </c>
      <c r="C44" s="1760" t="s">
        <v>2786</v>
      </c>
      <c r="D44" s="1757"/>
      <c r="E44" s="1759" t="s">
        <v>2787</v>
      </c>
    </row>
    <row r="45" spans="1:5" ht="15" customHeight="1">
      <c r="A45" s="5220"/>
      <c r="B45" s="1757" t="s">
        <v>2788</v>
      </c>
      <c r="C45" s="1757"/>
      <c r="D45" s="1757"/>
      <c r="E45" s="1759" t="s">
        <v>2789</v>
      </c>
    </row>
    <row r="46" spans="1:5" ht="15" customHeight="1">
      <c r="A46" s="5220"/>
      <c r="B46" s="1757" t="s">
        <v>2790</v>
      </c>
      <c r="C46" s="1757"/>
      <c r="D46" s="1757"/>
      <c r="E46" s="1759" t="s">
        <v>2791</v>
      </c>
    </row>
    <row r="47" spans="1:5" ht="15" customHeight="1">
      <c r="A47" s="5220"/>
      <c r="B47" s="1757" t="s">
        <v>2792</v>
      </c>
      <c r="C47" s="1757"/>
      <c r="D47" s="1757"/>
      <c r="E47" s="1759"/>
    </row>
    <row r="48" spans="1:5" ht="15" customHeight="1">
      <c r="A48" s="5221"/>
      <c r="B48" s="1757" t="s">
        <v>2793</v>
      </c>
      <c r="C48" s="1761"/>
      <c r="D48" s="1761"/>
      <c r="E48" s="1762"/>
    </row>
    <row r="49" spans="1:5" ht="15" customHeight="1">
      <c r="A49" s="5219" t="s">
        <v>2794</v>
      </c>
      <c r="B49" s="1763" t="s">
        <v>2795</v>
      </c>
      <c r="C49" s="1734" t="s">
        <v>2796</v>
      </c>
      <c r="D49" s="1741" t="s">
        <v>2797</v>
      </c>
      <c r="E49" s="1744" t="s">
        <v>2798</v>
      </c>
    </row>
    <row r="50" spans="1:5" ht="15" customHeight="1">
      <c r="A50" s="5220"/>
      <c r="B50" s="1727" t="s">
        <v>2799</v>
      </c>
      <c r="C50" s="1743"/>
      <c r="D50" s="1742"/>
      <c r="E50" s="1744" t="s">
        <v>2767</v>
      </c>
    </row>
    <row r="51" spans="1:5" ht="15" customHeight="1">
      <c r="A51" s="5220"/>
      <c r="B51" s="1727" t="s">
        <v>2800</v>
      </c>
      <c r="C51" s="1743"/>
      <c r="D51" s="1742"/>
      <c r="E51" s="1744" t="s">
        <v>2801</v>
      </c>
    </row>
    <row r="52" spans="1:5" ht="15" customHeight="1">
      <c r="A52" s="5220"/>
      <c r="B52" s="1727"/>
      <c r="C52" s="1743"/>
      <c r="D52" s="1742"/>
      <c r="E52" s="1744" t="s">
        <v>2802</v>
      </c>
    </row>
    <row r="53" spans="1:5" ht="15" customHeight="1" thickBot="1">
      <c r="A53" s="5223"/>
      <c r="B53" s="1764"/>
      <c r="C53" s="1765"/>
      <c r="D53" s="1766"/>
      <c r="E53" s="1767"/>
    </row>
    <row r="54" spans="1:5" ht="15" customHeight="1">
      <c r="A54" s="5220" t="s">
        <v>2803</v>
      </c>
      <c r="B54" s="1742" t="s">
        <v>2804</v>
      </c>
      <c r="C54" s="1743" t="s">
        <v>2805</v>
      </c>
      <c r="D54" s="1742" t="s">
        <v>2649</v>
      </c>
      <c r="E54" s="1744" t="s">
        <v>2806</v>
      </c>
    </row>
    <row r="55" spans="1:5" ht="15" customHeight="1">
      <c r="A55" s="5220"/>
      <c r="B55" s="1742"/>
      <c r="C55" s="1728" t="s">
        <v>2807</v>
      </c>
      <c r="D55" s="1742"/>
      <c r="E55" s="1744" t="s">
        <v>2808</v>
      </c>
    </row>
    <row r="56" spans="1:5" ht="15" customHeight="1">
      <c r="A56" s="5220"/>
      <c r="B56" s="1742"/>
      <c r="C56" s="1743" t="s">
        <v>2809</v>
      </c>
      <c r="D56" s="1742"/>
      <c r="E56" s="1744" t="s">
        <v>2810</v>
      </c>
    </row>
    <row r="57" spans="1:5" ht="15" customHeight="1">
      <c r="A57" s="5220"/>
      <c r="B57" s="1742"/>
      <c r="C57" s="1728" t="s">
        <v>2811</v>
      </c>
      <c r="D57" s="1742"/>
      <c r="E57" s="1744" t="s">
        <v>2812</v>
      </c>
    </row>
    <row r="58" spans="1:5" ht="15" customHeight="1">
      <c r="A58" s="5221"/>
      <c r="B58" s="1745"/>
      <c r="C58" s="1731"/>
      <c r="D58" s="1745"/>
      <c r="E58" s="1746" t="s">
        <v>2813</v>
      </c>
    </row>
    <row r="59" spans="1:5" ht="15" customHeight="1">
      <c r="A59" s="5224" t="s">
        <v>2814</v>
      </c>
      <c r="B59" s="1733" t="s">
        <v>2815</v>
      </c>
      <c r="C59" s="1740" t="s">
        <v>2816</v>
      </c>
      <c r="D59" s="1741" t="s">
        <v>2817</v>
      </c>
      <c r="E59" s="1748" t="s">
        <v>2818</v>
      </c>
    </row>
    <row r="60" spans="1:5" ht="15" customHeight="1">
      <c r="A60" s="5225"/>
      <c r="B60" s="1736" t="s">
        <v>2819</v>
      </c>
      <c r="C60" s="1728" t="s">
        <v>2820</v>
      </c>
      <c r="D60" s="1742"/>
      <c r="E60" s="1744" t="s">
        <v>2821</v>
      </c>
    </row>
    <row r="61" spans="1:5" ht="15" customHeight="1">
      <c r="A61" s="5225"/>
      <c r="B61" s="1736" t="s">
        <v>2822</v>
      </c>
      <c r="C61" s="1743" t="s">
        <v>2823</v>
      </c>
      <c r="D61" s="1742"/>
      <c r="E61" s="1744" t="s">
        <v>2824</v>
      </c>
    </row>
    <row r="62" spans="1:5" ht="15" customHeight="1">
      <c r="A62" s="5225"/>
      <c r="B62" s="1736" t="s">
        <v>2825</v>
      </c>
      <c r="C62" s="1728" t="s">
        <v>2826</v>
      </c>
      <c r="D62" s="1742"/>
      <c r="E62" s="1744" t="s">
        <v>2827</v>
      </c>
    </row>
    <row r="63" spans="1:5" ht="15" customHeight="1">
      <c r="A63" s="5225"/>
      <c r="B63" s="1742" t="s">
        <v>2828</v>
      </c>
      <c r="C63" s="1743" t="s">
        <v>2829</v>
      </c>
      <c r="D63" s="1742"/>
      <c r="E63" s="1744" t="s">
        <v>2830</v>
      </c>
    </row>
    <row r="64" spans="1:5" ht="15" customHeight="1">
      <c r="A64" s="5225"/>
      <c r="B64" s="1736" t="s">
        <v>2831</v>
      </c>
      <c r="C64" s="1728" t="s">
        <v>2832</v>
      </c>
      <c r="D64" s="1742"/>
      <c r="E64" s="1744"/>
    </row>
    <row r="65" spans="1:5" ht="15" customHeight="1">
      <c r="A65" s="5225"/>
      <c r="B65" s="1736" t="s">
        <v>2833</v>
      </c>
      <c r="C65" s="1743"/>
      <c r="D65" s="1742"/>
      <c r="E65" s="1744"/>
    </row>
    <row r="66" spans="1:5" ht="15" customHeight="1">
      <c r="A66" s="5226"/>
      <c r="B66" s="1768" t="s">
        <v>2834</v>
      </c>
      <c r="C66" s="1769"/>
      <c r="D66" s="1745"/>
      <c r="E66" s="1746"/>
    </row>
    <row r="67" spans="1:5" ht="15" customHeight="1">
      <c r="A67" s="5219" t="s">
        <v>2835</v>
      </c>
      <c r="B67" s="1733" t="s">
        <v>2815</v>
      </c>
      <c r="C67" s="1734" t="s">
        <v>2836</v>
      </c>
      <c r="D67" s="1741" t="s">
        <v>2837</v>
      </c>
      <c r="E67" s="1748" t="s">
        <v>2824</v>
      </c>
    </row>
    <row r="68" spans="1:5" ht="15" customHeight="1">
      <c r="A68" s="5220"/>
      <c r="B68" s="1736" t="s">
        <v>2838</v>
      </c>
      <c r="C68" s="1743" t="s">
        <v>2720</v>
      </c>
      <c r="D68" s="1742"/>
      <c r="E68" s="1744" t="s">
        <v>2839</v>
      </c>
    </row>
    <row r="69" spans="1:5" ht="15" customHeight="1">
      <c r="A69" s="5220"/>
      <c r="B69" s="1727" t="s">
        <v>2840</v>
      </c>
      <c r="C69" s="1728" t="s">
        <v>2841</v>
      </c>
      <c r="D69" s="1742"/>
      <c r="E69" s="1744" t="s">
        <v>2842</v>
      </c>
    </row>
    <row r="70" spans="1:5" ht="15" customHeight="1">
      <c r="A70" s="5220"/>
      <c r="B70" s="1736" t="s">
        <v>2843</v>
      </c>
      <c r="C70" s="1743"/>
      <c r="D70" s="1742"/>
      <c r="E70" s="1744"/>
    </row>
    <row r="71" spans="1:5" ht="15" customHeight="1">
      <c r="A71" s="5220"/>
      <c r="B71" s="1736" t="s">
        <v>2720</v>
      </c>
      <c r="C71" s="1743"/>
      <c r="D71" s="1742"/>
      <c r="E71" s="1744"/>
    </row>
    <row r="72" spans="1:5" ht="15" customHeight="1">
      <c r="A72" s="5221"/>
      <c r="B72" s="1738" t="s">
        <v>2844</v>
      </c>
      <c r="C72" s="1731"/>
      <c r="D72" s="1745"/>
      <c r="E72" s="1746"/>
    </row>
    <row r="73" spans="1:5" ht="15" customHeight="1">
      <c r="A73" s="5219" t="s">
        <v>2845</v>
      </c>
      <c r="B73" s="1733" t="s">
        <v>2815</v>
      </c>
      <c r="C73" s="1734" t="s">
        <v>2846</v>
      </c>
      <c r="D73" s="1741" t="s">
        <v>2837</v>
      </c>
      <c r="E73" s="1748" t="s">
        <v>2847</v>
      </c>
    </row>
    <row r="74" spans="1:5" ht="15" customHeight="1">
      <c r="A74" s="5220"/>
      <c r="B74" s="1736" t="s">
        <v>2848</v>
      </c>
      <c r="C74" s="1743" t="s">
        <v>2849</v>
      </c>
      <c r="D74" s="1742"/>
      <c r="E74" s="1744"/>
    </row>
    <row r="75" spans="1:5" ht="15" customHeight="1">
      <c r="A75" s="5220"/>
      <c r="B75" s="1736" t="s">
        <v>2850</v>
      </c>
      <c r="C75" s="1728" t="s">
        <v>2851</v>
      </c>
      <c r="D75" s="1742"/>
      <c r="E75" s="1744"/>
    </row>
    <row r="76" spans="1:5" ht="15" customHeight="1">
      <c r="A76" s="5220"/>
      <c r="B76" s="1736" t="s">
        <v>2852</v>
      </c>
      <c r="C76" s="1743"/>
      <c r="D76" s="1742"/>
      <c r="E76" s="1744"/>
    </row>
    <row r="77" spans="1:5" ht="15" customHeight="1">
      <c r="A77" s="5220"/>
      <c r="B77" s="1736" t="s">
        <v>2853</v>
      </c>
      <c r="C77" s="1728"/>
      <c r="D77" s="1742"/>
      <c r="E77" s="1744"/>
    </row>
    <row r="78" spans="1:5" ht="15" customHeight="1">
      <c r="A78" s="5220"/>
      <c r="B78" s="1736" t="s">
        <v>2854</v>
      </c>
      <c r="C78" s="1770"/>
      <c r="D78" s="1742"/>
      <c r="E78" s="1744"/>
    </row>
    <row r="79" spans="1:5" ht="15" customHeight="1">
      <c r="A79" s="5220"/>
      <c r="B79" s="1736" t="s">
        <v>2855</v>
      </c>
      <c r="C79" s="1728"/>
      <c r="D79" s="1742"/>
      <c r="E79" s="1744"/>
    </row>
    <row r="80" spans="1:5" ht="15" customHeight="1">
      <c r="A80" s="5220"/>
      <c r="B80" s="1736" t="s">
        <v>2856</v>
      </c>
      <c r="C80" s="1771"/>
      <c r="D80" s="1742"/>
      <c r="E80" s="1744"/>
    </row>
    <row r="81" spans="1:5" ht="15" customHeight="1">
      <c r="A81" s="5220"/>
      <c r="B81" s="1736" t="s">
        <v>2849</v>
      </c>
      <c r="C81" s="1728"/>
      <c r="D81" s="1742"/>
      <c r="E81" s="1744"/>
    </row>
    <row r="82" spans="1:5" ht="15" customHeight="1">
      <c r="A82" s="5221"/>
      <c r="B82" s="1738" t="s">
        <v>2844</v>
      </c>
      <c r="C82" s="1731"/>
      <c r="D82" s="1745"/>
      <c r="E82" s="1746"/>
    </row>
    <row r="83" spans="1:5" ht="15" customHeight="1">
      <c r="A83" s="5220" t="s">
        <v>2857</v>
      </c>
      <c r="B83" s="1736" t="s">
        <v>2858</v>
      </c>
      <c r="C83" s="1728" t="s">
        <v>2859</v>
      </c>
      <c r="D83" s="1742" t="s">
        <v>2761</v>
      </c>
      <c r="E83" s="1744" t="s">
        <v>2860</v>
      </c>
    </row>
    <row r="84" spans="1:5" ht="15" customHeight="1">
      <c r="A84" s="5220"/>
      <c r="B84" s="1736" t="s">
        <v>2861</v>
      </c>
      <c r="C84" s="1743" t="s">
        <v>2862</v>
      </c>
      <c r="D84" s="1742"/>
      <c r="E84" s="1744" t="s">
        <v>2863</v>
      </c>
    </row>
    <row r="85" spans="1:5" ht="15" customHeight="1">
      <c r="A85" s="5220"/>
      <c r="B85" s="1736" t="s">
        <v>2864</v>
      </c>
      <c r="C85" s="1728" t="s">
        <v>2865</v>
      </c>
      <c r="D85" s="1742"/>
      <c r="E85" s="1744" t="s">
        <v>2866</v>
      </c>
    </row>
    <row r="86" spans="1:5" ht="15" customHeight="1">
      <c r="A86" s="5220"/>
      <c r="B86" s="1736" t="s">
        <v>2867</v>
      </c>
      <c r="C86" s="1770" t="s">
        <v>2868</v>
      </c>
      <c r="D86" s="1742"/>
      <c r="E86" s="1744" t="s">
        <v>2869</v>
      </c>
    </row>
    <row r="87" spans="1:5" ht="15" customHeight="1">
      <c r="A87" s="1772"/>
      <c r="B87" s="5227" t="s">
        <v>2870</v>
      </c>
      <c r="C87" s="1728" t="s">
        <v>2871</v>
      </c>
      <c r="D87" s="1742"/>
      <c r="E87" s="1744" t="s">
        <v>2872</v>
      </c>
    </row>
    <row r="88" spans="1:5" ht="15" customHeight="1">
      <c r="A88" s="1772"/>
      <c r="B88" s="5227"/>
      <c r="C88" s="1771" t="s">
        <v>2873</v>
      </c>
      <c r="D88" s="1742"/>
      <c r="E88" s="1744" t="s">
        <v>2874</v>
      </c>
    </row>
    <row r="89" spans="1:5" ht="15" customHeight="1">
      <c r="A89" s="1772"/>
      <c r="B89" s="5227"/>
      <c r="C89" s="1728" t="s">
        <v>2875</v>
      </c>
      <c r="D89" s="1742"/>
      <c r="E89" s="1744"/>
    </row>
    <row r="90" spans="1:5" ht="15" customHeight="1">
      <c r="A90" s="1772"/>
      <c r="B90" s="5227"/>
      <c r="C90" s="1743"/>
      <c r="D90" s="1742"/>
      <c r="E90" s="1744"/>
    </row>
    <row r="91" spans="1:5" ht="15" customHeight="1">
      <c r="A91" s="1772"/>
      <c r="B91" s="5227"/>
      <c r="C91" s="1743"/>
      <c r="D91" s="1742"/>
      <c r="E91" s="1744"/>
    </row>
    <row r="92" spans="1:5" ht="15" customHeight="1">
      <c r="A92" s="5219" t="s">
        <v>2876</v>
      </c>
      <c r="B92" s="1741" t="s">
        <v>2877</v>
      </c>
      <c r="C92" s="1734" t="s">
        <v>2878</v>
      </c>
      <c r="D92" s="1741" t="s">
        <v>2879</v>
      </c>
      <c r="E92" s="1748"/>
    </row>
    <row r="93" spans="1:5" ht="15" customHeight="1">
      <c r="A93" s="5220"/>
      <c r="B93" s="1742" t="s">
        <v>2880</v>
      </c>
      <c r="C93" s="1728" t="s">
        <v>2881</v>
      </c>
      <c r="D93" s="1742"/>
      <c r="E93" s="1744"/>
    </row>
    <row r="94" spans="1:5" ht="15" customHeight="1">
      <c r="A94" s="5220"/>
      <c r="B94" s="1742" t="s">
        <v>2882</v>
      </c>
      <c r="C94" s="1728" t="s">
        <v>2883</v>
      </c>
      <c r="D94" s="1742"/>
      <c r="E94" s="1744"/>
    </row>
    <row r="95" spans="1:5" ht="15" customHeight="1">
      <c r="A95" s="5221"/>
      <c r="B95" s="1745" t="s">
        <v>2884</v>
      </c>
      <c r="C95" s="1731" t="s">
        <v>2885</v>
      </c>
      <c r="D95" s="1745"/>
      <c r="E95" s="1746"/>
    </row>
    <row r="96" spans="1:5" ht="15" customHeight="1">
      <c r="A96" s="5219" t="s">
        <v>2886</v>
      </c>
      <c r="B96" s="1741" t="s">
        <v>2785</v>
      </c>
      <c r="C96" s="1734" t="s">
        <v>2887</v>
      </c>
      <c r="D96" s="1741" t="s">
        <v>2888</v>
      </c>
      <c r="E96" s="1748" t="s">
        <v>2889</v>
      </c>
    </row>
    <row r="97" spans="1:5" ht="15" customHeight="1">
      <c r="A97" s="5220"/>
      <c r="B97" s="1742" t="s">
        <v>2890</v>
      </c>
      <c r="C97" s="1743"/>
      <c r="D97" s="1742"/>
      <c r="E97" s="1744" t="s">
        <v>2891</v>
      </c>
    </row>
    <row r="98" spans="1:5" ht="15" customHeight="1">
      <c r="A98" s="5220"/>
      <c r="B98" s="1742"/>
      <c r="C98" s="1743"/>
      <c r="D98" s="1742"/>
      <c r="E98" s="1744" t="s">
        <v>2892</v>
      </c>
    </row>
    <row r="99" spans="1:5" ht="15" customHeight="1">
      <c r="A99" s="5220"/>
      <c r="B99" s="1742"/>
      <c r="C99" s="1743"/>
      <c r="D99" s="1742"/>
      <c r="E99" s="1744" t="s">
        <v>2893</v>
      </c>
    </row>
    <row r="100" spans="1:5" ht="15" customHeight="1">
      <c r="A100" s="5220"/>
      <c r="B100" s="1742"/>
      <c r="C100" s="1743"/>
      <c r="D100" s="1742"/>
      <c r="E100" s="1744" t="s">
        <v>2894</v>
      </c>
    </row>
    <row r="101" spans="1:5" ht="15" customHeight="1">
      <c r="A101" s="5220"/>
      <c r="B101" s="1742"/>
      <c r="C101" s="1743"/>
      <c r="D101" s="1742"/>
      <c r="E101" s="1744" t="s">
        <v>2895</v>
      </c>
    </row>
    <row r="102" spans="1:5" ht="15" customHeight="1">
      <c r="A102" s="5220"/>
      <c r="B102" s="1742"/>
      <c r="C102" s="1743"/>
      <c r="D102" s="1742"/>
      <c r="E102" s="1744" t="s">
        <v>2896</v>
      </c>
    </row>
    <row r="103" spans="1:5" ht="15" customHeight="1">
      <c r="A103" s="5220"/>
      <c r="B103" s="1742"/>
      <c r="C103" s="1743"/>
      <c r="D103" s="1742"/>
      <c r="E103" s="1744" t="s">
        <v>2897</v>
      </c>
    </row>
    <row r="104" spans="1:5" ht="15" customHeight="1">
      <c r="A104" s="5220"/>
      <c r="B104" s="1742"/>
      <c r="C104" s="1743"/>
      <c r="D104" s="1742"/>
      <c r="E104" s="1744" t="s">
        <v>2898</v>
      </c>
    </row>
    <row r="105" spans="1:5" ht="15" customHeight="1">
      <c r="A105" s="5220"/>
      <c r="B105" s="1742"/>
      <c r="C105" s="1743"/>
      <c r="D105" s="1742"/>
      <c r="E105" s="1744" t="s">
        <v>2899</v>
      </c>
    </row>
    <row r="106" spans="1:5" ht="15" customHeight="1">
      <c r="A106" s="5220"/>
      <c r="B106" s="1742"/>
      <c r="C106" s="1743"/>
      <c r="D106" s="1742"/>
      <c r="E106" s="1744" t="s">
        <v>2900</v>
      </c>
    </row>
    <row r="107" spans="1:5" ht="15" customHeight="1" thickBot="1">
      <c r="A107" s="5223"/>
      <c r="B107" s="1766"/>
      <c r="C107" s="1765"/>
      <c r="D107" s="1766"/>
      <c r="E107" s="1767" t="s">
        <v>2901</v>
      </c>
    </row>
    <row r="108" spans="1:5" ht="15" customHeight="1">
      <c r="A108" s="5220" t="s">
        <v>2902</v>
      </c>
      <c r="B108" s="1736" t="s">
        <v>2903</v>
      </c>
      <c r="C108" s="1728" t="s">
        <v>2904</v>
      </c>
      <c r="D108" s="1736" t="s">
        <v>2905</v>
      </c>
      <c r="E108" s="1737" t="s">
        <v>2906</v>
      </c>
    </row>
    <row r="109" spans="1:5" ht="15" customHeight="1">
      <c r="A109" s="5220"/>
      <c r="B109" s="1736" t="s">
        <v>2907</v>
      </c>
      <c r="C109" s="1728"/>
      <c r="D109" s="1736"/>
      <c r="E109" s="1737"/>
    </row>
    <row r="110" spans="1:5" ht="15" customHeight="1">
      <c r="A110" s="5220"/>
      <c r="B110" s="1736" t="s">
        <v>2908</v>
      </c>
      <c r="C110" s="1728" t="s">
        <v>2909</v>
      </c>
      <c r="D110" s="1736" t="s">
        <v>2910</v>
      </c>
      <c r="E110" s="1737" t="s">
        <v>2911</v>
      </c>
    </row>
    <row r="111" spans="1:5" ht="15" customHeight="1">
      <c r="A111" s="5220"/>
      <c r="B111" s="1736" t="s">
        <v>2912</v>
      </c>
      <c r="C111" s="1728"/>
      <c r="D111" s="1736"/>
      <c r="E111" s="1737" t="s">
        <v>2913</v>
      </c>
    </row>
    <row r="112" spans="1:5" ht="15" customHeight="1">
      <c r="A112" s="5220"/>
      <c r="B112" s="1736" t="s">
        <v>2914</v>
      </c>
      <c r="C112" s="1747"/>
      <c r="D112" s="1736"/>
      <c r="E112" s="1737"/>
    </row>
    <row r="113" spans="1:5" ht="15" customHeight="1">
      <c r="A113" s="5220"/>
      <c r="B113" s="1736" t="s">
        <v>2915</v>
      </c>
      <c r="C113" s="1728" t="s">
        <v>2916</v>
      </c>
      <c r="D113" s="1736" t="s">
        <v>2917</v>
      </c>
      <c r="E113" s="1737" t="s">
        <v>2918</v>
      </c>
    </row>
    <row r="114" spans="1:5" ht="15" customHeight="1">
      <c r="A114" s="5221"/>
      <c r="B114" s="1738" t="s">
        <v>2907</v>
      </c>
      <c r="C114" s="1731"/>
      <c r="D114" s="1738"/>
      <c r="E114" s="1739" t="s">
        <v>2919</v>
      </c>
    </row>
    <row r="115" spans="1:5" ht="15" customHeight="1">
      <c r="A115" s="5219" t="s">
        <v>2920</v>
      </c>
      <c r="B115" s="1733" t="s">
        <v>2921</v>
      </c>
      <c r="C115" s="1740" t="s">
        <v>2922</v>
      </c>
      <c r="D115" s="1733" t="s">
        <v>2923</v>
      </c>
      <c r="E115" s="1735" t="s">
        <v>2924</v>
      </c>
    </row>
    <row r="116" spans="1:5" ht="15" customHeight="1">
      <c r="A116" s="5220"/>
      <c r="B116" s="1736" t="s">
        <v>2925</v>
      </c>
      <c r="C116" s="1728" t="s">
        <v>2926</v>
      </c>
      <c r="D116" s="1736"/>
      <c r="E116" s="1737" t="s">
        <v>2696</v>
      </c>
    </row>
    <row r="117" spans="1:5" ht="15" customHeight="1">
      <c r="A117" s="5220"/>
      <c r="B117" s="1736" t="s">
        <v>2927</v>
      </c>
      <c r="C117" s="1743" t="s">
        <v>2928</v>
      </c>
      <c r="D117" s="1736"/>
      <c r="E117" s="1737" t="s">
        <v>2698</v>
      </c>
    </row>
    <row r="118" spans="1:5" ht="15" customHeight="1">
      <c r="A118" s="5220"/>
      <c r="B118" s="1736" t="s">
        <v>2929</v>
      </c>
      <c r="C118" s="1728" t="s">
        <v>2930</v>
      </c>
      <c r="D118" s="1736"/>
      <c r="E118" s="1737" t="s">
        <v>2931</v>
      </c>
    </row>
    <row r="119" spans="1:5" ht="15" customHeight="1">
      <c r="A119" s="5220"/>
      <c r="B119" s="1736"/>
      <c r="C119" s="1743" t="s">
        <v>2932</v>
      </c>
      <c r="D119" s="1736"/>
      <c r="E119" s="1737" t="s">
        <v>2933</v>
      </c>
    </row>
    <row r="120" spans="1:5" ht="15" customHeight="1">
      <c r="A120" s="5220"/>
      <c r="B120" s="1736"/>
      <c r="C120" s="1728" t="s">
        <v>2934</v>
      </c>
      <c r="D120" s="1736"/>
      <c r="E120" s="1737" t="s">
        <v>2935</v>
      </c>
    </row>
    <row r="121" spans="1:5" ht="15" customHeight="1">
      <c r="A121" s="1772"/>
      <c r="B121" s="1736"/>
      <c r="C121" s="1743" t="s">
        <v>2829</v>
      </c>
      <c r="D121" s="1736"/>
      <c r="E121" s="1737"/>
    </row>
    <row r="122" spans="1:5" ht="15" customHeight="1">
      <c r="A122" s="1772"/>
      <c r="B122" s="1736"/>
      <c r="C122" s="1728" t="s">
        <v>2936</v>
      </c>
      <c r="D122" s="1736"/>
      <c r="E122" s="1737"/>
    </row>
    <row r="123" spans="1:5" ht="15" customHeight="1">
      <c r="A123" s="5219" t="s">
        <v>2937</v>
      </c>
      <c r="B123" s="1741" t="s">
        <v>2938</v>
      </c>
      <c r="C123" s="1740" t="s">
        <v>2922</v>
      </c>
      <c r="D123" s="1741" t="s">
        <v>2939</v>
      </c>
      <c r="E123" s="1748" t="s">
        <v>2940</v>
      </c>
    </row>
    <row r="124" spans="1:5" ht="15" customHeight="1">
      <c r="A124" s="5220"/>
      <c r="B124" s="1742" t="s">
        <v>2941</v>
      </c>
      <c r="C124" s="1728" t="s">
        <v>2942</v>
      </c>
      <c r="D124" s="1742"/>
      <c r="E124" s="1737" t="s">
        <v>2943</v>
      </c>
    </row>
    <row r="125" spans="1:5" ht="15" customHeight="1">
      <c r="A125" s="5220"/>
      <c r="B125" s="1742"/>
      <c r="C125" s="1743" t="s">
        <v>2816</v>
      </c>
      <c r="D125" s="1742"/>
      <c r="E125" s="1737" t="s">
        <v>2944</v>
      </c>
    </row>
    <row r="126" spans="1:5" ht="15" customHeight="1">
      <c r="A126" s="5220"/>
      <c r="B126" s="1742"/>
      <c r="C126" s="1728" t="s">
        <v>2945</v>
      </c>
      <c r="D126" s="1742"/>
      <c r="E126" s="1737" t="s">
        <v>2943</v>
      </c>
    </row>
    <row r="127" spans="1:5" ht="15" customHeight="1">
      <c r="A127" s="5220"/>
      <c r="B127" s="1742"/>
      <c r="C127" s="1743" t="s">
        <v>2946</v>
      </c>
      <c r="D127" s="1742"/>
      <c r="E127" s="1737" t="s">
        <v>2947</v>
      </c>
    </row>
    <row r="128" spans="1:5" ht="15" customHeight="1">
      <c r="A128" s="5221"/>
      <c r="B128" s="1745"/>
      <c r="C128" s="1731" t="s">
        <v>2948</v>
      </c>
      <c r="D128" s="1745"/>
      <c r="E128" s="1739" t="s">
        <v>2949</v>
      </c>
    </row>
    <row r="129" spans="1:5" ht="15" customHeight="1">
      <c r="A129" s="5220" t="s">
        <v>2950</v>
      </c>
      <c r="B129" s="1736" t="s">
        <v>2951</v>
      </c>
      <c r="C129" s="1728" t="s">
        <v>2952</v>
      </c>
      <c r="D129" s="1736" t="s">
        <v>2953</v>
      </c>
      <c r="E129" s="1737" t="s">
        <v>2954</v>
      </c>
    </row>
    <row r="130" spans="1:5" ht="15" customHeight="1">
      <c r="A130" s="5220"/>
      <c r="B130" s="1736"/>
      <c r="C130" s="1728" t="s">
        <v>2955</v>
      </c>
      <c r="D130" s="1736"/>
      <c r="E130" s="1737" t="s">
        <v>2956</v>
      </c>
    </row>
    <row r="131" spans="1:5" ht="15" customHeight="1">
      <c r="A131" s="5220"/>
      <c r="B131" s="1736"/>
      <c r="C131" s="1728" t="s">
        <v>2783</v>
      </c>
      <c r="D131" s="1736"/>
      <c r="E131" s="1737" t="s">
        <v>2957</v>
      </c>
    </row>
    <row r="132" spans="1:5" ht="15" customHeight="1">
      <c r="A132" s="5221"/>
      <c r="B132" s="1738"/>
      <c r="C132" s="1731" t="s">
        <v>2958</v>
      </c>
      <c r="D132" s="1738"/>
      <c r="E132" s="1739" t="s">
        <v>2766</v>
      </c>
    </row>
    <row r="133" spans="1:5" ht="15" customHeight="1">
      <c r="A133" s="5219" t="s">
        <v>2959</v>
      </c>
      <c r="B133" s="1755" t="s">
        <v>2960</v>
      </c>
      <c r="C133" s="1740" t="s">
        <v>2961</v>
      </c>
      <c r="D133" s="1741" t="s">
        <v>2962</v>
      </c>
      <c r="E133" s="1735" t="s">
        <v>2720</v>
      </c>
    </row>
    <row r="134" spans="1:5" ht="15" customHeight="1">
      <c r="A134" s="5220"/>
      <c r="B134" s="1757" t="s">
        <v>2963</v>
      </c>
      <c r="C134" s="1728" t="s">
        <v>2964</v>
      </c>
      <c r="D134" s="1742"/>
      <c r="E134" s="1737" t="s">
        <v>2965</v>
      </c>
    </row>
    <row r="135" spans="1:5" ht="15" customHeight="1">
      <c r="A135" s="5220"/>
      <c r="B135" s="1773" t="s">
        <v>2966</v>
      </c>
      <c r="C135" s="1743" t="s">
        <v>2720</v>
      </c>
      <c r="D135" s="1742"/>
      <c r="E135" s="1737" t="s">
        <v>2967</v>
      </c>
    </row>
    <row r="136" spans="1:5" ht="15" customHeight="1">
      <c r="A136" s="5220"/>
      <c r="B136" s="1774" t="s">
        <v>2968</v>
      </c>
      <c r="C136" s="1728" t="s">
        <v>2969</v>
      </c>
      <c r="D136" s="1742"/>
      <c r="E136" s="1737" t="s">
        <v>2970</v>
      </c>
    </row>
    <row r="137" spans="1:5" ht="15" customHeight="1">
      <c r="A137" s="5220"/>
      <c r="B137" s="1757" t="s">
        <v>2971</v>
      </c>
      <c r="C137" s="1743"/>
      <c r="D137" s="1742"/>
      <c r="E137" s="1737" t="s">
        <v>2972</v>
      </c>
    </row>
    <row r="138" spans="1:5" ht="15" customHeight="1">
      <c r="A138" s="5220"/>
      <c r="B138" s="1742" t="s">
        <v>2973</v>
      </c>
      <c r="C138" s="1743"/>
      <c r="D138" s="1742"/>
      <c r="E138" s="1737"/>
    </row>
    <row r="139" spans="1:5" ht="15" customHeight="1">
      <c r="A139" s="5220"/>
      <c r="B139" s="1742"/>
      <c r="C139" s="1743"/>
      <c r="D139" s="1742"/>
      <c r="E139" s="1737"/>
    </row>
    <row r="140" spans="1:5" ht="15" customHeight="1">
      <c r="A140" s="5219" t="s">
        <v>2974</v>
      </c>
      <c r="B140" s="1733" t="s">
        <v>2975</v>
      </c>
      <c r="C140" s="1734" t="s">
        <v>2952</v>
      </c>
      <c r="D140" s="1733" t="s">
        <v>2976</v>
      </c>
      <c r="E140" s="1735"/>
    </row>
    <row r="141" spans="1:5" ht="15" customHeight="1">
      <c r="A141" s="5221"/>
      <c r="B141" s="1738" t="s">
        <v>2977</v>
      </c>
      <c r="C141" s="1731" t="s">
        <v>2978</v>
      </c>
      <c r="D141" s="1738"/>
      <c r="E141" s="1739"/>
    </row>
    <row r="142" spans="1:5" ht="15" customHeight="1">
      <c r="A142" s="5220" t="s">
        <v>2979</v>
      </c>
      <c r="B142" s="1736" t="s">
        <v>2980</v>
      </c>
      <c r="C142" s="1728" t="s">
        <v>2981</v>
      </c>
      <c r="D142" s="1736" t="s">
        <v>2982</v>
      </c>
      <c r="E142" s="1737"/>
    </row>
    <row r="143" spans="1:5" ht="15" customHeight="1">
      <c r="A143" s="5221"/>
      <c r="B143" s="1738" t="s">
        <v>2983</v>
      </c>
      <c r="C143" s="1731" t="s">
        <v>2984</v>
      </c>
      <c r="D143" s="1738"/>
      <c r="E143" s="1739"/>
    </row>
    <row r="144" spans="1:5" ht="15.75" customHeight="1">
      <c r="A144" s="1775" t="s">
        <v>2985</v>
      </c>
      <c r="B144" s="1742" t="s">
        <v>2986</v>
      </c>
      <c r="C144" s="1728" t="s">
        <v>2952</v>
      </c>
      <c r="D144" s="5228" t="s">
        <v>2987</v>
      </c>
      <c r="E144" s="1727" t="s">
        <v>2988</v>
      </c>
    </row>
    <row r="145" spans="1:5" ht="15.75" customHeight="1">
      <c r="A145" s="1772" t="s">
        <v>2989</v>
      </c>
      <c r="B145" s="1736" t="s">
        <v>2990</v>
      </c>
      <c r="C145" s="1728" t="s">
        <v>2991</v>
      </c>
      <c r="D145" s="5228"/>
      <c r="E145" s="1736" t="s">
        <v>2992</v>
      </c>
    </row>
    <row r="146" spans="1:5" ht="15.75" customHeight="1">
      <c r="A146" s="1772"/>
      <c r="B146" s="1736" t="s">
        <v>2993</v>
      </c>
      <c r="C146" s="1728"/>
      <c r="D146" s="1736"/>
      <c r="E146" s="1736" t="s">
        <v>2994</v>
      </c>
    </row>
    <row r="147" spans="1:5" ht="15.75" customHeight="1" thickBot="1">
      <c r="A147" s="1776"/>
      <c r="B147" s="1777"/>
      <c r="C147" s="1778"/>
      <c r="D147" s="1777"/>
      <c r="E147" s="1777" t="s">
        <v>2995</v>
      </c>
    </row>
    <row r="148" spans="1:5">
      <c r="E148" s="1779" t="s">
        <v>2996</v>
      </c>
    </row>
  </sheetData>
  <mergeCells count="25">
    <mergeCell ref="B87:B91"/>
    <mergeCell ref="A92:A95"/>
    <mergeCell ref="A96:A107"/>
    <mergeCell ref="D144:D145"/>
    <mergeCell ref="A115:A120"/>
    <mergeCell ref="A123:A128"/>
    <mergeCell ref="A129:A132"/>
    <mergeCell ref="A133:A139"/>
    <mergeCell ref="A140:A141"/>
    <mergeCell ref="A142:A143"/>
    <mergeCell ref="A108:A114"/>
    <mergeCell ref="A34:A38"/>
    <mergeCell ref="A39:A48"/>
    <mergeCell ref="A49:A53"/>
    <mergeCell ref="A54:A58"/>
    <mergeCell ref="A59:A66"/>
    <mergeCell ref="A67:A72"/>
    <mergeCell ref="A73:A82"/>
    <mergeCell ref="A83:A86"/>
    <mergeCell ref="A31:A33"/>
    <mergeCell ref="A4:A9"/>
    <mergeCell ref="A10:A13"/>
    <mergeCell ref="A14:A21"/>
    <mergeCell ref="A22:A27"/>
    <mergeCell ref="A28:A30"/>
  </mergeCells>
  <phoneticPr fontId="2"/>
  <printOptions horizontalCentered="1"/>
  <pageMargins left="0.39370078740157483" right="0.39370078740157483" top="0.59055118110236227" bottom="0.59055118110236227" header="0.11811023622047245" footer="0.11811023622047245"/>
  <pageSetup paperSize="9" scale="93" firstPageNumber="74" fitToHeight="0" orientation="portrait" useFirstPageNumber="1" r:id="rId1"/>
  <headerFooter alignWithMargins="0">
    <oddFooter>&amp;C&amp;"ＭＳ 明朝,標準"&amp;10&amp;P</oddFooter>
  </headerFooter>
  <rowBreaks count="2" manualBreakCount="2">
    <brk id="53" max="4" man="1"/>
    <brk id="107" max="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380D-D004-4C6F-86AB-06D00827FED7}">
  <dimension ref="A1:J27"/>
  <sheetViews>
    <sheetView view="pageBreakPreview" zoomScaleNormal="80" zoomScaleSheetLayoutView="100" workbookViewId="0"/>
  </sheetViews>
  <sheetFormatPr defaultColWidth="9" defaultRowHeight="13"/>
  <cols>
    <col min="1" max="1" width="11.90625" style="1787" customWidth="1"/>
    <col min="2" max="8" width="9" style="1787"/>
    <col min="9" max="9" width="11.36328125" style="1787" customWidth="1"/>
    <col min="10" max="10" width="11" style="1787" customWidth="1"/>
    <col min="11" max="16384" width="9" style="1787"/>
  </cols>
  <sheetData>
    <row r="1" spans="1:10" s="1781" customFormat="1" ht="30" customHeight="1">
      <c r="A1" s="1780" t="s">
        <v>2997</v>
      </c>
      <c r="B1" s="1780"/>
      <c r="C1" s="1780"/>
      <c r="D1" s="1780"/>
      <c r="E1" s="1678"/>
      <c r="F1" s="1678"/>
      <c r="G1" s="1678"/>
      <c r="H1" s="1678"/>
      <c r="I1" s="1678"/>
      <c r="J1" s="1678"/>
    </row>
    <row r="2" spans="1:10" s="1786" customFormat="1" ht="13.5" customHeight="1" thickBot="1">
      <c r="A2" s="1782"/>
      <c r="B2" s="1782"/>
      <c r="C2" s="1782"/>
      <c r="D2" s="1782"/>
      <c r="E2" s="1782"/>
      <c r="F2" s="1782"/>
      <c r="G2" s="1782"/>
      <c r="H2" s="1783"/>
      <c r="I2" s="1784"/>
      <c r="J2" s="1785" t="s">
        <v>2998</v>
      </c>
    </row>
    <row r="3" spans="1:10" ht="18.75" customHeight="1">
      <c r="A3" s="5231" t="s">
        <v>2999</v>
      </c>
      <c r="B3" s="5233" t="s">
        <v>3000</v>
      </c>
      <c r="C3" s="5233"/>
      <c r="D3" s="5233"/>
      <c r="E3" s="5233" t="s">
        <v>3001</v>
      </c>
      <c r="F3" s="5235" t="s">
        <v>3002</v>
      </c>
      <c r="G3" s="5235"/>
      <c r="H3" s="5235"/>
      <c r="I3" s="5233" t="s">
        <v>3003</v>
      </c>
      <c r="J3" s="5229" t="s">
        <v>3004</v>
      </c>
    </row>
    <row r="4" spans="1:10" ht="18.75" customHeight="1">
      <c r="A4" s="5232"/>
      <c r="B4" s="1788" t="s">
        <v>815</v>
      </c>
      <c r="C4" s="1788" t="s">
        <v>3005</v>
      </c>
      <c r="D4" s="1788" t="s">
        <v>3006</v>
      </c>
      <c r="E4" s="5234"/>
      <c r="F4" s="1788" t="s">
        <v>815</v>
      </c>
      <c r="G4" s="1788" t="s">
        <v>369</v>
      </c>
      <c r="H4" s="1788" t="s">
        <v>370</v>
      </c>
      <c r="I4" s="5236"/>
      <c r="J4" s="5230"/>
    </row>
    <row r="5" spans="1:10" ht="21" customHeight="1">
      <c r="A5" s="1789" t="s">
        <v>3007</v>
      </c>
      <c r="B5" s="1790">
        <f t="shared" ref="B5:H5" si="0">SUM(B6:B23)</f>
        <v>344</v>
      </c>
      <c r="C5" s="1791">
        <f>SUM(C6:C23)</f>
        <v>303</v>
      </c>
      <c r="D5" s="1791">
        <f t="shared" si="0"/>
        <v>41</v>
      </c>
      <c r="E5" s="1790">
        <f>SUM(E6:E23)</f>
        <v>128</v>
      </c>
      <c r="F5" s="1790">
        <f t="shared" si="0"/>
        <v>2955</v>
      </c>
      <c r="G5" s="1791">
        <f t="shared" si="0"/>
        <v>1515</v>
      </c>
      <c r="H5" s="1791">
        <f t="shared" si="0"/>
        <v>1440</v>
      </c>
      <c r="I5" s="1792"/>
      <c r="J5" s="1792"/>
    </row>
    <row r="6" spans="1:10" ht="21" customHeight="1">
      <c r="A6" s="1793" t="s">
        <v>3008</v>
      </c>
      <c r="B6" s="1794">
        <v>35</v>
      </c>
      <c r="C6" s="1795">
        <v>27</v>
      </c>
      <c r="D6" s="1795">
        <v>8</v>
      </c>
      <c r="E6" s="1796">
        <v>12</v>
      </c>
      <c r="F6" s="1796">
        <v>325</v>
      </c>
      <c r="G6" s="1795">
        <v>178</v>
      </c>
      <c r="H6" s="1797">
        <v>147</v>
      </c>
      <c r="I6" s="1798" t="s">
        <v>3009</v>
      </c>
      <c r="J6" s="1797">
        <v>7713</v>
      </c>
    </row>
    <row r="7" spans="1:10" ht="21" customHeight="1">
      <c r="A7" s="1793" t="s">
        <v>3010</v>
      </c>
      <c r="B7" s="1794">
        <v>21</v>
      </c>
      <c r="C7" s="1797">
        <v>18</v>
      </c>
      <c r="D7" s="1797">
        <v>3</v>
      </c>
      <c r="E7" s="1799">
        <v>7</v>
      </c>
      <c r="F7" s="1799">
        <v>211</v>
      </c>
      <c r="G7" s="1797">
        <v>123</v>
      </c>
      <c r="H7" s="1797">
        <v>88</v>
      </c>
      <c r="I7" s="1798" t="s">
        <v>3009</v>
      </c>
      <c r="J7" s="1797">
        <v>5329</v>
      </c>
    </row>
    <row r="8" spans="1:10" ht="21" customHeight="1">
      <c r="A8" s="1793" t="s">
        <v>3011</v>
      </c>
      <c r="B8" s="1794">
        <v>9</v>
      </c>
      <c r="C8" s="1797">
        <v>8</v>
      </c>
      <c r="D8" s="1797">
        <v>1</v>
      </c>
      <c r="E8" s="1799">
        <v>3</v>
      </c>
      <c r="F8" s="1799">
        <v>29</v>
      </c>
      <c r="G8" s="1797">
        <v>9</v>
      </c>
      <c r="H8" s="1797">
        <v>20</v>
      </c>
      <c r="I8" s="1798" t="s">
        <v>3012</v>
      </c>
      <c r="J8" s="1797">
        <v>2108</v>
      </c>
    </row>
    <row r="9" spans="1:10" ht="21" customHeight="1">
      <c r="A9" s="1793" t="s">
        <v>3013</v>
      </c>
      <c r="B9" s="1794">
        <v>9</v>
      </c>
      <c r="C9" s="1797">
        <v>8</v>
      </c>
      <c r="D9" s="1797">
        <v>1</v>
      </c>
      <c r="E9" s="1799">
        <v>4</v>
      </c>
      <c r="F9" s="1799">
        <v>31</v>
      </c>
      <c r="G9" s="1797">
        <v>15</v>
      </c>
      <c r="H9" s="1797">
        <v>16</v>
      </c>
      <c r="I9" s="1798" t="s">
        <v>3009</v>
      </c>
      <c r="J9" s="1797">
        <v>2152</v>
      </c>
    </row>
    <row r="10" spans="1:10" ht="21" customHeight="1">
      <c r="A10" s="1793" t="s">
        <v>3014</v>
      </c>
      <c r="B10" s="1794">
        <v>13</v>
      </c>
      <c r="C10" s="1797">
        <v>12</v>
      </c>
      <c r="D10" s="1797">
        <v>1</v>
      </c>
      <c r="E10" s="1799">
        <v>5</v>
      </c>
      <c r="F10" s="1799">
        <v>60</v>
      </c>
      <c r="G10" s="1797">
        <v>24</v>
      </c>
      <c r="H10" s="1797">
        <v>36</v>
      </c>
      <c r="I10" s="1798" t="s">
        <v>3012</v>
      </c>
      <c r="J10" s="1797">
        <v>2242</v>
      </c>
    </row>
    <row r="11" spans="1:10" ht="21" customHeight="1">
      <c r="A11" s="1793" t="s">
        <v>3015</v>
      </c>
      <c r="B11" s="1794">
        <v>17</v>
      </c>
      <c r="C11" s="1797">
        <v>17</v>
      </c>
      <c r="D11" s="1797">
        <v>0</v>
      </c>
      <c r="E11" s="1799">
        <v>6</v>
      </c>
      <c r="F11" s="1799">
        <v>100</v>
      </c>
      <c r="G11" s="1797">
        <v>53</v>
      </c>
      <c r="H11" s="1797">
        <v>47</v>
      </c>
      <c r="I11" s="1798" t="s">
        <v>3009</v>
      </c>
      <c r="J11" s="1797">
        <v>2301</v>
      </c>
    </row>
    <row r="12" spans="1:10" ht="21" customHeight="1">
      <c r="A12" s="1793" t="s">
        <v>3016</v>
      </c>
      <c r="B12" s="1794">
        <v>21</v>
      </c>
      <c r="C12" s="1797">
        <v>19</v>
      </c>
      <c r="D12" s="1797">
        <v>2</v>
      </c>
      <c r="E12" s="1799">
        <v>7</v>
      </c>
      <c r="F12" s="1799">
        <v>201</v>
      </c>
      <c r="G12" s="1797">
        <v>102</v>
      </c>
      <c r="H12" s="1797">
        <v>99</v>
      </c>
      <c r="I12" s="1798" t="s">
        <v>3009</v>
      </c>
      <c r="J12" s="1797">
        <v>3975</v>
      </c>
    </row>
    <row r="13" spans="1:10" ht="21" customHeight="1">
      <c r="A13" s="1793" t="s">
        <v>3017</v>
      </c>
      <c r="B13" s="1794">
        <v>14</v>
      </c>
      <c r="C13" s="1797">
        <v>12</v>
      </c>
      <c r="D13" s="1797">
        <v>2</v>
      </c>
      <c r="E13" s="1799">
        <v>6</v>
      </c>
      <c r="F13" s="1799">
        <v>90</v>
      </c>
      <c r="G13" s="1797">
        <v>48</v>
      </c>
      <c r="H13" s="1797">
        <v>42</v>
      </c>
      <c r="I13" s="1798" t="s">
        <v>3009</v>
      </c>
      <c r="J13" s="1797">
        <v>2351</v>
      </c>
    </row>
    <row r="14" spans="1:10" ht="21" customHeight="1">
      <c r="A14" s="1793" t="s">
        <v>3018</v>
      </c>
      <c r="B14" s="1794">
        <v>14</v>
      </c>
      <c r="C14" s="1797">
        <v>12</v>
      </c>
      <c r="D14" s="1797">
        <v>2</v>
      </c>
      <c r="E14" s="1799">
        <v>6</v>
      </c>
      <c r="F14" s="1799">
        <v>120</v>
      </c>
      <c r="G14" s="1797">
        <v>61</v>
      </c>
      <c r="H14" s="1797">
        <v>59</v>
      </c>
      <c r="I14" s="1798" t="s">
        <v>3012</v>
      </c>
      <c r="J14" s="1797">
        <v>1759</v>
      </c>
    </row>
    <row r="15" spans="1:10" ht="21" customHeight="1">
      <c r="A15" s="1793" t="s">
        <v>3019</v>
      </c>
      <c r="B15" s="1794">
        <v>22</v>
      </c>
      <c r="C15" s="1797">
        <v>18</v>
      </c>
      <c r="D15" s="1797">
        <v>4</v>
      </c>
      <c r="E15" s="1799">
        <v>8</v>
      </c>
      <c r="F15" s="1799">
        <v>217</v>
      </c>
      <c r="G15" s="1797">
        <v>107</v>
      </c>
      <c r="H15" s="1797">
        <v>110</v>
      </c>
      <c r="I15" s="1798" t="s">
        <v>3012</v>
      </c>
      <c r="J15" s="1797">
        <v>2833</v>
      </c>
    </row>
    <row r="16" spans="1:10" ht="21" customHeight="1">
      <c r="A16" s="1793" t="s">
        <v>3020</v>
      </c>
      <c r="B16" s="1794">
        <v>17</v>
      </c>
      <c r="C16" s="1797">
        <v>15</v>
      </c>
      <c r="D16" s="1797">
        <v>2</v>
      </c>
      <c r="E16" s="1799">
        <v>6</v>
      </c>
      <c r="F16" s="1799">
        <v>119</v>
      </c>
      <c r="G16" s="1797">
        <v>63</v>
      </c>
      <c r="H16" s="1797">
        <v>56</v>
      </c>
      <c r="I16" s="1798" t="s">
        <v>3009</v>
      </c>
      <c r="J16" s="1797">
        <v>2803</v>
      </c>
    </row>
    <row r="17" spans="1:10" ht="21" customHeight="1">
      <c r="A17" s="1793" t="s">
        <v>3021</v>
      </c>
      <c r="B17" s="1794">
        <v>26</v>
      </c>
      <c r="C17" s="1797">
        <v>24</v>
      </c>
      <c r="D17" s="1797">
        <v>2</v>
      </c>
      <c r="E17" s="1799">
        <v>12</v>
      </c>
      <c r="F17" s="1799">
        <v>349</v>
      </c>
      <c r="G17" s="1797">
        <v>166</v>
      </c>
      <c r="H17" s="1797">
        <v>183</v>
      </c>
      <c r="I17" s="1798" t="s">
        <v>3009</v>
      </c>
      <c r="J17" s="1797">
        <v>4342</v>
      </c>
    </row>
    <row r="18" spans="1:10" ht="21" customHeight="1">
      <c r="A18" s="1793" t="s">
        <v>3022</v>
      </c>
      <c r="B18" s="1794">
        <v>44</v>
      </c>
      <c r="C18" s="1797">
        <v>41</v>
      </c>
      <c r="D18" s="1797">
        <v>3</v>
      </c>
      <c r="E18" s="1799">
        <v>18</v>
      </c>
      <c r="F18" s="1799">
        <v>536</v>
      </c>
      <c r="G18" s="1797">
        <v>259</v>
      </c>
      <c r="H18" s="1797">
        <v>277</v>
      </c>
      <c r="I18" s="1798" t="s">
        <v>3009</v>
      </c>
      <c r="J18" s="1797">
        <v>6751</v>
      </c>
    </row>
    <row r="19" spans="1:10" ht="21" customHeight="1">
      <c r="A19" s="1793" t="s">
        <v>3023</v>
      </c>
      <c r="B19" s="1794">
        <v>16</v>
      </c>
      <c r="C19" s="1797">
        <v>14</v>
      </c>
      <c r="D19" s="1797">
        <v>2</v>
      </c>
      <c r="E19" s="1799">
        <v>6</v>
      </c>
      <c r="F19" s="1799">
        <v>109</v>
      </c>
      <c r="G19" s="1797">
        <v>60</v>
      </c>
      <c r="H19" s="1797">
        <v>49</v>
      </c>
      <c r="I19" s="1798" t="s">
        <v>3009</v>
      </c>
      <c r="J19" s="1797">
        <v>1992</v>
      </c>
    </row>
    <row r="20" spans="1:10" ht="21" customHeight="1">
      <c r="A20" s="1793" t="s">
        <v>3024</v>
      </c>
      <c r="B20" s="1794">
        <v>12</v>
      </c>
      <c r="C20" s="1797">
        <v>11</v>
      </c>
      <c r="D20" s="1797">
        <v>1</v>
      </c>
      <c r="E20" s="1799">
        <v>4</v>
      </c>
      <c r="F20" s="1799">
        <v>40</v>
      </c>
      <c r="G20" s="1797">
        <v>22</v>
      </c>
      <c r="H20" s="1797">
        <v>18</v>
      </c>
      <c r="I20" s="1798" t="s">
        <v>3012</v>
      </c>
      <c r="J20" s="1797">
        <v>2203</v>
      </c>
    </row>
    <row r="21" spans="1:10" ht="21" customHeight="1">
      <c r="A21" s="1793" t="s">
        <v>3025</v>
      </c>
      <c r="B21" s="1794">
        <v>14</v>
      </c>
      <c r="C21" s="1797">
        <v>13</v>
      </c>
      <c r="D21" s="1797">
        <v>1</v>
      </c>
      <c r="E21" s="1799">
        <v>6</v>
      </c>
      <c r="F21" s="1799">
        <v>80</v>
      </c>
      <c r="G21" s="1797">
        <v>45</v>
      </c>
      <c r="H21" s="1797">
        <v>35</v>
      </c>
      <c r="I21" s="1798" t="s">
        <v>3012</v>
      </c>
      <c r="J21" s="1797">
        <v>2107</v>
      </c>
    </row>
    <row r="22" spans="1:10" ht="21" customHeight="1">
      <c r="A22" s="1793" t="s">
        <v>3026</v>
      </c>
      <c r="B22" s="1794">
        <v>19</v>
      </c>
      <c r="C22" s="1797">
        <v>15</v>
      </c>
      <c r="D22" s="1797">
        <v>4</v>
      </c>
      <c r="E22" s="1799">
        <v>6</v>
      </c>
      <c r="F22" s="1799">
        <v>189</v>
      </c>
      <c r="G22" s="1797">
        <v>99</v>
      </c>
      <c r="H22" s="1797">
        <v>90</v>
      </c>
      <c r="I22" s="1798" t="s">
        <v>3009</v>
      </c>
      <c r="J22" s="1797">
        <v>5338</v>
      </c>
    </row>
    <row r="23" spans="1:10" ht="21" customHeight="1" thickBot="1">
      <c r="A23" s="1800" t="s">
        <v>3027</v>
      </c>
      <c r="B23" s="1801">
        <v>21</v>
      </c>
      <c r="C23" s="1802">
        <v>19</v>
      </c>
      <c r="D23" s="1802">
        <v>2</v>
      </c>
      <c r="E23" s="1803">
        <v>6</v>
      </c>
      <c r="F23" s="1803">
        <v>149</v>
      </c>
      <c r="G23" s="1802">
        <v>81</v>
      </c>
      <c r="H23" s="1797">
        <v>68</v>
      </c>
      <c r="I23" s="1798" t="s">
        <v>3009</v>
      </c>
      <c r="J23" s="1797">
        <v>3267</v>
      </c>
    </row>
    <row r="24" spans="1:10">
      <c r="A24" s="1782"/>
      <c r="B24" s="1782"/>
      <c r="C24" s="1782"/>
      <c r="D24" s="1782"/>
      <c r="E24" s="1804"/>
      <c r="F24" s="1782"/>
      <c r="G24" s="1783"/>
      <c r="H24" s="1805"/>
      <c r="I24" s="1805"/>
      <c r="J24" s="1806" t="s">
        <v>3028</v>
      </c>
    </row>
    <row r="25" spans="1:10" s="1786" customFormat="1" ht="15" customHeight="1">
      <c r="A25" s="1807"/>
      <c r="B25" s="1807"/>
      <c r="C25" s="1807"/>
      <c r="D25" s="1807"/>
      <c r="E25" s="1808"/>
      <c r="F25" s="1807"/>
      <c r="H25" s="1809"/>
      <c r="I25" s="1809"/>
      <c r="J25" s="1810"/>
    </row>
    <row r="26" spans="1:10">
      <c r="A26" s="1811"/>
    </row>
    <row r="27" spans="1:10">
      <c r="A27" s="1811"/>
    </row>
  </sheetData>
  <mergeCells count="6">
    <mergeCell ref="J3:J4"/>
    <mergeCell ref="A3:A4"/>
    <mergeCell ref="B3:D3"/>
    <mergeCell ref="E3:E4"/>
    <mergeCell ref="F3:H3"/>
    <mergeCell ref="I3:I4"/>
  </mergeCells>
  <phoneticPr fontId="2"/>
  <printOptions horizontalCentered="1"/>
  <pageMargins left="0.39370078740157483" right="0.39370078740157483" top="0.59055118110236227" bottom="0.59055118110236227" header="0.11811023622047245" footer="0.11811023622047245"/>
  <pageSetup paperSize="9" firstPageNumber="77" orientation="portrait" useFirstPageNumber="1" r:id="rId1"/>
  <headerFooter alignWithMargins="0">
    <oddFooter>&amp;C&amp;"ＭＳ 明朝,標準"&amp;10&amp;P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8745-93FF-49DC-B6CA-9437F359CEAB}">
  <dimension ref="A1:J37"/>
  <sheetViews>
    <sheetView view="pageBreakPreview" zoomScaleNormal="80" zoomScaleSheetLayoutView="100" workbookViewId="0"/>
  </sheetViews>
  <sheetFormatPr defaultColWidth="9" defaultRowHeight="13"/>
  <cols>
    <col min="1" max="1" width="11.6328125" style="1818" customWidth="1"/>
    <col min="2" max="8" width="9" style="1818"/>
    <col min="9" max="9" width="11.36328125" style="1818" customWidth="1"/>
    <col min="10" max="10" width="11.1796875" style="1818" customWidth="1"/>
    <col min="11" max="16384" width="9" style="1818"/>
  </cols>
  <sheetData>
    <row r="1" spans="1:10" s="1814" customFormat="1" ht="30" customHeight="1">
      <c r="A1" s="1812" t="s">
        <v>3029</v>
      </c>
      <c r="B1" s="1812"/>
      <c r="C1" s="1812"/>
      <c r="D1" s="1812"/>
      <c r="E1" s="1813"/>
      <c r="F1" s="1813"/>
      <c r="G1" s="1813"/>
      <c r="H1" s="1813"/>
      <c r="I1" s="1813"/>
      <c r="J1" s="1813"/>
    </row>
    <row r="2" spans="1:10" s="1817" customFormat="1" ht="13.5" customHeight="1" thickBot="1">
      <c r="A2" s="1815"/>
      <c r="B2" s="1547"/>
      <c r="C2" s="1547"/>
      <c r="D2" s="1547"/>
      <c r="E2" s="1547"/>
      <c r="F2" s="1547"/>
      <c r="G2" s="1547"/>
      <c r="H2" s="1547"/>
      <c r="I2" s="1547"/>
      <c r="J2" s="1816" t="s">
        <v>3030</v>
      </c>
    </row>
    <row r="3" spans="1:10" ht="18.75" customHeight="1">
      <c r="A3" s="5239" t="s">
        <v>2999</v>
      </c>
      <c r="B3" s="5241" t="s">
        <v>3000</v>
      </c>
      <c r="C3" s="5241"/>
      <c r="D3" s="5241"/>
      <c r="E3" s="5241" t="s">
        <v>3001</v>
      </c>
      <c r="F3" s="5243" t="s">
        <v>3031</v>
      </c>
      <c r="G3" s="5243"/>
      <c r="H3" s="5243"/>
      <c r="I3" s="5241" t="s">
        <v>3003</v>
      </c>
      <c r="J3" s="5244" t="s">
        <v>3004</v>
      </c>
    </row>
    <row r="4" spans="1:10" ht="18.75" customHeight="1">
      <c r="A4" s="5240"/>
      <c r="B4" s="1819" t="s">
        <v>815</v>
      </c>
      <c r="C4" s="1819" t="s">
        <v>3005</v>
      </c>
      <c r="D4" s="1819" t="s">
        <v>3006</v>
      </c>
      <c r="E4" s="5242"/>
      <c r="F4" s="1819" t="s">
        <v>815</v>
      </c>
      <c r="G4" s="1819" t="s">
        <v>369</v>
      </c>
      <c r="H4" s="1819" t="s">
        <v>370</v>
      </c>
      <c r="I4" s="5242"/>
      <c r="J4" s="5245"/>
    </row>
    <row r="5" spans="1:10" ht="19.5" customHeight="1">
      <c r="A5" s="1820" t="s">
        <v>3007</v>
      </c>
      <c r="B5" s="1821">
        <f>SUM(B6:B11)</f>
        <v>151</v>
      </c>
      <c r="C5" s="1822">
        <f t="shared" ref="C5:H5" si="0">SUM(C6:C11)</f>
        <v>133</v>
      </c>
      <c r="D5" s="1822">
        <f t="shared" si="0"/>
        <v>18</v>
      </c>
      <c r="E5" s="1823">
        <f t="shared" si="0"/>
        <v>50</v>
      </c>
      <c r="F5" s="1824">
        <f t="shared" si="0"/>
        <v>1622</v>
      </c>
      <c r="G5" s="1822">
        <f t="shared" si="0"/>
        <v>841</v>
      </c>
      <c r="H5" s="1822">
        <f t="shared" si="0"/>
        <v>781</v>
      </c>
      <c r="I5" s="1825"/>
      <c r="J5" s="1826"/>
    </row>
    <row r="6" spans="1:10" ht="19.5" customHeight="1">
      <c r="A6" s="1827" t="s">
        <v>3032</v>
      </c>
      <c r="B6" s="1794">
        <v>32</v>
      </c>
      <c r="C6" s="1795">
        <v>29</v>
      </c>
      <c r="D6" s="1795">
        <v>3</v>
      </c>
      <c r="E6" s="1796">
        <v>12</v>
      </c>
      <c r="F6" s="1796">
        <v>391</v>
      </c>
      <c r="G6" s="1795">
        <v>208</v>
      </c>
      <c r="H6" s="1795">
        <v>183</v>
      </c>
      <c r="I6" s="1828" t="s">
        <v>3033</v>
      </c>
      <c r="J6" s="1795">
        <v>6965</v>
      </c>
    </row>
    <row r="7" spans="1:10" ht="19.5" customHeight="1">
      <c r="A7" s="1827" t="s">
        <v>3034</v>
      </c>
      <c r="B7" s="1794">
        <v>16</v>
      </c>
      <c r="C7" s="1795">
        <v>13</v>
      </c>
      <c r="D7" s="1795">
        <v>3</v>
      </c>
      <c r="E7" s="1796">
        <v>3</v>
      </c>
      <c r="F7" s="1796">
        <v>73</v>
      </c>
      <c r="G7" s="1795">
        <v>41</v>
      </c>
      <c r="H7" s="1795">
        <v>32</v>
      </c>
      <c r="I7" s="1828" t="s">
        <v>3009</v>
      </c>
      <c r="J7" s="1795">
        <v>2877</v>
      </c>
    </row>
    <row r="8" spans="1:10" ht="19.5" customHeight="1">
      <c r="A8" s="1827" t="s">
        <v>3035</v>
      </c>
      <c r="B8" s="1794">
        <v>24</v>
      </c>
      <c r="C8" s="1795">
        <v>21</v>
      </c>
      <c r="D8" s="1795">
        <v>3</v>
      </c>
      <c r="E8" s="1796">
        <v>7</v>
      </c>
      <c r="F8" s="1796">
        <v>220</v>
      </c>
      <c r="G8" s="1795">
        <v>115</v>
      </c>
      <c r="H8" s="1795">
        <v>105</v>
      </c>
      <c r="I8" s="1828" t="s">
        <v>3036</v>
      </c>
      <c r="J8" s="1795">
        <v>4355</v>
      </c>
    </row>
    <row r="9" spans="1:10" ht="19.5" customHeight="1">
      <c r="A9" s="1827" t="s">
        <v>3037</v>
      </c>
      <c r="B9" s="1794">
        <v>29</v>
      </c>
      <c r="C9" s="1795">
        <v>26</v>
      </c>
      <c r="D9" s="1795">
        <v>3</v>
      </c>
      <c r="E9" s="1796">
        <v>10</v>
      </c>
      <c r="F9" s="1796">
        <v>347</v>
      </c>
      <c r="G9" s="1795">
        <v>175</v>
      </c>
      <c r="H9" s="1795">
        <v>172</v>
      </c>
      <c r="I9" s="1828" t="s">
        <v>3009</v>
      </c>
      <c r="J9" s="1795">
        <v>5664</v>
      </c>
    </row>
    <row r="10" spans="1:10" ht="19.5" customHeight="1">
      <c r="A10" s="1829" t="s">
        <v>3038</v>
      </c>
      <c r="B10" s="1794">
        <v>31</v>
      </c>
      <c r="C10" s="1795">
        <v>27</v>
      </c>
      <c r="D10" s="1795">
        <v>4</v>
      </c>
      <c r="E10" s="1796">
        <v>12</v>
      </c>
      <c r="F10" s="1796">
        <v>423</v>
      </c>
      <c r="G10" s="1795">
        <v>218</v>
      </c>
      <c r="H10" s="1795">
        <v>205</v>
      </c>
      <c r="I10" s="1828" t="s">
        <v>3036</v>
      </c>
      <c r="J10" s="1795">
        <v>8721</v>
      </c>
    </row>
    <row r="11" spans="1:10" ht="19.5" customHeight="1" thickBot="1">
      <c r="A11" s="1830" t="s">
        <v>3039</v>
      </c>
      <c r="B11" s="1794">
        <v>19</v>
      </c>
      <c r="C11" s="1795">
        <v>17</v>
      </c>
      <c r="D11" s="1795">
        <v>2</v>
      </c>
      <c r="E11" s="1796">
        <v>6</v>
      </c>
      <c r="F11" s="1796">
        <v>168</v>
      </c>
      <c r="G11" s="1795">
        <v>84</v>
      </c>
      <c r="H11" s="1795">
        <v>84</v>
      </c>
      <c r="I11" s="1828" t="s">
        <v>3036</v>
      </c>
      <c r="J11" s="1795">
        <v>6532</v>
      </c>
    </row>
    <row r="12" spans="1:10" s="1833" customFormat="1" ht="15" customHeight="1">
      <c r="A12" s="1831"/>
      <c r="B12" s="1564"/>
      <c r="C12" s="1564"/>
      <c r="D12" s="1564"/>
      <c r="E12" s="1564"/>
      <c r="F12" s="1564"/>
      <c r="G12" s="1564"/>
      <c r="H12" s="1564"/>
      <c r="I12" s="1564"/>
      <c r="J12" s="1832" t="s">
        <v>3028</v>
      </c>
    </row>
    <row r="13" spans="1:10" ht="24.75" customHeight="1">
      <c r="A13" s="1834"/>
      <c r="B13" s="1834"/>
      <c r="C13" s="1834"/>
      <c r="D13" s="1834"/>
      <c r="E13" s="1834"/>
      <c r="F13" s="1834"/>
      <c r="G13" s="1834"/>
      <c r="H13" s="1834"/>
      <c r="I13" s="1834"/>
      <c r="J13" s="1834"/>
    </row>
    <row r="14" spans="1:10" s="1814" customFormat="1" ht="30" customHeight="1">
      <c r="A14" s="1812" t="s">
        <v>3040</v>
      </c>
      <c r="B14" s="1812"/>
      <c r="C14" s="1812"/>
      <c r="D14" s="1812"/>
      <c r="E14" s="1813"/>
      <c r="F14" s="1813"/>
      <c r="G14" s="1813"/>
      <c r="H14" s="1813"/>
      <c r="I14" s="1813"/>
      <c r="J14" s="1813"/>
    </row>
    <row r="15" spans="1:10" s="1817" customFormat="1" ht="13.5" customHeight="1" thickBot="1">
      <c r="A15" s="1815"/>
      <c r="B15" s="1547"/>
      <c r="C15" s="1547"/>
      <c r="D15" s="1547"/>
      <c r="E15" s="1547"/>
      <c r="F15" s="1547"/>
      <c r="G15" s="1547"/>
      <c r="H15" s="1547"/>
      <c r="I15" s="1547"/>
      <c r="J15" s="1816" t="s">
        <v>3030</v>
      </c>
    </row>
    <row r="16" spans="1:10" ht="18.75" customHeight="1">
      <c r="A16" s="5246" t="s">
        <v>2999</v>
      </c>
      <c r="B16" s="5248" t="s">
        <v>3000</v>
      </c>
      <c r="C16" s="5248"/>
      <c r="D16" s="5248"/>
      <c r="E16" s="5248" t="s">
        <v>3001</v>
      </c>
      <c r="F16" s="5250" t="s">
        <v>3041</v>
      </c>
      <c r="G16" s="5250"/>
      <c r="H16" s="5250"/>
      <c r="I16" s="5248" t="s">
        <v>3042</v>
      </c>
      <c r="J16" s="5237" t="s">
        <v>3043</v>
      </c>
    </row>
    <row r="17" spans="1:10" ht="18.75" customHeight="1">
      <c r="A17" s="5247"/>
      <c r="B17" s="1835" t="s">
        <v>815</v>
      </c>
      <c r="C17" s="1835" t="s">
        <v>3005</v>
      </c>
      <c r="D17" s="1835" t="s">
        <v>3006</v>
      </c>
      <c r="E17" s="5249"/>
      <c r="F17" s="1835" t="s">
        <v>815</v>
      </c>
      <c r="G17" s="1835" t="s">
        <v>369</v>
      </c>
      <c r="H17" s="1835" t="s">
        <v>370</v>
      </c>
      <c r="I17" s="5249"/>
      <c r="J17" s="5238"/>
    </row>
    <row r="18" spans="1:10" s="1841" customFormat="1" ht="19.5" customHeight="1">
      <c r="A18" s="1836" t="s">
        <v>3007</v>
      </c>
      <c r="B18" s="1837">
        <f>+D18+C18</f>
        <v>148</v>
      </c>
      <c r="C18" s="1838">
        <f>SUM(C19:C22)</f>
        <v>121</v>
      </c>
      <c r="D18" s="1838">
        <f>SUM(D19:D22)</f>
        <v>27</v>
      </c>
      <c r="E18" s="1839">
        <f>SUM(E19:E22)</f>
        <v>30</v>
      </c>
      <c r="F18" s="1839">
        <f>+H18+G18</f>
        <v>905</v>
      </c>
      <c r="G18" s="1838">
        <f>SUM(G19:G22)</f>
        <v>442</v>
      </c>
      <c r="H18" s="1838">
        <f>SUM(H19:H22)</f>
        <v>463</v>
      </c>
      <c r="I18" s="1840"/>
      <c r="J18" s="1840"/>
    </row>
    <row r="19" spans="1:10" ht="20.25" customHeight="1">
      <c r="A19" s="1842" t="s">
        <v>3044</v>
      </c>
      <c r="B19" s="1843">
        <v>50</v>
      </c>
      <c r="C19" s="1844">
        <v>42</v>
      </c>
      <c r="D19" s="1844">
        <v>8</v>
      </c>
      <c r="E19" s="1845">
        <v>12</v>
      </c>
      <c r="F19" s="1380">
        <v>463</v>
      </c>
      <c r="G19" s="1844">
        <v>189</v>
      </c>
      <c r="H19" s="1844">
        <v>274</v>
      </c>
      <c r="I19" s="1846" t="s">
        <v>3045</v>
      </c>
      <c r="J19" s="1847">
        <v>125750.9</v>
      </c>
    </row>
    <row r="20" spans="1:10" ht="20.25" customHeight="1">
      <c r="A20" s="1842" t="s">
        <v>3046</v>
      </c>
      <c r="B20" s="1843">
        <v>45</v>
      </c>
      <c r="C20" s="1844">
        <v>38</v>
      </c>
      <c r="D20" s="1844">
        <v>7</v>
      </c>
      <c r="E20" s="1845">
        <v>9</v>
      </c>
      <c r="F20" s="1380">
        <v>288</v>
      </c>
      <c r="G20" s="1844">
        <v>170</v>
      </c>
      <c r="H20" s="1844">
        <v>118</v>
      </c>
      <c r="I20" s="1828" t="s">
        <v>3047</v>
      </c>
      <c r="J20" s="1847">
        <v>12355</v>
      </c>
    </row>
    <row r="21" spans="1:10" ht="20.25" customHeight="1">
      <c r="A21" s="1842" t="s">
        <v>3048</v>
      </c>
      <c r="B21" s="1843">
        <v>34</v>
      </c>
      <c r="C21" s="1844">
        <v>26</v>
      </c>
      <c r="D21" s="1844">
        <v>8</v>
      </c>
      <c r="E21" s="1845">
        <v>5</v>
      </c>
      <c r="F21" s="1380">
        <v>132</v>
      </c>
      <c r="G21" s="1844">
        <v>69</v>
      </c>
      <c r="H21" s="1844">
        <v>63</v>
      </c>
      <c r="I21" s="1846" t="s">
        <v>3049</v>
      </c>
      <c r="J21" s="1847">
        <v>10412</v>
      </c>
    </row>
    <row r="22" spans="1:10" ht="20.25" customHeight="1" thickBot="1">
      <c r="A22" s="1848" t="s">
        <v>3050</v>
      </c>
      <c r="B22" s="1843">
        <v>19</v>
      </c>
      <c r="C22" s="1849">
        <v>15</v>
      </c>
      <c r="D22" s="1849">
        <v>4</v>
      </c>
      <c r="E22" s="1850">
        <v>4</v>
      </c>
      <c r="F22" s="1382">
        <v>22</v>
      </c>
      <c r="G22" s="1849">
        <v>14</v>
      </c>
      <c r="H22" s="1849">
        <v>8</v>
      </c>
      <c r="I22" s="1851" t="s">
        <v>3051</v>
      </c>
      <c r="J22" s="1852">
        <v>2872.2</v>
      </c>
    </row>
    <row r="23" spans="1:10">
      <c r="A23" s="1853"/>
      <c r="B23" s="1854"/>
      <c r="C23" s="1855"/>
      <c r="D23" s="1855"/>
      <c r="E23" s="1855"/>
      <c r="F23" s="1856"/>
      <c r="G23" s="1855"/>
      <c r="H23" s="1855"/>
      <c r="I23" s="1564"/>
      <c r="J23" s="1857" t="s">
        <v>3052</v>
      </c>
    </row>
    <row r="24" spans="1:10" ht="24.75" customHeight="1">
      <c r="A24" s="1834"/>
      <c r="B24" s="1834"/>
      <c r="C24" s="1834"/>
      <c r="D24" s="1834"/>
      <c r="E24" s="1834"/>
      <c r="F24" s="1834"/>
      <c r="G24" s="1834"/>
      <c r="H24" s="1834"/>
      <c r="I24" s="1834"/>
      <c r="J24" s="1834"/>
    </row>
    <row r="25" spans="1:10" s="1858" customFormat="1" ht="30" customHeight="1">
      <c r="A25" s="1812" t="s">
        <v>3053</v>
      </c>
      <c r="B25" s="1812"/>
      <c r="C25" s="1812"/>
      <c r="D25" s="1812"/>
      <c r="E25" s="1813"/>
      <c r="F25" s="1813"/>
      <c r="G25" s="1813"/>
      <c r="H25" s="1813"/>
      <c r="I25" s="1813"/>
      <c r="J25" s="1813"/>
    </row>
    <row r="26" spans="1:10" s="1860" customFormat="1" ht="13.5" customHeight="1" thickBot="1">
      <c r="A26" s="1859"/>
      <c r="B26" s="1547"/>
      <c r="C26" s="1547"/>
      <c r="D26" s="1547"/>
      <c r="E26" s="1547"/>
      <c r="F26" s="1547"/>
      <c r="G26" s="1547"/>
      <c r="H26" s="1547"/>
      <c r="I26" s="1547"/>
      <c r="J26" s="1816" t="s">
        <v>3030</v>
      </c>
    </row>
    <row r="27" spans="1:10" s="1861" customFormat="1" ht="21.65" customHeight="1">
      <c r="A27" s="5253" t="s">
        <v>2999</v>
      </c>
      <c r="B27" s="5253" t="s">
        <v>3000</v>
      </c>
      <c r="C27" s="5255"/>
      <c r="D27" s="5255"/>
      <c r="E27" s="5255" t="s">
        <v>3001</v>
      </c>
      <c r="F27" s="5243" t="s">
        <v>3041</v>
      </c>
      <c r="G27" s="5243"/>
      <c r="H27" s="5243"/>
      <c r="I27" s="5255" t="s">
        <v>3042</v>
      </c>
      <c r="J27" s="5251" t="s">
        <v>3043</v>
      </c>
    </row>
    <row r="28" spans="1:10" s="1861" customFormat="1" ht="21.65" customHeight="1">
      <c r="A28" s="5254"/>
      <c r="B28" s="1862" t="s">
        <v>815</v>
      </c>
      <c r="C28" s="1863" t="s">
        <v>3005</v>
      </c>
      <c r="D28" s="1863" t="s">
        <v>3006</v>
      </c>
      <c r="E28" s="5256"/>
      <c r="F28" s="1863" t="s">
        <v>815</v>
      </c>
      <c r="G28" s="1863" t="s">
        <v>369</v>
      </c>
      <c r="H28" s="1863" t="s">
        <v>370</v>
      </c>
      <c r="I28" s="5256"/>
      <c r="J28" s="5252"/>
    </row>
    <row r="29" spans="1:10" s="1861" customFormat="1" ht="36" customHeight="1" thickBot="1">
      <c r="A29" s="1864" t="s">
        <v>3054</v>
      </c>
      <c r="B29" s="1865">
        <v>68</v>
      </c>
      <c r="C29" s="1866">
        <v>55</v>
      </c>
      <c r="D29" s="1866">
        <v>13</v>
      </c>
      <c r="E29" s="1867">
        <v>23</v>
      </c>
      <c r="F29" s="1865">
        <v>65</v>
      </c>
      <c r="G29" s="1866">
        <v>43</v>
      </c>
      <c r="H29" s="1866">
        <v>22</v>
      </c>
      <c r="I29" s="1868" t="s">
        <v>3055</v>
      </c>
      <c r="J29" s="1869">
        <v>5377</v>
      </c>
    </row>
    <row r="30" spans="1:10" s="1871" customFormat="1" ht="15" customHeight="1">
      <c r="A30" s="1870"/>
      <c r="B30" s="1564"/>
      <c r="C30" s="1564"/>
      <c r="D30" s="1564"/>
      <c r="E30" s="1564"/>
      <c r="F30" s="1564"/>
      <c r="G30" s="1564"/>
      <c r="H30" s="1564"/>
      <c r="I30" s="1564"/>
      <c r="J30" s="1832" t="s">
        <v>3056</v>
      </c>
    </row>
    <row r="31" spans="1:10" ht="23.25" customHeight="1">
      <c r="A31" s="1834"/>
      <c r="B31" s="1834"/>
      <c r="C31" s="1834"/>
      <c r="D31" s="1834"/>
      <c r="E31" s="1834"/>
      <c r="F31" s="1834"/>
      <c r="G31" s="1834"/>
      <c r="H31" s="1834"/>
      <c r="I31" s="1834"/>
      <c r="J31" s="1834"/>
    </row>
    <row r="32" spans="1:10" s="1858" customFormat="1" ht="30" customHeight="1">
      <c r="A32" s="1812" t="s">
        <v>3057</v>
      </c>
      <c r="B32" s="1812"/>
      <c r="C32" s="1812"/>
      <c r="D32" s="1812"/>
      <c r="E32" s="1813"/>
      <c r="F32" s="1813"/>
      <c r="G32" s="1813"/>
      <c r="H32" s="1813"/>
      <c r="I32" s="1813"/>
      <c r="J32" s="1813"/>
    </row>
    <row r="33" spans="1:10" s="1861" customFormat="1" ht="13.5" customHeight="1" thickBot="1">
      <c r="A33" s="1815"/>
      <c r="B33" s="1815"/>
      <c r="C33" s="1815"/>
      <c r="D33" s="1815"/>
      <c r="E33" s="1815"/>
      <c r="F33" s="1815"/>
      <c r="G33" s="1815"/>
      <c r="H33" s="1859"/>
      <c r="I33" s="1872"/>
      <c r="J33" s="1816" t="s">
        <v>3058</v>
      </c>
    </row>
    <row r="34" spans="1:10" s="1861" customFormat="1" ht="21.65" customHeight="1">
      <c r="A34" s="5257" t="s">
        <v>3059</v>
      </c>
      <c r="B34" s="5255" t="s">
        <v>3000</v>
      </c>
      <c r="C34" s="5255"/>
      <c r="D34" s="5255"/>
      <c r="E34" s="5255" t="s">
        <v>3001</v>
      </c>
      <c r="F34" s="5243" t="s">
        <v>3060</v>
      </c>
      <c r="G34" s="5243"/>
      <c r="H34" s="5243"/>
      <c r="I34" s="5255" t="s">
        <v>3042</v>
      </c>
      <c r="J34" s="5251" t="s">
        <v>3043</v>
      </c>
    </row>
    <row r="35" spans="1:10" s="1861" customFormat="1" ht="36" customHeight="1">
      <c r="A35" s="5258"/>
      <c r="B35" s="1863" t="s">
        <v>815</v>
      </c>
      <c r="C35" s="1863" t="s">
        <v>3005</v>
      </c>
      <c r="D35" s="1863" t="s">
        <v>3006</v>
      </c>
      <c r="E35" s="5256"/>
      <c r="F35" s="1863" t="s">
        <v>815</v>
      </c>
      <c r="G35" s="1863" t="s">
        <v>369</v>
      </c>
      <c r="H35" s="1863" t="s">
        <v>370</v>
      </c>
      <c r="I35" s="5259"/>
      <c r="J35" s="5252"/>
    </row>
    <row r="36" spans="1:10" s="1860" customFormat="1" ht="51" customHeight="1" thickBot="1">
      <c r="A36" s="1873" t="s">
        <v>3061</v>
      </c>
      <c r="B36" s="1874">
        <v>13</v>
      </c>
      <c r="C36" s="1875">
        <v>11</v>
      </c>
      <c r="D36" s="1875">
        <v>2</v>
      </c>
      <c r="E36" s="1876">
        <v>3</v>
      </c>
      <c r="F36" s="1876">
        <v>97</v>
      </c>
      <c r="G36" s="1875">
        <v>10</v>
      </c>
      <c r="H36" s="1875">
        <v>87</v>
      </c>
      <c r="I36" s="1877" t="s">
        <v>3062</v>
      </c>
      <c r="J36" s="1878">
        <v>2386</v>
      </c>
    </row>
    <row r="37" spans="1:10">
      <c r="A37" s="1879"/>
      <c r="B37" s="1879"/>
      <c r="C37" s="1879"/>
      <c r="D37" s="1879"/>
      <c r="E37" s="1879"/>
      <c r="F37" s="1879"/>
      <c r="G37" s="1879"/>
      <c r="H37" s="1859"/>
      <c r="I37" s="1880"/>
      <c r="J37" s="1881" t="s">
        <v>3063</v>
      </c>
    </row>
  </sheetData>
  <mergeCells count="24">
    <mergeCell ref="J34:J35"/>
    <mergeCell ref="A27:A28"/>
    <mergeCell ref="B27:D27"/>
    <mergeCell ref="E27:E28"/>
    <mergeCell ref="F27:H27"/>
    <mergeCell ref="I27:I28"/>
    <mergeCell ref="J27:J28"/>
    <mergeCell ref="A34:A35"/>
    <mergeCell ref="B34:D34"/>
    <mergeCell ref="E34:E35"/>
    <mergeCell ref="F34:H34"/>
    <mergeCell ref="I34:I35"/>
    <mergeCell ref="J16:J17"/>
    <mergeCell ref="A3:A4"/>
    <mergeCell ref="B3:D3"/>
    <mergeCell ref="E3:E4"/>
    <mergeCell ref="F3:H3"/>
    <mergeCell ref="I3:I4"/>
    <mergeCell ref="J3:J4"/>
    <mergeCell ref="A16:A17"/>
    <mergeCell ref="B16:D16"/>
    <mergeCell ref="E16:E17"/>
    <mergeCell ref="F16:H16"/>
    <mergeCell ref="I16:I17"/>
  </mergeCells>
  <phoneticPr fontId="2"/>
  <printOptions horizontalCentered="1"/>
  <pageMargins left="0.39370078740157483" right="0.39370078740157483" top="0.59055118110236227" bottom="0.59055118110236227" header="0.11811023622047245" footer="0.11811023622047245"/>
  <pageSetup paperSize="9" firstPageNumber="78" orientation="portrait" useFirstPageNumber="1" r:id="rId1"/>
  <headerFooter alignWithMargins="0">
    <oddFooter>&amp;C&amp;"ＭＳ 明朝,標準"&amp;10&amp;P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E16F-CBCC-408D-BFC5-2B09F7E615AC}">
  <dimension ref="A1:T44"/>
  <sheetViews>
    <sheetView view="pageBreakPreview" zoomScaleNormal="100" zoomScaleSheetLayoutView="100" workbookViewId="0"/>
  </sheetViews>
  <sheetFormatPr defaultColWidth="9" defaultRowHeight="13"/>
  <cols>
    <col min="1" max="1" width="5.453125" style="1910" customWidth="1"/>
    <col min="2" max="2" width="6.453125" style="1910" customWidth="1"/>
    <col min="3" max="20" width="4.81640625" style="1910" customWidth="1"/>
    <col min="21" max="16384" width="9" style="1910"/>
  </cols>
  <sheetData>
    <row r="1" spans="1:20" s="1883" customFormat="1" ht="30" customHeight="1">
      <c r="A1" s="1882" t="s">
        <v>3064</v>
      </c>
      <c r="B1" s="1882"/>
      <c r="C1" s="1882"/>
      <c r="D1" s="1882"/>
      <c r="E1" s="1882"/>
      <c r="F1" s="1882"/>
      <c r="G1" s="1882"/>
      <c r="H1" s="1882"/>
      <c r="I1" s="1882"/>
      <c r="J1" s="1882"/>
      <c r="K1" s="1882"/>
      <c r="L1" s="1882"/>
      <c r="M1" s="1882"/>
      <c r="N1" s="1882"/>
      <c r="O1" s="1882"/>
      <c r="P1" s="1882"/>
      <c r="Q1" s="1882"/>
      <c r="R1" s="1882"/>
      <c r="S1" s="1882"/>
      <c r="T1" s="1882"/>
    </row>
    <row r="2" spans="1:20" s="1884" customFormat="1" ht="12.5" thickBot="1">
      <c r="T2" s="1885" t="s">
        <v>3065</v>
      </c>
    </row>
    <row r="3" spans="1:20" s="1886" customFormat="1" ht="21.75" customHeight="1">
      <c r="A3" s="5263" t="s">
        <v>3066</v>
      </c>
      <c r="B3" s="5263"/>
      <c r="C3" s="5264" t="s">
        <v>1461</v>
      </c>
      <c r="D3" s="5265"/>
      <c r="E3" s="5260" t="s">
        <v>913</v>
      </c>
      <c r="F3" s="5260" t="s">
        <v>3067</v>
      </c>
      <c r="G3" s="5260" t="s">
        <v>3068</v>
      </c>
      <c r="H3" s="5260" t="s">
        <v>3069</v>
      </c>
      <c r="I3" s="5260" t="s">
        <v>3070</v>
      </c>
      <c r="J3" s="5260" t="s">
        <v>3071</v>
      </c>
      <c r="K3" s="5260" t="s">
        <v>3072</v>
      </c>
      <c r="L3" s="5260" t="s">
        <v>3073</v>
      </c>
      <c r="M3" s="5260" t="s">
        <v>3074</v>
      </c>
      <c r="N3" s="5260" t="s">
        <v>3075</v>
      </c>
      <c r="O3" s="5260" t="s">
        <v>3076</v>
      </c>
      <c r="P3" s="5260" t="s">
        <v>3077</v>
      </c>
      <c r="Q3" s="5260" t="s">
        <v>3078</v>
      </c>
      <c r="R3" s="5260" t="s">
        <v>3079</v>
      </c>
      <c r="S3" s="5260" t="s">
        <v>3080</v>
      </c>
      <c r="T3" s="5268" t="s">
        <v>3081</v>
      </c>
    </row>
    <row r="4" spans="1:20" s="1886" customFormat="1" ht="21.75" customHeight="1">
      <c r="A4" s="5262" t="s">
        <v>3082</v>
      </c>
      <c r="B4" s="5262"/>
      <c r="C4" s="5266"/>
      <c r="D4" s="5267"/>
      <c r="E4" s="5261"/>
      <c r="F4" s="5261"/>
      <c r="G4" s="5261"/>
      <c r="H4" s="5261"/>
      <c r="I4" s="5261"/>
      <c r="J4" s="5261"/>
      <c r="K4" s="5261"/>
      <c r="L4" s="5261"/>
      <c r="M4" s="5261"/>
      <c r="N4" s="5261"/>
      <c r="O4" s="5261"/>
      <c r="P4" s="5261"/>
      <c r="Q4" s="5261"/>
      <c r="R4" s="5261"/>
      <c r="S4" s="5261"/>
      <c r="T4" s="5269"/>
    </row>
    <row r="5" spans="1:20" s="1890" customFormat="1" ht="16.5" customHeight="1">
      <c r="A5" s="1887" t="s">
        <v>1982</v>
      </c>
      <c r="B5" s="1888" t="s">
        <v>1983</v>
      </c>
      <c r="C5" s="5270">
        <v>2293</v>
      </c>
      <c r="D5" s="5271"/>
      <c r="E5" s="1889" t="s">
        <v>1232</v>
      </c>
      <c r="F5" s="1889" t="s">
        <v>1232</v>
      </c>
      <c r="G5" s="1889" t="s">
        <v>1232</v>
      </c>
      <c r="H5" s="1889" t="s">
        <v>1232</v>
      </c>
      <c r="I5" s="1889" t="s">
        <v>1232</v>
      </c>
      <c r="J5" s="1889" t="s">
        <v>1232</v>
      </c>
      <c r="K5" s="1889" t="s">
        <v>1232</v>
      </c>
      <c r="L5" s="1889" t="s">
        <v>1232</v>
      </c>
      <c r="M5" s="1889">
        <v>1</v>
      </c>
      <c r="N5" s="1889">
        <v>2</v>
      </c>
      <c r="O5" s="1889">
        <v>8</v>
      </c>
      <c r="P5" s="1889">
        <v>2</v>
      </c>
      <c r="Q5" s="1889">
        <v>20</v>
      </c>
      <c r="R5" s="1889">
        <v>5</v>
      </c>
      <c r="S5" s="1889">
        <v>2</v>
      </c>
      <c r="T5" s="1889">
        <v>39</v>
      </c>
    </row>
    <row r="6" spans="1:20" s="1886" customFormat="1" ht="16.5" customHeight="1">
      <c r="A6" s="1887"/>
      <c r="B6" s="1888" t="s">
        <v>478</v>
      </c>
      <c r="C6" s="5272">
        <v>2345</v>
      </c>
      <c r="D6" s="5273"/>
      <c r="E6" s="1889">
        <v>2</v>
      </c>
      <c r="F6" s="1889" t="s">
        <v>1232</v>
      </c>
      <c r="G6" s="1889" t="s">
        <v>1232</v>
      </c>
      <c r="H6" s="1889">
        <v>1</v>
      </c>
      <c r="I6" s="1889" t="s">
        <v>1232</v>
      </c>
      <c r="J6" s="1889" t="s">
        <v>1232</v>
      </c>
      <c r="K6" s="1889" t="s">
        <v>1232</v>
      </c>
      <c r="L6" s="1889" t="s">
        <v>1232</v>
      </c>
      <c r="M6" s="1889" t="s">
        <v>1232</v>
      </c>
      <c r="N6" s="1889">
        <v>2</v>
      </c>
      <c r="O6" s="1889">
        <v>13</v>
      </c>
      <c r="P6" s="1889">
        <v>1</v>
      </c>
      <c r="Q6" s="1889">
        <v>13</v>
      </c>
      <c r="R6" s="1889">
        <v>9</v>
      </c>
      <c r="S6" s="1889">
        <v>3</v>
      </c>
      <c r="T6" s="1889">
        <v>36</v>
      </c>
    </row>
    <row r="7" spans="1:20" s="1890" customFormat="1" ht="16.5" customHeight="1">
      <c r="A7" s="1887"/>
      <c r="B7" s="1888" t="s">
        <v>479</v>
      </c>
      <c r="C7" s="5272">
        <v>2200</v>
      </c>
      <c r="D7" s="5273"/>
      <c r="E7" s="1889">
        <v>1</v>
      </c>
      <c r="F7" s="1889" t="s">
        <v>1232</v>
      </c>
      <c r="G7" s="1889" t="s">
        <v>1232</v>
      </c>
      <c r="H7" s="1889">
        <v>1</v>
      </c>
      <c r="I7" s="1889" t="s">
        <v>1232</v>
      </c>
      <c r="J7" s="1889" t="s">
        <v>1232</v>
      </c>
      <c r="K7" s="1889" t="s">
        <v>1232</v>
      </c>
      <c r="L7" s="1891">
        <v>2</v>
      </c>
      <c r="M7" s="1889" t="s">
        <v>1232</v>
      </c>
      <c r="N7" s="1889">
        <v>3</v>
      </c>
      <c r="O7" s="1889">
        <v>7</v>
      </c>
      <c r="P7" s="1889">
        <v>4</v>
      </c>
      <c r="Q7" s="1889">
        <v>23</v>
      </c>
      <c r="R7" s="1889">
        <v>11</v>
      </c>
      <c r="S7" s="1889">
        <v>2</v>
      </c>
      <c r="T7" s="1889">
        <v>32</v>
      </c>
    </row>
    <row r="8" spans="1:20" s="1886" customFormat="1" ht="16.5" customHeight="1">
      <c r="A8" s="1887"/>
      <c r="B8" s="1888" t="s">
        <v>449</v>
      </c>
      <c r="C8" s="5272">
        <v>2255</v>
      </c>
      <c r="D8" s="5273"/>
      <c r="E8" s="1889" t="s">
        <v>1232</v>
      </c>
      <c r="F8" s="1889" t="s">
        <v>1232</v>
      </c>
      <c r="G8" s="1889" t="s">
        <v>1232</v>
      </c>
      <c r="H8" s="1889" t="s">
        <v>1232</v>
      </c>
      <c r="I8" s="1889" t="s">
        <v>1232</v>
      </c>
      <c r="J8" s="1889" t="s">
        <v>1232</v>
      </c>
      <c r="K8" s="1889" t="s">
        <v>1232</v>
      </c>
      <c r="L8" s="1891">
        <v>1</v>
      </c>
      <c r="M8" s="1889">
        <v>2</v>
      </c>
      <c r="N8" s="1889">
        <v>1</v>
      </c>
      <c r="O8" s="1889">
        <v>13</v>
      </c>
      <c r="P8" s="1889">
        <v>2</v>
      </c>
      <c r="Q8" s="1889">
        <v>24</v>
      </c>
      <c r="R8" s="1889">
        <v>14</v>
      </c>
      <c r="S8" s="1889">
        <v>3</v>
      </c>
      <c r="T8" s="1889">
        <v>42</v>
      </c>
    </row>
    <row r="9" spans="1:20" s="1886" customFormat="1" ht="16.5" customHeight="1" thickBot="1">
      <c r="A9" s="1892" t="s">
        <v>1984</v>
      </c>
      <c r="B9" s="1893" t="s">
        <v>873</v>
      </c>
      <c r="C9" s="5274">
        <v>2213</v>
      </c>
      <c r="D9" s="5275"/>
      <c r="E9" s="1894">
        <v>1</v>
      </c>
      <c r="F9" s="1894" t="s">
        <v>1232</v>
      </c>
      <c r="G9" s="1894" t="s">
        <v>1232</v>
      </c>
      <c r="H9" s="1894" t="s">
        <v>1232</v>
      </c>
      <c r="I9" s="1894" t="s">
        <v>1232</v>
      </c>
      <c r="J9" s="1894" t="s">
        <v>1232</v>
      </c>
      <c r="K9" s="1894" t="s">
        <v>1232</v>
      </c>
      <c r="L9" s="1894" t="s">
        <v>1232</v>
      </c>
      <c r="M9" s="1894" t="s">
        <v>1232</v>
      </c>
      <c r="N9" s="1894">
        <v>1</v>
      </c>
      <c r="O9" s="1894">
        <v>9</v>
      </c>
      <c r="P9" s="1894">
        <v>6</v>
      </c>
      <c r="Q9" s="1894">
        <v>34</v>
      </c>
      <c r="R9" s="1894">
        <v>11</v>
      </c>
      <c r="S9" s="1894">
        <v>2</v>
      </c>
      <c r="T9" s="1894">
        <v>41</v>
      </c>
    </row>
    <row r="10" spans="1:20" s="1886" customFormat="1" ht="14.25" customHeight="1" thickBot="1">
      <c r="C10" s="1895"/>
      <c r="D10" s="1895"/>
      <c r="E10" s="1890"/>
      <c r="F10" s="1890"/>
      <c r="G10" s="1890"/>
      <c r="H10" s="1890"/>
      <c r="I10" s="1890"/>
      <c r="J10" s="1890"/>
      <c r="K10" s="1890"/>
      <c r="L10" s="1890"/>
      <c r="M10" s="1890"/>
      <c r="N10" s="1890"/>
      <c r="O10" s="1890"/>
      <c r="P10" s="1890"/>
      <c r="Q10" s="1890"/>
      <c r="S10" s="1890"/>
      <c r="T10" s="1890"/>
    </row>
    <row r="11" spans="1:20" s="1886" customFormat="1" ht="21.75" customHeight="1">
      <c r="A11" s="5263" t="s">
        <v>3066</v>
      </c>
      <c r="B11" s="5263"/>
      <c r="C11" s="5268" t="s">
        <v>3083</v>
      </c>
      <c r="D11" s="5284"/>
      <c r="E11" s="5260" t="s">
        <v>3084</v>
      </c>
      <c r="F11" s="5260" t="s">
        <v>3085</v>
      </c>
      <c r="G11" s="5260" t="s">
        <v>3086</v>
      </c>
      <c r="H11" s="5260" t="s">
        <v>3087</v>
      </c>
      <c r="I11" s="5260" t="s">
        <v>3088</v>
      </c>
      <c r="J11" s="5260" t="s">
        <v>3089</v>
      </c>
      <c r="K11" s="5268" t="s">
        <v>3090</v>
      </c>
      <c r="L11" s="5278" t="s">
        <v>3091</v>
      </c>
      <c r="M11" s="5280" t="s">
        <v>3092</v>
      </c>
      <c r="N11" s="5282" t="s">
        <v>3093</v>
      </c>
      <c r="O11" s="5282" t="s">
        <v>3094</v>
      </c>
      <c r="P11" s="5282" t="s">
        <v>3095</v>
      </c>
      <c r="Q11" s="5282" t="s">
        <v>3096</v>
      </c>
      <c r="R11" s="5282" t="s">
        <v>3097</v>
      </c>
      <c r="S11" s="5282" t="s">
        <v>3098</v>
      </c>
      <c r="T11" s="5282" t="s">
        <v>3099</v>
      </c>
    </row>
    <row r="12" spans="1:20" s="1886" customFormat="1" ht="21.75" customHeight="1">
      <c r="A12" s="5262" t="s">
        <v>3082</v>
      </c>
      <c r="B12" s="5262"/>
      <c r="C12" s="5269"/>
      <c r="D12" s="5285"/>
      <c r="E12" s="5261"/>
      <c r="F12" s="5261"/>
      <c r="G12" s="5261"/>
      <c r="H12" s="5261"/>
      <c r="I12" s="5261"/>
      <c r="J12" s="5261"/>
      <c r="K12" s="5269"/>
      <c r="L12" s="5279"/>
      <c r="M12" s="5281"/>
      <c r="N12" s="5283"/>
      <c r="O12" s="5283"/>
      <c r="P12" s="5283"/>
      <c r="Q12" s="5283"/>
      <c r="R12" s="5283"/>
      <c r="S12" s="5283"/>
      <c r="T12" s="5283"/>
    </row>
    <row r="13" spans="1:20" s="1890" customFormat="1" ht="16.5" customHeight="1">
      <c r="A13" s="1887" t="s">
        <v>1982</v>
      </c>
      <c r="B13" s="1888" t="s">
        <v>1983</v>
      </c>
      <c r="C13" s="5276">
        <v>2129</v>
      </c>
      <c r="D13" s="5277"/>
      <c r="E13" s="1889">
        <v>6</v>
      </c>
      <c r="F13" s="1889" t="s">
        <v>1232</v>
      </c>
      <c r="G13" s="1889">
        <v>2</v>
      </c>
      <c r="H13" s="1889">
        <v>3</v>
      </c>
      <c r="I13" s="1889">
        <v>1</v>
      </c>
      <c r="J13" s="1889">
        <v>31</v>
      </c>
      <c r="K13" s="1889" t="s">
        <v>1232</v>
      </c>
      <c r="L13" s="1889">
        <v>8</v>
      </c>
      <c r="M13" s="1889">
        <v>6</v>
      </c>
      <c r="N13" s="1889">
        <v>19</v>
      </c>
      <c r="O13" s="1889">
        <v>5</v>
      </c>
      <c r="P13" s="1889" t="s">
        <v>1232</v>
      </c>
      <c r="Q13" s="1889" t="s">
        <v>1232</v>
      </c>
      <c r="R13" s="1889" t="s">
        <v>1232</v>
      </c>
      <c r="S13" s="1889" t="s">
        <v>1232</v>
      </c>
      <c r="T13" s="1889">
        <v>1</v>
      </c>
    </row>
    <row r="14" spans="1:20" s="1886" customFormat="1" ht="16.5" customHeight="1">
      <c r="A14" s="1887"/>
      <c r="B14" s="1888" t="s">
        <v>478</v>
      </c>
      <c r="C14" s="5286">
        <v>2177</v>
      </c>
      <c r="D14" s="5287"/>
      <c r="E14" s="1889">
        <v>4</v>
      </c>
      <c r="F14" s="1889" t="s">
        <v>1232</v>
      </c>
      <c r="G14" s="1889">
        <v>1</v>
      </c>
      <c r="H14" s="1889">
        <v>1</v>
      </c>
      <c r="I14" s="1889">
        <v>3</v>
      </c>
      <c r="J14" s="1889">
        <v>32</v>
      </c>
      <c r="K14" s="1889" t="s">
        <v>1232</v>
      </c>
      <c r="L14" s="1889">
        <v>8</v>
      </c>
      <c r="M14" s="1889">
        <v>5</v>
      </c>
      <c r="N14" s="1889">
        <v>25</v>
      </c>
      <c r="O14" s="1889">
        <v>3</v>
      </c>
      <c r="P14" s="1889" t="s">
        <v>1232</v>
      </c>
      <c r="Q14" s="1889" t="s">
        <v>1232</v>
      </c>
      <c r="R14" s="1889" t="s">
        <v>1232</v>
      </c>
      <c r="S14" s="1889" t="s">
        <v>1232</v>
      </c>
      <c r="T14" s="1889" t="s">
        <v>1232</v>
      </c>
    </row>
    <row r="15" spans="1:20" s="1890" customFormat="1" ht="16.5" customHeight="1">
      <c r="A15" s="1887"/>
      <c r="B15" s="1888" t="s">
        <v>479</v>
      </c>
      <c r="C15" s="5286">
        <v>2020</v>
      </c>
      <c r="D15" s="5287"/>
      <c r="E15" s="1889">
        <v>4</v>
      </c>
      <c r="F15" s="1889">
        <v>1</v>
      </c>
      <c r="G15" s="1889" t="s">
        <v>1232</v>
      </c>
      <c r="H15" s="1889" t="s">
        <v>1232</v>
      </c>
      <c r="I15" s="1889" t="s">
        <v>1232</v>
      </c>
      <c r="J15" s="1889">
        <v>26</v>
      </c>
      <c r="K15" s="1889">
        <v>1</v>
      </c>
      <c r="L15" s="1891">
        <v>8</v>
      </c>
      <c r="M15" s="1889">
        <v>10</v>
      </c>
      <c r="N15" s="1889">
        <v>32</v>
      </c>
      <c r="O15" s="1889">
        <v>6</v>
      </c>
      <c r="P15" s="1889" t="s">
        <v>1232</v>
      </c>
      <c r="Q15" s="1889" t="s">
        <v>1232</v>
      </c>
      <c r="R15" s="1889" t="s">
        <v>1232</v>
      </c>
      <c r="S15" s="1889" t="s">
        <v>1232</v>
      </c>
      <c r="T15" s="1889" t="s">
        <v>1232</v>
      </c>
    </row>
    <row r="16" spans="1:20" s="1886" customFormat="1" ht="16.5" customHeight="1">
      <c r="A16" s="1887"/>
      <c r="B16" s="1888" t="s">
        <v>449</v>
      </c>
      <c r="C16" s="5286">
        <v>2052</v>
      </c>
      <c r="D16" s="5287"/>
      <c r="E16" s="1889">
        <v>5</v>
      </c>
      <c r="F16" s="1889" t="s">
        <v>1232</v>
      </c>
      <c r="G16" s="1889">
        <v>2</v>
      </c>
      <c r="H16" s="1889">
        <v>1</v>
      </c>
      <c r="I16" s="1889">
        <v>3</v>
      </c>
      <c r="J16" s="1889">
        <v>25</v>
      </c>
      <c r="K16" s="1889">
        <v>2</v>
      </c>
      <c r="L16" s="1891">
        <v>8</v>
      </c>
      <c r="M16" s="1889">
        <v>10</v>
      </c>
      <c r="N16" s="1889">
        <v>33</v>
      </c>
      <c r="O16" s="1889">
        <v>7</v>
      </c>
      <c r="P16" s="1889">
        <v>1</v>
      </c>
      <c r="Q16" s="1889" t="s">
        <v>1232</v>
      </c>
      <c r="R16" s="1889" t="s">
        <v>1232</v>
      </c>
      <c r="S16" s="1889" t="s">
        <v>1232</v>
      </c>
      <c r="T16" s="1889" t="s">
        <v>1232</v>
      </c>
    </row>
    <row r="17" spans="1:20" s="1886" customFormat="1" ht="16.5" customHeight="1" thickBot="1">
      <c r="A17" s="1892" t="s">
        <v>1984</v>
      </c>
      <c r="B17" s="1893" t="s">
        <v>873</v>
      </c>
      <c r="C17" s="5288">
        <v>2011</v>
      </c>
      <c r="D17" s="5289"/>
      <c r="E17" s="1894">
        <v>4</v>
      </c>
      <c r="F17" s="1894" t="s">
        <v>1232</v>
      </c>
      <c r="G17" s="1894" t="s">
        <v>1232</v>
      </c>
      <c r="H17" s="1896">
        <v>2</v>
      </c>
      <c r="I17" s="1894">
        <v>1</v>
      </c>
      <c r="J17" s="1894">
        <v>27</v>
      </c>
      <c r="K17" s="1894">
        <v>3</v>
      </c>
      <c r="L17" s="1894">
        <v>5</v>
      </c>
      <c r="M17" s="1894">
        <v>19</v>
      </c>
      <c r="N17" s="1894">
        <v>27</v>
      </c>
      <c r="O17" s="1894">
        <v>7</v>
      </c>
      <c r="P17" s="1894" t="s">
        <v>1232</v>
      </c>
      <c r="Q17" s="1894">
        <v>1</v>
      </c>
      <c r="R17" s="1894" t="s">
        <v>1232</v>
      </c>
      <c r="S17" s="1894" t="s">
        <v>1232</v>
      </c>
      <c r="T17" s="1894" t="s">
        <v>1232</v>
      </c>
    </row>
    <row r="18" spans="1:20" s="1886" customFormat="1" ht="14.25" customHeight="1" thickBot="1">
      <c r="C18" s="1895"/>
      <c r="D18" s="1895"/>
      <c r="E18" s="1890"/>
      <c r="F18" s="1890"/>
      <c r="G18" s="1890"/>
      <c r="H18" s="1890"/>
      <c r="I18" s="1890"/>
      <c r="J18" s="1890"/>
      <c r="K18" s="1890"/>
      <c r="L18" s="1890"/>
      <c r="M18" s="1890"/>
      <c r="N18" s="1890"/>
      <c r="O18" s="1890"/>
      <c r="P18" s="1890"/>
      <c r="Q18" s="1890"/>
      <c r="S18" s="1890"/>
    </row>
    <row r="19" spans="1:20" s="1886" customFormat="1" ht="21.75" customHeight="1">
      <c r="A19" s="5263" t="s">
        <v>3066</v>
      </c>
      <c r="B19" s="5263"/>
      <c r="C19" s="5282" t="s">
        <v>3100</v>
      </c>
      <c r="D19" s="5282" t="s">
        <v>3101</v>
      </c>
      <c r="E19" s="5282" t="s">
        <v>3102</v>
      </c>
      <c r="F19" s="5282" t="s">
        <v>3103</v>
      </c>
      <c r="G19" s="5282" t="s">
        <v>3104</v>
      </c>
      <c r="H19" s="5282" t="s">
        <v>3105</v>
      </c>
      <c r="I19" s="5282" t="s">
        <v>3106</v>
      </c>
      <c r="J19" s="5282" t="s">
        <v>3107</v>
      </c>
      <c r="K19" s="5282" t="s">
        <v>3108</v>
      </c>
      <c r="L19" s="5282" t="s">
        <v>3109</v>
      </c>
      <c r="M19" s="5282" t="s">
        <v>3110</v>
      </c>
      <c r="N19" s="5282" t="s">
        <v>3111</v>
      </c>
      <c r="O19" s="5282" t="s">
        <v>3112</v>
      </c>
      <c r="P19" s="5282" t="s">
        <v>3113</v>
      </c>
      <c r="Q19" s="5282" t="s">
        <v>2013</v>
      </c>
      <c r="R19" s="5291" t="s">
        <v>3114</v>
      </c>
      <c r="S19" s="5292"/>
    </row>
    <row r="20" spans="1:20" s="1886" customFormat="1" ht="21.75" customHeight="1">
      <c r="A20" s="5262" t="s">
        <v>3082</v>
      </c>
      <c r="B20" s="5262"/>
      <c r="C20" s="5283"/>
      <c r="D20" s="5283"/>
      <c r="E20" s="5283"/>
      <c r="F20" s="5283"/>
      <c r="G20" s="5283"/>
      <c r="H20" s="5283"/>
      <c r="I20" s="5283"/>
      <c r="J20" s="5283"/>
      <c r="K20" s="5283"/>
      <c r="L20" s="5283"/>
      <c r="M20" s="5283"/>
      <c r="N20" s="5283"/>
      <c r="O20" s="5283"/>
      <c r="P20" s="5283"/>
      <c r="Q20" s="5283"/>
      <c r="R20" s="5293"/>
      <c r="S20" s="5294"/>
    </row>
    <row r="21" spans="1:20" s="1890" customFormat="1" ht="16.5" customHeight="1">
      <c r="A21" s="1887" t="s">
        <v>1982</v>
      </c>
      <c r="B21" s="1888" t="s">
        <v>1983</v>
      </c>
      <c r="C21" s="1897" t="s">
        <v>1232</v>
      </c>
      <c r="D21" s="1889">
        <v>1</v>
      </c>
      <c r="E21" s="1889" t="s">
        <v>1232</v>
      </c>
      <c r="F21" s="1889" t="s">
        <v>1232</v>
      </c>
      <c r="G21" s="1889" t="s">
        <v>1232</v>
      </c>
      <c r="H21" s="1889" t="s">
        <v>1232</v>
      </c>
      <c r="I21" s="1889" t="s">
        <v>1232</v>
      </c>
      <c r="J21" s="1889" t="s">
        <v>1232</v>
      </c>
      <c r="K21" s="1889" t="s">
        <v>1232</v>
      </c>
      <c r="L21" s="1889">
        <v>1</v>
      </c>
      <c r="M21" s="1889" t="s">
        <v>1232</v>
      </c>
      <c r="N21" s="1889" t="s">
        <v>1232</v>
      </c>
      <c r="O21" s="1889">
        <v>1</v>
      </c>
      <c r="P21" s="1889" t="s">
        <v>1232</v>
      </c>
      <c r="Q21" s="1889" t="s">
        <v>1232</v>
      </c>
      <c r="R21" s="5295">
        <f>SUM(E5:T5,E13:T13,C21:Q21)/C5*100</f>
        <v>7.1522023549934586</v>
      </c>
      <c r="S21" s="5295"/>
    </row>
    <row r="22" spans="1:20" s="1886" customFormat="1" ht="16.5" customHeight="1">
      <c r="A22" s="1887"/>
      <c r="B22" s="1888" t="s">
        <v>478</v>
      </c>
      <c r="C22" s="1897" t="s">
        <v>1232</v>
      </c>
      <c r="D22" s="1889">
        <v>3</v>
      </c>
      <c r="E22" s="1889" t="s">
        <v>1232</v>
      </c>
      <c r="F22" s="1889" t="s">
        <v>1232</v>
      </c>
      <c r="G22" s="1889" t="s">
        <v>1232</v>
      </c>
      <c r="H22" s="1889" t="s">
        <v>1232</v>
      </c>
      <c r="I22" s="1889" t="s">
        <v>1232</v>
      </c>
      <c r="J22" s="1889" t="s">
        <v>1232</v>
      </c>
      <c r="K22" s="1889" t="s">
        <v>1232</v>
      </c>
      <c r="L22" s="1889" t="s">
        <v>1232</v>
      </c>
      <c r="M22" s="1889" t="s">
        <v>1232</v>
      </c>
      <c r="N22" s="1889" t="s">
        <v>1232</v>
      </c>
      <c r="O22" s="1889" t="s">
        <v>1232</v>
      </c>
      <c r="P22" s="1889" t="s">
        <v>1232</v>
      </c>
      <c r="Q22" s="1889">
        <v>3</v>
      </c>
      <c r="R22" s="5290">
        <f t="shared" ref="R22:R23" si="0">SUM(E6:T6,E14:T14,C22:Q22)/C6*100</f>
        <v>7.1641791044776122</v>
      </c>
      <c r="S22" s="5290"/>
    </row>
    <row r="23" spans="1:20" s="1890" customFormat="1" ht="16.5" customHeight="1">
      <c r="A23" s="1887"/>
      <c r="B23" s="1888" t="s">
        <v>479</v>
      </c>
      <c r="C23" s="1897" t="s">
        <v>1232</v>
      </c>
      <c r="D23" s="1889">
        <v>2</v>
      </c>
      <c r="E23" s="1889" t="s">
        <v>1232</v>
      </c>
      <c r="F23" s="1889" t="s">
        <v>1232</v>
      </c>
      <c r="G23" s="1889">
        <v>1</v>
      </c>
      <c r="H23" s="1889">
        <v>1</v>
      </c>
      <c r="I23" s="1889" t="s">
        <v>1232</v>
      </c>
      <c r="J23" s="1889" t="s">
        <v>1232</v>
      </c>
      <c r="K23" s="1889" t="s">
        <v>1232</v>
      </c>
      <c r="L23" s="1889" t="s">
        <v>1232</v>
      </c>
      <c r="M23" s="1889" t="s">
        <v>1232</v>
      </c>
      <c r="N23" s="1889" t="s">
        <v>1232</v>
      </c>
      <c r="O23" s="1889" t="s">
        <v>1232</v>
      </c>
      <c r="P23" s="1889" t="s">
        <v>1232</v>
      </c>
      <c r="Q23" s="1889">
        <v>2</v>
      </c>
      <c r="R23" s="5290">
        <f t="shared" si="0"/>
        <v>8.1818181818181817</v>
      </c>
      <c r="S23" s="5290"/>
    </row>
    <row r="24" spans="1:20" s="1886" customFormat="1" ht="16.5" customHeight="1">
      <c r="A24" s="1887"/>
      <c r="B24" s="1888" t="s">
        <v>449</v>
      </c>
      <c r="C24" s="1897">
        <v>2</v>
      </c>
      <c r="D24" s="1889">
        <v>1</v>
      </c>
      <c r="E24" s="1889" t="s">
        <v>1232</v>
      </c>
      <c r="F24" s="1889" t="s">
        <v>1232</v>
      </c>
      <c r="G24" s="1889" t="s">
        <v>1232</v>
      </c>
      <c r="H24" s="1889" t="s">
        <v>1232</v>
      </c>
      <c r="I24" s="1889" t="s">
        <v>1232</v>
      </c>
      <c r="J24" s="1889" t="s">
        <v>1232</v>
      </c>
      <c r="K24" s="1889" t="s">
        <v>1232</v>
      </c>
      <c r="L24" s="1889" t="s">
        <v>1232</v>
      </c>
      <c r="M24" s="1889" t="s">
        <v>1232</v>
      </c>
      <c r="N24" s="1889" t="s">
        <v>1232</v>
      </c>
      <c r="O24" s="1889" t="s">
        <v>1232</v>
      </c>
      <c r="P24" s="1889" t="s">
        <v>1232</v>
      </c>
      <c r="Q24" s="1889">
        <v>1</v>
      </c>
      <c r="R24" s="5290">
        <f>SUM(E8:T8,E16:T16,C24:Q24)/C8*100</f>
        <v>9.0022172949002215</v>
      </c>
      <c r="S24" s="5290"/>
    </row>
    <row r="25" spans="1:20" s="1886" customFormat="1" ht="16.5" customHeight="1" thickBot="1">
      <c r="A25" s="1892" t="s">
        <v>1984</v>
      </c>
      <c r="B25" s="1893" t="s">
        <v>873</v>
      </c>
      <c r="C25" s="1898">
        <v>3</v>
      </c>
      <c r="D25" s="1896">
        <v>12</v>
      </c>
      <c r="E25" s="1894" t="s">
        <v>1232</v>
      </c>
      <c r="F25" s="1894" t="s">
        <v>1232</v>
      </c>
      <c r="G25" s="1896">
        <v>1</v>
      </c>
      <c r="H25" s="1894" t="s">
        <v>1232</v>
      </c>
      <c r="I25" s="1894" t="s">
        <v>1232</v>
      </c>
      <c r="J25" s="1894" t="s">
        <v>1232</v>
      </c>
      <c r="K25" s="1894" t="s">
        <v>1232</v>
      </c>
      <c r="L25" s="1894" t="s">
        <v>1232</v>
      </c>
      <c r="M25" s="1894" t="s">
        <v>1232</v>
      </c>
      <c r="N25" s="1894" t="s">
        <v>1232</v>
      </c>
      <c r="O25" s="1894" t="s">
        <v>1232</v>
      </c>
      <c r="P25" s="1894" t="s">
        <v>1232</v>
      </c>
      <c r="Q25" s="1896">
        <v>4</v>
      </c>
      <c r="R25" s="5296">
        <f>SUM(E9:T9,E17:T17,C25:Q25)/C9*100</f>
        <v>9.9864437415273386</v>
      </c>
      <c r="S25" s="5296"/>
    </row>
    <row r="26" spans="1:20" s="1901" customFormat="1" ht="16.5">
      <c r="A26" s="1899"/>
      <c r="B26" s="1899"/>
      <c r="C26" s="1899"/>
      <c r="D26" s="1899"/>
      <c r="E26" s="1899"/>
      <c r="F26" s="1899"/>
      <c r="G26" s="1899"/>
      <c r="H26" s="1899"/>
      <c r="I26" s="1899"/>
      <c r="J26" s="1899"/>
      <c r="K26" s="1899"/>
      <c r="L26" s="1899"/>
      <c r="M26" s="1899"/>
      <c r="N26" s="1899"/>
      <c r="O26" s="1899"/>
      <c r="P26" s="1899"/>
      <c r="Q26" s="1899"/>
      <c r="R26" s="1899"/>
      <c r="S26" s="1900" t="s">
        <v>3115</v>
      </c>
      <c r="T26" s="1900"/>
    </row>
    <row r="27" spans="1:20" s="1902" customFormat="1" ht="30" customHeight="1">
      <c r="A27" s="1677" t="s">
        <v>3116</v>
      </c>
      <c r="B27" s="1677"/>
      <c r="C27" s="1677"/>
      <c r="D27" s="1677"/>
      <c r="E27" s="1677"/>
      <c r="F27" s="1677"/>
      <c r="G27" s="1677"/>
      <c r="H27" s="1677"/>
      <c r="I27" s="1677"/>
      <c r="J27" s="1677"/>
      <c r="K27" s="1677"/>
      <c r="L27" s="1677"/>
      <c r="M27" s="1677"/>
      <c r="N27" s="1677"/>
      <c r="O27" s="1677"/>
      <c r="P27" s="1677"/>
      <c r="Q27" s="1677"/>
      <c r="R27" s="1677"/>
      <c r="S27" s="1677"/>
      <c r="T27" s="1677"/>
    </row>
    <row r="28" spans="1:20" s="1903" customFormat="1" ht="12.65" customHeight="1" thickBot="1">
      <c r="A28" s="1902"/>
      <c r="B28" s="1902"/>
      <c r="C28" s="1902"/>
      <c r="D28" s="1902"/>
      <c r="E28" s="1902"/>
      <c r="F28" s="1902"/>
      <c r="G28" s="1902"/>
      <c r="H28" s="1902"/>
      <c r="I28" s="1902"/>
      <c r="J28" s="1902"/>
      <c r="K28" s="1902"/>
      <c r="L28" s="1902"/>
      <c r="M28" s="1902"/>
      <c r="N28" s="1902"/>
      <c r="O28" s="1902"/>
      <c r="P28" s="1902"/>
      <c r="Q28" s="1902"/>
      <c r="R28" s="1902"/>
      <c r="S28" s="1902"/>
      <c r="T28" s="1900" t="s">
        <v>3065</v>
      </c>
    </row>
    <row r="29" spans="1:20" s="1903" customFormat="1" ht="21.65" customHeight="1">
      <c r="A29" s="1904"/>
      <c r="B29" s="1905" t="s">
        <v>3117</v>
      </c>
      <c r="C29" s="5297" t="s">
        <v>1461</v>
      </c>
      <c r="D29" s="5298"/>
      <c r="E29" s="5297" t="s">
        <v>3118</v>
      </c>
      <c r="F29" s="5298"/>
      <c r="G29" s="5297" t="s">
        <v>3119</v>
      </c>
      <c r="H29" s="5298"/>
      <c r="I29" s="5297" t="s">
        <v>3120</v>
      </c>
      <c r="J29" s="5298"/>
      <c r="K29" s="5297" t="s">
        <v>3121</v>
      </c>
      <c r="L29" s="5298"/>
      <c r="M29" s="5297" t="s">
        <v>3122</v>
      </c>
      <c r="N29" s="5298"/>
      <c r="O29" s="5297" t="s">
        <v>3123</v>
      </c>
      <c r="P29" s="5298"/>
      <c r="Q29" s="5297" t="s">
        <v>3124</v>
      </c>
      <c r="R29" s="5298"/>
      <c r="S29" s="5297" t="s">
        <v>3125</v>
      </c>
      <c r="T29" s="5299"/>
    </row>
    <row r="30" spans="1:20" ht="21.65" customHeight="1">
      <c r="A30" s="1906" t="s">
        <v>363</v>
      </c>
      <c r="B30" s="1907"/>
      <c r="C30" s="1908" t="s">
        <v>369</v>
      </c>
      <c r="D30" s="1908" t="s">
        <v>370</v>
      </c>
      <c r="E30" s="1908" t="s">
        <v>369</v>
      </c>
      <c r="F30" s="1908" t="s">
        <v>370</v>
      </c>
      <c r="G30" s="1908" t="s">
        <v>369</v>
      </c>
      <c r="H30" s="1908" t="s">
        <v>370</v>
      </c>
      <c r="I30" s="1908" t="s">
        <v>369</v>
      </c>
      <c r="J30" s="1908" t="s">
        <v>370</v>
      </c>
      <c r="K30" s="1908" t="s">
        <v>369</v>
      </c>
      <c r="L30" s="1908" t="s">
        <v>370</v>
      </c>
      <c r="M30" s="1908" t="s">
        <v>369</v>
      </c>
      <c r="N30" s="1908" t="s">
        <v>370</v>
      </c>
      <c r="O30" s="1908" t="s">
        <v>369</v>
      </c>
      <c r="P30" s="1908" t="s">
        <v>370</v>
      </c>
      <c r="Q30" s="1908" t="s">
        <v>369</v>
      </c>
      <c r="R30" s="1908" t="s">
        <v>370</v>
      </c>
      <c r="S30" s="1908" t="s">
        <v>369</v>
      </c>
      <c r="T30" s="1909" t="s">
        <v>370</v>
      </c>
    </row>
    <row r="31" spans="1:20" ht="16.25" customHeight="1">
      <c r="A31" s="1911" t="s">
        <v>1982</v>
      </c>
      <c r="B31" s="1912" t="s">
        <v>1983</v>
      </c>
      <c r="C31" s="1913" t="s">
        <v>1232</v>
      </c>
      <c r="D31" s="1914" t="s">
        <v>3126</v>
      </c>
      <c r="E31" s="1915" t="s">
        <v>1232</v>
      </c>
      <c r="F31" s="1915" t="s">
        <v>1232</v>
      </c>
      <c r="G31" s="1915" t="s">
        <v>1232</v>
      </c>
      <c r="H31" s="1915" t="s">
        <v>1232</v>
      </c>
      <c r="I31" s="1915" t="s">
        <v>1232</v>
      </c>
      <c r="J31" s="1915" t="s">
        <v>1232</v>
      </c>
      <c r="K31" s="1915" t="s">
        <v>1232</v>
      </c>
      <c r="L31" s="1915" t="s">
        <v>1232</v>
      </c>
      <c r="M31" s="1915" t="s">
        <v>1232</v>
      </c>
      <c r="N31" s="1915" t="s">
        <v>1232</v>
      </c>
      <c r="O31" s="1915" t="s">
        <v>1232</v>
      </c>
      <c r="P31" s="1915" t="s">
        <v>3126</v>
      </c>
      <c r="Q31" s="1915" t="s">
        <v>1232</v>
      </c>
      <c r="R31" s="1915" t="s">
        <v>1232</v>
      </c>
      <c r="S31" s="1915" t="s">
        <v>1232</v>
      </c>
      <c r="T31" s="1915" t="s">
        <v>1232</v>
      </c>
    </row>
    <row r="32" spans="1:20" ht="16.25" customHeight="1">
      <c r="A32" s="1887"/>
      <c r="B32" s="1888" t="s">
        <v>478</v>
      </c>
      <c r="C32" s="1916" t="s">
        <v>1232</v>
      </c>
      <c r="D32" s="1917" t="s">
        <v>3127</v>
      </c>
      <c r="E32" s="1918" t="s">
        <v>1232</v>
      </c>
      <c r="F32" s="1918" t="s">
        <v>1232</v>
      </c>
      <c r="G32" s="1918" t="s">
        <v>1232</v>
      </c>
      <c r="H32" s="1918" t="s">
        <v>1232</v>
      </c>
      <c r="I32" s="1918" t="s">
        <v>1232</v>
      </c>
      <c r="J32" s="1918" t="s">
        <v>1232</v>
      </c>
      <c r="K32" s="1918" t="s">
        <v>1232</v>
      </c>
      <c r="L32" s="1918" t="s">
        <v>1232</v>
      </c>
      <c r="M32" s="1918" t="s">
        <v>1232</v>
      </c>
      <c r="N32" s="1918" t="s">
        <v>1232</v>
      </c>
      <c r="O32" s="1918" t="s">
        <v>1232</v>
      </c>
      <c r="P32" s="1918" t="s">
        <v>3127</v>
      </c>
      <c r="Q32" s="1918" t="s">
        <v>1232</v>
      </c>
      <c r="R32" s="1918" t="s">
        <v>1232</v>
      </c>
      <c r="S32" s="1918" t="s">
        <v>1232</v>
      </c>
      <c r="T32" s="1918" t="s">
        <v>1232</v>
      </c>
    </row>
    <row r="33" spans="1:20" s="1919" customFormat="1" ht="16.25" customHeight="1">
      <c r="A33" s="1887"/>
      <c r="B33" s="1888" t="s">
        <v>479</v>
      </c>
      <c r="C33" s="1916" t="s">
        <v>1232</v>
      </c>
      <c r="D33" s="1917" t="s">
        <v>3126</v>
      </c>
      <c r="E33" s="1918" t="s">
        <v>1232</v>
      </c>
      <c r="F33" s="1918" t="s">
        <v>1232</v>
      </c>
      <c r="G33" s="1918" t="s">
        <v>1232</v>
      </c>
      <c r="H33" s="1918" t="s">
        <v>1232</v>
      </c>
      <c r="I33" s="1918" t="s">
        <v>1232</v>
      </c>
      <c r="J33" s="1918" t="s">
        <v>1232</v>
      </c>
      <c r="K33" s="1918" t="s">
        <v>1232</v>
      </c>
      <c r="L33" s="1918" t="s">
        <v>1232</v>
      </c>
      <c r="M33" s="1918" t="s">
        <v>1232</v>
      </c>
      <c r="N33" s="1918" t="s">
        <v>1232</v>
      </c>
      <c r="O33" s="1918" t="s">
        <v>1232</v>
      </c>
      <c r="P33" s="1918" t="s">
        <v>3126</v>
      </c>
      <c r="Q33" s="1918" t="s">
        <v>1232</v>
      </c>
      <c r="R33" s="1918" t="s">
        <v>1232</v>
      </c>
      <c r="S33" s="1918" t="s">
        <v>1232</v>
      </c>
      <c r="T33" s="1918" t="s">
        <v>1232</v>
      </c>
    </row>
    <row r="34" spans="1:20" s="1919" customFormat="1" ht="16.25" customHeight="1">
      <c r="A34" s="1887"/>
      <c r="B34" s="1888" t="s">
        <v>449</v>
      </c>
      <c r="C34" s="1916" t="s">
        <v>3127</v>
      </c>
      <c r="D34" s="1917" t="s">
        <v>1232</v>
      </c>
      <c r="E34" s="1918" t="s">
        <v>1232</v>
      </c>
      <c r="F34" s="1918" t="s">
        <v>1232</v>
      </c>
      <c r="G34" s="1918" t="s">
        <v>1232</v>
      </c>
      <c r="H34" s="1918" t="s">
        <v>1232</v>
      </c>
      <c r="I34" s="1918" t="s">
        <v>1232</v>
      </c>
      <c r="J34" s="1918" t="s">
        <v>1232</v>
      </c>
      <c r="K34" s="1918" t="s">
        <v>1232</v>
      </c>
      <c r="L34" s="1918" t="s">
        <v>1232</v>
      </c>
      <c r="M34" s="1918" t="s">
        <v>1232</v>
      </c>
      <c r="N34" s="1918" t="s">
        <v>1232</v>
      </c>
      <c r="O34" s="1918" t="s">
        <v>3127</v>
      </c>
      <c r="P34" s="1918" t="s">
        <v>1232</v>
      </c>
      <c r="Q34" s="1918" t="s">
        <v>1232</v>
      </c>
      <c r="R34" s="1918" t="s">
        <v>1232</v>
      </c>
      <c r="S34" s="1918" t="s">
        <v>1232</v>
      </c>
      <c r="T34" s="1918" t="s">
        <v>1232</v>
      </c>
    </row>
    <row r="35" spans="1:20" s="1919" customFormat="1" ht="16.25" customHeight="1" thickBot="1">
      <c r="A35" s="1892" t="s">
        <v>1984</v>
      </c>
      <c r="B35" s="1893" t="s">
        <v>1985</v>
      </c>
      <c r="C35" s="1920" t="s">
        <v>3126</v>
      </c>
      <c r="D35" s="1921" t="s">
        <v>3126</v>
      </c>
      <c r="E35" s="1922" t="s">
        <v>1232</v>
      </c>
      <c r="F35" s="1922" t="s">
        <v>1232</v>
      </c>
      <c r="G35" s="1922" t="s">
        <v>1232</v>
      </c>
      <c r="H35" s="1922" t="s">
        <v>1232</v>
      </c>
      <c r="I35" s="1922" t="s">
        <v>1232</v>
      </c>
      <c r="J35" s="1922" t="s">
        <v>1232</v>
      </c>
      <c r="K35" s="1922" t="s">
        <v>1232</v>
      </c>
      <c r="L35" s="1922" t="s">
        <v>1232</v>
      </c>
      <c r="M35" s="1922" t="s">
        <v>1232</v>
      </c>
      <c r="N35" s="1922" t="s">
        <v>1232</v>
      </c>
      <c r="O35" s="1922" t="s">
        <v>3126</v>
      </c>
      <c r="P35" s="1922" t="s">
        <v>3126</v>
      </c>
      <c r="Q35" s="1922" t="s">
        <v>1232</v>
      </c>
      <c r="R35" s="1922" t="s">
        <v>1232</v>
      </c>
      <c r="S35" s="1922" t="s">
        <v>1232</v>
      </c>
      <c r="T35" s="1922" t="s">
        <v>1232</v>
      </c>
    </row>
    <row r="36" spans="1:20" ht="13.5" thickBot="1">
      <c r="A36" s="1902"/>
      <c r="B36" s="1902"/>
      <c r="C36" s="1902"/>
      <c r="D36" s="1902"/>
      <c r="E36" s="1902"/>
      <c r="F36" s="1902"/>
      <c r="G36" s="1902"/>
      <c r="H36" s="1902"/>
      <c r="I36" s="1902"/>
      <c r="J36" s="1902"/>
      <c r="K36" s="1902"/>
      <c r="L36" s="1902"/>
      <c r="M36" s="1902"/>
      <c r="N36" s="1902"/>
      <c r="O36" s="1902"/>
      <c r="P36" s="1902"/>
      <c r="Q36" s="1902"/>
      <c r="R36" s="1902"/>
      <c r="S36" s="1902"/>
      <c r="T36" s="1902"/>
    </row>
    <row r="37" spans="1:20" ht="21.65" customHeight="1">
      <c r="A37" s="1904"/>
      <c r="B37" s="1905" t="s">
        <v>3117</v>
      </c>
      <c r="C37" s="5300" t="s">
        <v>3128</v>
      </c>
      <c r="D37" s="5300"/>
      <c r="E37" s="5300" t="s">
        <v>3129</v>
      </c>
      <c r="F37" s="5300"/>
      <c r="G37" s="5300" t="s">
        <v>3130</v>
      </c>
      <c r="H37" s="5300"/>
      <c r="I37" s="5300" t="s">
        <v>3131</v>
      </c>
      <c r="J37" s="5300"/>
      <c r="K37" s="5300" t="s">
        <v>3132</v>
      </c>
      <c r="L37" s="5300"/>
      <c r="M37" s="5300" t="s">
        <v>3133</v>
      </c>
      <c r="N37" s="5300"/>
      <c r="O37" s="5300" t="s">
        <v>3134</v>
      </c>
      <c r="P37" s="5300"/>
      <c r="Q37" s="5300" t="s">
        <v>3135</v>
      </c>
      <c r="R37" s="5297"/>
    </row>
    <row r="38" spans="1:20" ht="21.65" customHeight="1">
      <c r="A38" s="1906" t="s">
        <v>363</v>
      </c>
      <c r="B38" s="1907"/>
      <c r="C38" s="1908" t="s">
        <v>369</v>
      </c>
      <c r="D38" s="1908" t="s">
        <v>370</v>
      </c>
      <c r="E38" s="1908" t="s">
        <v>369</v>
      </c>
      <c r="F38" s="1908" t="s">
        <v>370</v>
      </c>
      <c r="G38" s="1908" t="s">
        <v>369</v>
      </c>
      <c r="H38" s="1908" t="s">
        <v>370</v>
      </c>
      <c r="I38" s="1908" t="s">
        <v>369</v>
      </c>
      <c r="J38" s="1908" t="s">
        <v>370</v>
      </c>
      <c r="K38" s="1908" t="s">
        <v>369</v>
      </c>
      <c r="L38" s="1908" t="s">
        <v>370</v>
      </c>
      <c r="M38" s="1908" t="s">
        <v>369</v>
      </c>
      <c r="N38" s="1908" t="s">
        <v>370</v>
      </c>
      <c r="O38" s="1908" t="s">
        <v>369</v>
      </c>
      <c r="P38" s="1908" t="s">
        <v>370</v>
      </c>
      <c r="Q38" s="1908" t="s">
        <v>369</v>
      </c>
      <c r="R38" s="1909" t="s">
        <v>370</v>
      </c>
    </row>
    <row r="39" spans="1:20" ht="16.25" customHeight="1">
      <c r="A39" s="1911" t="s">
        <v>1982</v>
      </c>
      <c r="B39" s="1912" t="s">
        <v>1983</v>
      </c>
      <c r="C39" s="1923" t="s">
        <v>1232</v>
      </c>
      <c r="D39" s="1915" t="s">
        <v>1232</v>
      </c>
      <c r="E39" s="1915" t="s">
        <v>1232</v>
      </c>
      <c r="F39" s="1915" t="s">
        <v>1232</v>
      </c>
      <c r="G39" s="1915" t="s">
        <v>1232</v>
      </c>
      <c r="H39" s="1915" t="s">
        <v>1232</v>
      </c>
      <c r="I39" s="1915" t="s">
        <v>1232</v>
      </c>
      <c r="J39" s="1915" t="s">
        <v>1232</v>
      </c>
      <c r="K39" s="1915" t="s">
        <v>1232</v>
      </c>
      <c r="L39" s="1915" t="s">
        <v>1232</v>
      </c>
      <c r="M39" s="1915" t="s">
        <v>1232</v>
      </c>
      <c r="N39" s="1915" t="s">
        <v>1232</v>
      </c>
      <c r="O39" s="1915" t="s">
        <v>1232</v>
      </c>
      <c r="P39" s="1915" t="s">
        <v>1232</v>
      </c>
      <c r="Q39" s="1915" t="s">
        <v>1232</v>
      </c>
      <c r="R39" s="1915" t="s">
        <v>1232</v>
      </c>
    </row>
    <row r="40" spans="1:20" ht="16.25" customHeight="1">
      <c r="A40" s="1887"/>
      <c r="B40" s="1888" t="s">
        <v>478</v>
      </c>
      <c r="C40" s="1924" t="s">
        <v>1232</v>
      </c>
      <c r="D40" s="1918" t="s">
        <v>1232</v>
      </c>
      <c r="E40" s="1918" t="s">
        <v>1232</v>
      </c>
      <c r="F40" s="1918" t="s">
        <v>1232</v>
      </c>
      <c r="G40" s="1918" t="s">
        <v>1232</v>
      </c>
      <c r="H40" s="1918" t="s">
        <v>1232</v>
      </c>
      <c r="I40" s="1918" t="s">
        <v>1232</v>
      </c>
      <c r="J40" s="1918" t="s">
        <v>1232</v>
      </c>
      <c r="K40" s="1918" t="s">
        <v>1232</v>
      </c>
      <c r="L40" s="1918" t="s">
        <v>1232</v>
      </c>
      <c r="M40" s="1918" t="s">
        <v>1232</v>
      </c>
      <c r="N40" s="1918" t="s">
        <v>1232</v>
      </c>
      <c r="O40" s="1918" t="s">
        <v>1232</v>
      </c>
      <c r="P40" s="1918" t="s">
        <v>1232</v>
      </c>
      <c r="Q40" s="1918" t="s">
        <v>1232</v>
      </c>
      <c r="R40" s="1918" t="s">
        <v>1232</v>
      </c>
    </row>
    <row r="41" spans="1:20" ht="16.25" customHeight="1">
      <c r="A41" s="1887"/>
      <c r="B41" s="1888" t="s">
        <v>479</v>
      </c>
      <c r="C41" s="1924" t="s">
        <v>1232</v>
      </c>
      <c r="D41" s="1918" t="s">
        <v>1232</v>
      </c>
      <c r="E41" s="1918" t="s">
        <v>1232</v>
      </c>
      <c r="F41" s="1918" t="s">
        <v>1232</v>
      </c>
      <c r="G41" s="1918" t="s">
        <v>1232</v>
      </c>
      <c r="H41" s="1918" t="s">
        <v>1232</v>
      </c>
      <c r="I41" s="1918" t="s">
        <v>1232</v>
      </c>
      <c r="J41" s="1918" t="s">
        <v>1232</v>
      </c>
      <c r="K41" s="1918" t="s">
        <v>1232</v>
      </c>
      <c r="L41" s="1918" t="s">
        <v>1232</v>
      </c>
      <c r="M41" s="1918" t="s">
        <v>1232</v>
      </c>
      <c r="N41" s="1918" t="s">
        <v>1232</v>
      </c>
      <c r="O41" s="1918" t="s">
        <v>1232</v>
      </c>
      <c r="P41" s="1918" t="s">
        <v>1232</v>
      </c>
      <c r="Q41" s="1918" t="s">
        <v>1232</v>
      </c>
      <c r="R41" s="1918" t="s">
        <v>1232</v>
      </c>
    </row>
    <row r="42" spans="1:20" ht="16.25" customHeight="1">
      <c r="A42" s="1887"/>
      <c r="B42" s="1888" t="s">
        <v>449</v>
      </c>
      <c r="C42" s="1924" t="s">
        <v>1232</v>
      </c>
      <c r="D42" s="1918" t="s">
        <v>1232</v>
      </c>
      <c r="E42" s="1918" t="s">
        <v>1232</v>
      </c>
      <c r="F42" s="1918" t="s">
        <v>1232</v>
      </c>
      <c r="G42" s="1918" t="s">
        <v>1232</v>
      </c>
      <c r="H42" s="1918" t="s">
        <v>1232</v>
      </c>
      <c r="I42" s="1918" t="s">
        <v>1232</v>
      </c>
      <c r="J42" s="1918" t="s">
        <v>1232</v>
      </c>
      <c r="K42" s="1918" t="s">
        <v>1232</v>
      </c>
      <c r="L42" s="1918" t="s">
        <v>1232</v>
      </c>
      <c r="M42" s="1918" t="s">
        <v>1232</v>
      </c>
      <c r="N42" s="1918" t="s">
        <v>1232</v>
      </c>
      <c r="O42" s="1918" t="s">
        <v>1232</v>
      </c>
      <c r="P42" s="1918" t="s">
        <v>1232</v>
      </c>
      <c r="Q42" s="1918" t="s">
        <v>1232</v>
      </c>
      <c r="R42" s="1918" t="s">
        <v>1232</v>
      </c>
    </row>
    <row r="43" spans="1:20" ht="16.25" customHeight="1" thickBot="1">
      <c r="A43" s="1892" t="s">
        <v>1984</v>
      </c>
      <c r="B43" s="1893" t="s">
        <v>1985</v>
      </c>
      <c r="C43" s="1925" t="s">
        <v>1232</v>
      </c>
      <c r="D43" s="1922" t="s">
        <v>1232</v>
      </c>
      <c r="E43" s="1922" t="s">
        <v>1232</v>
      </c>
      <c r="F43" s="1922" t="s">
        <v>1232</v>
      </c>
      <c r="G43" s="1922" t="s">
        <v>1232</v>
      </c>
      <c r="H43" s="1922" t="s">
        <v>1232</v>
      </c>
      <c r="I43" s="1922" t="s">
        <v>1232</v>
      </c>
      <c r="J43" s="1922" t="s">
        <v>1232</v>
      </c>
      <c r="K43" s="1922" t="s">
        <v>1232</v>
      </c>
      <c r="L43" s="1922" t="s">
        <v>1232</v>
      </c>
      <c r="M43" s="1922" t="s">
        <v>1232</v>
      </c>
      <c r="N43" s="1922" t="s">
        <v>1232</v>
      </c>
      <c r="O43" s="1922" t="s">
        <v>1232</v>
      </c>
      <c r="P43" s="1922" t="s">
        <v>1232</v>
      </c>
      <c r="Q43" s="1922" t="s">
        <v>1232</v>
      </c>
      <c r="R43" s="1922" t="s">
        <v>1232</v>
      </c>
    </row>
    <row r="44" spans="1:20">
      <c r="A44" s="1886"/>
      <c r="B44" s="1886"/>
      <c r="C44" s="1886"/>
      <c r="D44" s="1886"/>
      <c r="E44" s="1886"/>
      <c r="F44" s="1886"/>
      <c r="G44" s="1886"/>
      <c r="H44" s="1886"/>
      <c r="I44" s="1886"/>
      <c r="J44" s="1886"/>
      <c r="K44" s="1886"/>
      <c r="L44" s="1886"/>
      <c r="M44" s="1886"/>
      <c r="N44" s="1886"/>
      <c r="O44" s="1886"/>
      <c r="P44" s="1886"/>
      <c r="Q44" s="1886"/>
      <c r="R44" s="1900" t="s">
        <v>3115</v>
      </c>
    </row>
  </sheetData>
  <mergeCells count="88">
    <mergeCell ref="M37:N37"/>
    <mergeCell ref="O37:P37"/>
    <mergeCell ref="Q37:R37"/>
    <mergeCell ref="C37:D37"/>
    <mergeCell ref="E37:F37"/>
    <mergeCell ref="G37:H37"/>
    <mergeCell ref="I37:J37"/>
    <mergeCell ref="K37:L37"/>
    <mergeCell ref="J19:J20"/>
    <mergeCell ref="R24:S24"/>
    <mergeCell ref="R25:S25"/>
    <mergeCell ref="C29:D29"/>
    <mergeCell ref="E29:F29"/>
    <mergeCell ref="G29:H29"/>
    <mergeCell ref="I29:J29"/>
    <mergeCell ref="K29:L29"/>
    <mergeCell ref="M29:N29"/>
    <mergeCell ref="O29:P29"/>
    <mergeCell ref="Q29:R29"/>
    <mergeCell ref="S29:T29"/>
    <mergeCell ref="E19:E20"/>
    <mergeCell ref="F19:F20"/>
    <mergeCell ref="G19:G20"/>
    <mergeCell ref="H19:H20"/>
    <mergeCell ref="I19:I20"/>
    <mergeCell ref="R23:S23"/>
    <mergeCell ref="K19:K20"/>
    <mergeCell ref="L19:L20"/>
    <mergeCell ref="M19:M20"/>
    <mergeCell ref="N19:N20"/>
    <mergeCell ref="O19:O20"/>
    <mergeCell ref="P19:P20"/>
    <mergeCell ref="Q19:Q20"/>
    <mergeCell ref="R19:S20"/>
    <mergeCell ref="R21:S21"/>
    <mergeCell ref="R22:S22"/>
    <mergeCell ref="C14:D14"/>
    <mergeCell ref="C15:D15"/>
    <mergeCell ref="C16:D16"/>
    <mergeCell ref="C17:D17"/>
    <mergeCell ref="A19:B19"/>
    <mergeCell ref="C19:C20"/>
    <mergeCell ref="D19:D20"/>
    <mergeCell ref="A20:B20"/>
    <mergeCell ref="Q11:Q12"/>
    <mergeCell ref="R11:R12"/>
    <mergeCell ref="S11:S12"/>
    <mergeCell ref="T11:T12"/>
    <mergeCell ref="A12:B12"/>
    <mergeCell ref="O11:O12"/>
    <mergeCell ref="P11:P12"/>
    <mergeCell ref="A11:B11"/>
    <mergeCell ref="C13:D13"/>
    <mergeCell ref="K11:K12"/>
    <mergeCell ref="L11:L12"/>
    <mergeCell ref="M11:M12"/>
    <mergeCell ref="N11:N12"/>
    <mergeCell ref="E11:E12"/>
    <mergeCell ref="F11:F12"/>
    <mergeCell ref="G11:G12"/>
    <mergeCell ref="H11:H12"/>
    <mergeCell ref="I11:I12"/>
    <mergeCell ref="J11:J12"/>
    <mergeCell ref="C11:D12"/>
    <mergeCell ref="C5:D5"/>
    <mergeCell ref="C6:D6"/>
    <mergeCell ref="C7:D7"/>
    <mergeCell ref="C8:D8"/>
    <mergeCell ref="C9:D9"/>
    <mergeCell ref="T3:T4"/>
    <mergeCell ref="I3:I4"/>
    <mergeCell ref="J3:J4"/>
    <mergeCell ref="K3:K4"/>
    <mergeCell ref="L3:L4"/>
    <mergeCell ref="M3:M4"/>
    <mergeCell ref="N3:N4"/>
    <mergeCell ref="O3:O4"/>
    <mergeCell ref="P3:P4"/>
    <mergeCell ref="Q3:Q4"/>
    <mergeCell ref="R3:R4"/>
    <mergeCell ref="S3:S4"/>
    <mergeCell ref="H3:H4"/>
    <mergeCell ref="A4:B4"/>
    <mergeCell ref="A3:B3"/>
    <mergeCell ref="C3:D4"/>
    <mergeCell ref="E3:E4"/>
    <mergeCell ref="F3:F4"/>
    <mergeCell ref="G3:G4"/>
  </mergeCells>
  <phoneticPr fontId="2"/>
  <printOptions horizontalCentered="1"/>
  <pageMargins left="0.39370078740157483" right="0.39370078740157483" top="0.59055118110236227" bottom="0.59055118110236227" header="0.11811023622047245" footer="0.11811023622047245"/>
  <pageSetup paperSize="9" scale="97" firstPageNumber="79" orientation="portrait" useFirstPageNumber="1" r:id="rId1"/>
  <headerFooter alignWithMargins="0">
    <oddFooter>&amp;C&amp;"ＭＳ 明朝,標準"&amp;10&amp;P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08AB-3475-4961-BA90-A9420B6963B7}">
  <dimension ref="A1:T18"/>
  <sheetViews>
    <sheetView view="pageBreakPreview" zoomScaleNormal="100" zoomScaleSheetLayoutView="100" workbookViewId="0"/>
  </sheetViews>
  <sheetFormatPr defaultColWidth="9" defaultRowHeight="13"/>
  <cols>
    <col min="1" max="1" width="5.1796875" style="1910" customWidth="1"/>
    <col min="2" max="2" width="6.1796875" style="1910" customWidth="1"/>
    <col min="3" max="16" width="5.1796875" style="1910" customWidth="1"/>
    <col min="17" max="18" width="5.08984375" style="1910" customWidth="1"/>
    <col min="19" max="20" width="5.1796875" style="1910" customWidth="1"/>
    <col min="21" max="16384" width="9" style="1910"/>
  </cols>
  <sheetData>
    <row r="1" spans="1:20" s="1901" customFormat="1" ht="30" customHeight="1">
      <c r="A1" s="1677" t="s">
        <v>3136</v>
      </c>
      <c r="B1" s="1677"/>
      <c r="C1" s="1677"/>
      <c r="D1" s="1677"/>
      <c r="E1" s="1677"/>
      <c r="F1" s="1677"/>
      <c r="G1" s="1677"/>
      <c r="H1" s="1677"/>
      <c r="I1" s="1677"/>
      <c r="J1" s="1677"/>
      <c r="K1" s="1677"/>
      <c r="L1" s="1677"/>
      <c r="M1" s="1677"/>
      <c r="N1" s="1677"/>
      <c r="O1" s="1677"/>
      <c r="P1" s="1677"/>
      <c r="Q1" s="1677"/>
      <c r="R1" s="1677"/>
    </row>
    <row r="2" spans="1:20" s="1712" customFormat="1" ht="15" customHeight="1" thickBot="1">
      <c r="B2" s="1926"/>
      <c r="C2" s="1926"/>
      <c r="D2" s="1926"/>
      <c r="E2" s="1926"/>
      <c r="F2" s="1926"/>
      <c r="G2" s="1926"/>
      <c r="H2" s="1926"/>
      <c r="I2" s="1926"/>
      <c r="J2" s="1926"/>
      <c r="K2" s="1926"/>
      <c r="L2" s="1926"/>
      <c r="M2" s="1926"/>
      <c r="N2" s="1926"/>
      <c r="O2" s="1926"/>
      <c r="P2" s="1926"/>
      <c r="Q2" s="1926"/>
      <c r="R2" s="1927" t="s">
        <v>1991</v>
      </c>
      <c r="S2" s="1902"/>
      <c r="T2" s="1902"/>
    </row>
    <row r="3" spans="1:20" ht="22.5" customHeight="1">
      <c r="A3" s="1928"/>
      <c r="B3" s="1929" t="s">
        <v>3137</v>
      </c>
      <c r="C3" s="5304" t="s">
        <v>1461</v>
      </c>
      <c r="D3" s="5304"/>
      <c r="E3" s="5301" t="s">
        <v>3138</v>
      </c>
      <c r="F3" s="5302"/>
      <c r="G3" s="5301" t="s">
        <v>3139</v>
      </c>
      <c r="H3" s="5302"/>
      <c r="I3" s="5301" t="s">
        <v>3140</v>
      </c>
      <c r="J3" s="5302"/>
      <c r="K3" s="5301" t="s">
        <v>3141</v>
      </c>
      <c r="L3" s="5302"/>
      <c r="M3" s="5301" t="s">
        <v>3142</v>
      </c>
      <c r="N3" s="5302"/>
      <c r="O3" s="5301" t="s">
        <v>296</v>
      </c>
      <c r="P3" s="5302"/>
      <c r="Q3" s="5301" t="s">
        <v>3143</v>
      </c>
      <c r="R3" s="5303"/>
      <c r="S3" s="1919"/>
    </row>
    <row r="4" spans="1:20" ht="22.5" customHeight="1">
      <c r="A4" s="1932" t="s">
        <v>1410</v>
      </c>
      <c r="B4" s="1933"/>
      <c r="C4" s="1934" t="s">
        <v>369</v>
      </c>
      <c r="D4" s="1934" t="s">
        <v>370</v>
      </c>
      <c r="E4" s="1934" t="s">
        <v>369</v>
      </c>
      <c r="F4" s="1934" t="s">
        <v>370</v>
      </c>
      <c r="G4" s="1934" t="s">
        <v>369</v>
      </c>
      <c r="H4" s="1934" t="s">
        <v>370</v>
      </c>
      <c r="I4" s="1934" t="s">
        <v>369</v>
      </c>
      <c r="J4" s="1934" t="s">
        <v>370</v>
      </c>
      <c r="K4" s="1934" t="s">
        <v>369</v>
      </c>
      <c r="L4" s="1934" t="s">
        <v>370</v>
      </c>
      <c r="M4" s="1934" t="s">
        <v>369</v>
      </c>
      <c r="N4" s="1934" t="s">
        <v>370</v>
      </c>
      <c r="O4" s="1934" t="s">
        <v>369</v>
      </c>
      <c r="P4" s="1934" t="s">
        <v>370</v>
      </c>
      <c r="Q4" s="1934" t="s">
        <v>369</v>
      </c>
      <c r="R4" s="1935" t="s">
        <v>370</v>
      </c>
      <c r="S4" s="1919"/>
    </row>
    <row r="5" spans="1:20" ht="28.5" customHeight="1">
      <c r="A5" s="1936" t="s">
        <v>1982</v>
      </c>
      <c r="B5" s="1937" t="s">
        <v>3144</v>
      </c>
      <c r="C5" s="1938">
        <v>92</v>
      </c>
      <c r="D5" s="1938">
        <v>45</v>
      </c>
      <c r="E5" s="1939">
        <v>24</v>
      </c>
      <c r="F5" s="1939">
        <v>4</v>
      </c>
      <c r="G5" s="1940" t="s">
        <v>809</v>
      </c>
      <c r="H5" s="1940" t="s">
        <v>809</v>
      </c>
      <c r="I5" s="1939">
        <v>25</v>
      </c>
      <c r="J5" s="1939">
        <v>4</v>
      </c>
      <c r="K5" s="1940" t="s">
        <v>809</v>
      </c>
      <c r="L5" s="1940" t="s">
        <v>809</v>
      </c>
      <c r="M5" s="1940" t="s">
        <v>809</v>
      </c>
      <c r="N5" s="1940" t="s">
        <v>809</v>
      </c>
      <c r="O5" s="1939">
        <v>36</v>
      </c>
      <c r="P5" s="1939">
        <v>34</v>
      </c>
      <c r="Q5" s="1940" t="s">
        <v>809</v>
      </c>
      <c r="R5" s="1940" t="s">
        <v>809</v>
      </c>
      <c r="T5" s="1941"/>
    </row>
    <row r="6" spans="1:20" ht="28.5" customHeight="1">
      <c r="A6" s="1942"/>
      <c r="B6" s="1943" t="s">
        <v>438</v>
      </c>
      <c r="C6" s="1938">
        <v>69</v>
      </c>
      <c r="D6" s="1938">
        <v>46</v>
      </c>
      <c r="E6" s="1939">
        <v>8</v>
      </c>
      <c r="F6" s="1939">
        <v>6</v>
      </c>
      <c r="G6" s="1940" t="s">
        <v>809</v>
      </c>
      <c r="H6" s="1940" t="s">
        <v>809</v>
      </c>
      <c r="I6" s="1939">
        <v>20</v>
      </c>
      <c r="J6" s="1939">
        <v>8</v>
      </c>
      <c r="K6" s="1940" t="s">
        <v>809</v>
      </c>
      <c r="L6" s="1940" t="s">
        <v>809</v>
      </c>
      <c r="M6" s="1940" t="s">
        <v>809</v>
      </c>
      <c r="N6" s="1940" t="s">
        <v>809</v>
      </c>
      <c r="O6" s="1939">
        <v>33</v>
      </c>
      <c r="P6" s="1939">
        <v>30</v>
      </c>
      <c r="Q6" s="1940" t="s">
        <v>809</v>
      </c>
      <c r="R6" s="1940" t="s">
        <v>809</v>
      </c>
      <c r="T6" s="1941"/>
    </row>
    <row r="7" spans="1:20" ht="28.5" customHeight="1">
      <c r="A7" s="1942"/>
      <c r="B7" s="1943" t="s">
        <v>344</v>
      </c>
      <c r="C7" s="1938">
        <v>61</v>
      </c>
      <c r="D7" s="1938">
        <v>45</v>
      </c>
      <c r="E7" s="1939">
        <v>3</v>
      </c>
      <c r="F7" s="1940">
        <v>2</v>
      </c>
      <c r="G7" s="1940" t="s">
        <v>809</v>
      </c>
      <c r="H7" s="1940" t="s">
        <v>809</v>
      </c>
      <c r="I7" s="1939">
        <v>23</v>
      </c>
      <c r="J7" s="1939">
        <v>9</v>
      </c>
      <c r="K7" s="1940" t="s">
        <v>809</v>
      </c>
      <c r="L7" s="1940" t="s">
        <v>809</v>
      </c>
      <c r="M7" s="1940" t="s">
        <v>809</v>
      </c>
      <c r="N7" s="1940" t="s">
        <v>809</v>
      </c>
      <c r="O7" s="1939">
        <v>30</v>
      </c>
      <c r="P7" s="1939">
        <v>33</v>
      </c>
      <c r="Q7" s="1940" t="s">
        <v>809</v>
      </c>
      <c r="R7" s="1940" t="s">
        <v>809</v>
      </c>
      <c r="T7" s="1941"/>
    </row>
    <row r="8" spans="1:20" ht="28.5" customHeight="1">
      <c r="A8" s="1942"/>
      <c r="B8" s="1943" t="s">
        <v>345</v>
      </c>
      <c r="C8" s="1938">
        <v>70</v>
      </c>
      <c r="D8" s="1938">
        <v>45</v>
      </c>
      <c r="E8" s="1939">
        <v>3</v>
      </c>
      <c r="F8" s="1940">
        <v>4</v>
      </c>
      <c r="G8" s="1940" t="s">
        <v>809</v>
      </c>
      <c r="H8" s="1940" t="s">
        <v>809</v>
      </c>
      <c r="I8" s="1939">
        <v>30</v>
      </c>
      <c r="J8" s="1939">
        <v>8</v>
      </c>
      <c r="K8" s="1940" t="s">
        <v>809</v>
      </c>
      <c r="L8" s="1940" t="s">
        <v>809</v>
      </c>
      <c r="M8" s="1940" t="s">
        <v>809</v>
      </c>
      <c r="N8" s="1940" t="s">
        <v>809</v>
      </c>
      <c r="O8" s="1939">
        <v>33</v>
      </c>
      <c r="P8" s="1939">
        <v>33</v>
      </c>
      <c r="Q8" s="1940" t="s">
        <v>809</v>
      </c>
      <c r="R8" s="1940" t="s">
        <v>809</v>
      </c>
      <c r="T8" s="1941"/>
    </row>
    <row r="9" spans="1:20" ht="28.5" customHeight="1" thickBot="1">
      <c r="A9" s="1944" t="s">
        <v>1984</v>
      </c>
      <c r="B9" s="1945" t="s">
        <v>1985</v>
      </c>
      <c r="C9" s="1946">
        <v>81</v>
      </c>
      <c r="D9" s="1947">
        <v>32</v>
      </c>
      <c r="E9" s="1948">
        <v>6</v>
      </c>
      <c r="F9" s="1949">
        <v>3</v>
      </c>
      <c r="G9" s="1949" t="s">
        <v>809</v>
      </c>
      <c r="H9" s="1949" t="s">
        <v>809</v>
      </c>
      <c r="I9" s="1948">
        <v>31</v>
      </c>
      <c r="J9" s="1948">
        <v>5</v>
      </c>
      <c r="K9" s="1949" t="s">
        <v>809</v>
      </c>
      <c r="L9" s="1949" t="s">
        <v>809</v>
      </c>
      <c r="M9" s="1949" t="s">
        <v>809</v>
      </c>
      <c r="N9" s="1949" t="s">
        <v>809</v>
      </c>
      <c r="O9" s="1948">
        <v>39</v>
      </c>
      <c r="P9" s="1948">
        <v>24</v>
      </c>
      <c r="Q9" s="1949" t="s">
        <v>809</v>
      </c>
      <c r="R9" s="1949" t="s">
        <v>809</v>
      </c>
      <c r="T9" s="1941"/>
    </row>
    <row r="10" spans="1:20" ht="13.5" thickBot="1"/>
    <row r="11" spans="1:20" ht="22.5" customHeight="1">
      <c r="A11" s="5303" t="s">
        <v>3145</v>
      </c>
      <c r="B11" s="5302"/>
      <c r="C11" s="5301" t="s">
        <v>3146</v>
      </c>
      <c r="D11" s="5302"/>
      <c r="E11" s="5301" t="s">
        <v>3147</v>
      </c>
      <c r="F11" s="5302"/>
      <c r="G11" s="5301" t="s">
        <v>3148</v>
      </c>
      <c r="H11" s="5302"/>
      <c r="I11" s="5301" t="s">
        <v>3149</v>
      </c>
      <c r="J11" s="5302"/>
      <c r="K11" s="5301" t="s">
        <v>3150</v>
      </c>
      <c r="L11" s="5302"/>
      <c r="M11" s="5301" t="s">
        <v>3151</v>
      </c>
      <c r="N11" s="5302"/>
      <c r="O11" s="5301" t="s">
        <v>3152</v>
      </c>
      <c r="P11" s="5302"/>
      <c r="Q11" s="5301" t="s">
        <v>3153</v>
      </c>
      <c r="R11" s="5303"/>
    </row>
    <row r="12" spans="1:20" ht="22.5" customHeight="1">
      <c r="A12" s="1950" t="s">
        <v>369</v>
      </c>
      <c r="B12" s="1934" t="s">
        <v>370</v>
      </c>
      <c r="C12" s="1934" t="s">
        <v>369</v>
      </c>
      <c r="D12" s="1934" t="s">
        <v>370</v>
      </c>
      <c r="E12" s="1934" t="s">
        <v>369</v>
      </c>
      <c r="F12" s="1934" t="s">
        <v>370</v>
      </c>
      <c r="G12" s="1934" t="s">
        <v>369</v>
      </c>
      <c r="H12" s="1934" t="s">
        <v>370</v>
      </c>
      <c r="I12" s="1934" t="s">
        <v>369</v>
      </c>
      <c r="J12" s="1934" t="s">
        <v>370</v>
      </c>
      <c r="K12" s="1934" t="s">
        <v>369</v>
      </c>
      <c r="L12" s="1934" t="s">
        <v>370</v>
      </c>
      <c r="M12" s="1934" t="s">
        <v>369</v>
      </c>
      <c r="N12" s="1934" t="s">
        <v>370</v>
      </c>
      <c r="O12" s="1934" t="s">
        <v>369</v>
      </c>
      <c r="P12" s="1934" t="s">
        <v>370</v>
      </c>
      <c r="Q12" s="1934" t="s">
        <v>369</v>
      </c>
      <c r="R12" s="1935" t="s">
        <v>370</v>
      </c>
    </row>
    <row r="13" spans="1:20" ht="28.5" customHeight="1">
      <c r="A13" s="1940" t="s">
        <v>809</v>
      </c>
      <c r="B13" s="1940" t="s">
        <v>809</v>
      </c>
      <c r="C13" s="1951">
        <v>1</v>
      </c>
      <c r="D13" s="1951" t="s">
        <v>809</v>
      </c>
      <c r="E13" s="1951">
        <v>5</v>
      </c>
      <c r="F13" s="1951">
        <v>3</v>
      </c>
      <c r="G13" s="1952" t="s">
        <v>809</v>
      </c>
      <c r="H13" s="1952" t="s">
        <v>809</v>
      </c>
      <c r="I13" s="1939">
        <v>1</v>
      </c>
      <c r="J13" s="1940" t="s">
        <v>809</v>
      </c>
      <c r="K13" s="1940" t="s">
        <v>809</v>
      </c>
      <c r="L13" s="1940" t="s">
        <v>809</v>
      </c>
      <c r="M13" s="1940" t="s">
        <v>809</v>
      </c>
      <c r="N13" s="1940" t="s">
        <v>809</v>
      </c>
      <c r="O13" s="1940" t="s">
        <v>809</v>
      </c>
      <c r="P13" s="1940" t="s">
        <v>809</v>
      </c>
      <c r="Q13" s="1940" t="s">
        <v>809</v>
      </c>
      <c r="R13" s="1940" t="s">
        <v>809</v>
      </c>
    </row>
    <row r="14" spans="1:20" ht="28.5" customHeight="1">
      <c r="A14" s="1940" t="s">
        <v>809</v>
      </c>
      <c r="B14" s="1940" t="s">
        <v>809</v>
      </c>
      <c r="C14" s="1951">
        <v>3</v>
      </c>
      <c r="D14" s="1951">
        <v>1</v>
      </c>
      <c r="E14" s="1951">
        <v>3</v>
      </c>
      <c r="F14" s="1951">
        <v>1</v>
      </c>
      <c r="G14" s="1952">
        <v>1</v>
      </c>
      <c r="H14" s="1952" t="s">
        <v>809</v>
      </c>
      <c r="I14" s="1939">
        <v>1</v>
      </c>
      <c r="J14" s="1940" t="s">
        <v>809</v>
      </c>
      <c r="K14" s="1940" t="s">
        <v>809</v>
      </c>
      <c r="L14" s="1940" t="s">
        <v>809</v>
      </c>
      <c r="M14" s="1940" t="s">
        <v>809</v>
      </c>
      <c r="N14" s="1940" t="s">
        <v>809</v>
      </c>
      <c r="O14" s="1940" t="s">
        <v>809</v>
      </c>
      <c r="P14" s="1940" t="s">
        <v>809</v>
      </c>
      <c r="Q14" s="1940" t="s">
        <v>809</v>
      </c>
      <c r="R14" s="1940" t="s">
        <v>809</v>
      </c>
    </row>
    <row r="15" spans="1:20" ht="28.5" customHeight="1">
      <c r="A15" s="1940" t="s">
        <v>809</v>
      </c>
      <c r="B15" s="1940" t="s">
        <v>809</v>
      </c>
      <c r="C15" s="1951">
        <v>2</v>
      </c>
      <c r="D15" s="1951">
        <v>1</v>
      </c>
      <c r="E15" s="1951">
        <v>3</v>
      </c>
      <c r="F15" s="1951" t="s">
        <v>809</v>
      </c>
      <c r="G15" s="1952" t="s">
        <v>809</v>
      </c>
      <c r="H15" s="1940" t="s">
        <v>809</v>
      </c>
      <c r="I15" s="1939" t="s">
        <v>809</v>
      </c>
      <c r="J15" s="1940" t="s">
        <v>809</v>
      </c>
      <c r="K15" s="1940" t="s">
        <v>809</v>
      </c>
      <c r="L15" s="1940" t="s">
        <v>809</v>
      </c>
      <c r="M15" s="1940" t="s">
        <v>809</v>
      </c>
      <c r="N15" s="1940" t="s">
        <v>809</v>
      </c>
      <c r="O15" s="1940" t="s">
        <v>809</v>
      </c>
      <c r="P15" s="1940" t="s">
        <v>809</v>
      </c>
      <c r="Q15" s="1940" t="s">
        <v>809</v>
      </c>
      <c r="R15" s="1940" t="s">
        <v>809</v>
      </c>
    </row>
    <row r="16" spans="1:20" ht="28.5" customHeight="1">
      <c r="A16" s="1940" t="s">
        <v>809</v>
      </c>
      <c r="B16" s="1940" t="s">
        <v>809</v>
      </c>
      <c r="C16" s="1951">
        <v>2</v>
      </c>
      <c r="D16" s="1951" t="s">
        <v>809</v>
      </c>
      <c r="E16" s="1951">
        <v>2</v>
      </c>
      <c r="F16" s="1951" t="s">
        <v>809</v>
      </c>
      <c r="G16" s="1952" t="s">
        <v>809</v>
      </c>
      <c r="H16" s="1952" t="s">
        <v>809</v>
      </c>
      <c r="I16" s="1939" t="s">
        <v>809</v>
      </c>
      <c r="J16" s="1940" t="s">
        <v>809</v>
      </c>
      <c r="K16" s="1940" t="s">
        <v>809</v>
      </c>
      <c r="L16" s="1940" t="s">
        <v>809</v>
      </c>
      <c r="M16" s="1940" t="s">
        <v>809</v>
      </c>
      <c r="N16" s="1940" t="s">
        <v>809</v>
      </c>
      <c r="O16" s="1940" t="s">
        <v>809</v>
      </c>
      <c r="P16" s="1940" t="s">
        <v>809</v>
      </c>
      <c r="Q16" s="1940" t="s">
        <v>809</v>
      </c>
      <c r="R16" s="1940" t="s">
        <v>809</v>
      </c>
    </row>
    <row r="17" spans="1:18" ht="28.5" customHeight="1" thickBot="1">
      <c r="A17" s="1949" t="s">
        <v>809</v>
      </c>
      <c r="B17" s="1949" t="s">
        <v>809</v>
      </c>
      <c r="C17" s="1953">
        <v>1</v>
      </c>
      <c r="D17" s="1953" t="s">
        <v>809</v>
      </c>
      <c r="E17" s="1953">
        <v>2</v>
      </c>
      <c r="F17" s="1953" t="s">
        <v>809</v>
      </c>
      <c r="G17" s="1954" t="s">
        <v>809</v>
      </c>
      <c r="H17" s="1953" t="s">
        <v>809</v>
      </c>
      <c r="I17" s="1953">
        <v>2</v>
      </c>
      <c r="J17" s="1949" t="s">
        <v>809</v>
      </c>
      <c r="K17" s="1949" t="s">
        <v>809</v>
      </c>
      <c r="L17" s="1949" t="s">
        <v>809</v>
      </c>
      <c r="M17" s="1949" t="s">
        <v>809</v>
      </c>
      <c r="N17" s="1949" t="s">
        <v>809</v>
      </c>
      <c r="O17" s="1949" t="s">
        <v>809</v>
      </c>
      <c r="P17" s="1949" t="s">
        <v>809</v>
      </c>
      <c r="Q17" s="1949" t="s">
        <v>809</v>
      </c>
      <c r="R17" s="1949" t="s">
        <v>809</v>
      </c>
    </row>
    <row r="18" spans="1:18" s="1712" customFormat="1">
      <c r="A18" s="1955" t="s">
        <v>3154</v>
      </c>
      <c r="B18" s="1955"/>
      <c r="C18" s="1955"/>
      <c r="D18" s="1955"/>
      <c r="E18" s="1955"/>
      <c r="F18" s="1955"/>
      <c r="G18" s="1955"/>
      <c r="H18" s="1955"/>
      <c r="I18" s="1902"/>
      <c r="J18" s="1956"/>
      <c r="K18" s="1902"/>
      <c r="L18" s="1902"/>
      <c r="M18" s="1902"/>
      <c r="N18" s="1902"/>
      <c r="P18" s="1955"/>
      <c r="Q18" s="1955"/>
      <c r="R18" s="1957" t="s">
        <v>3155</v>
      </c>
    </row>
  </sheetData>
  <mergeCells count="17">
    <mergeCell ref="K3:L3"/>
    <mergeCell ref="M3:N3"/>
    <mergeCell ref="Q11:R11"/>
    <mergeCell ref="O3:P3"/>
    <mergeCell ref="Q3:R3"/>
    <mergeCell ref="A11:B11"/>
    <mergeCell ref="C11:D11"/>
    <mergeCell ref="E11:F11"/>
    <mergeCell ref="G11:H11"/>
    <mergeCell ref="I11:J11"/>
    <mergeCell ref="K11:L11"/>
    <mergeCell ref="M11:N11"/>
    <mergeCell ref="O11:P11"/>
    <mergeCell ref="C3:D3"/>
    <mergeCell ref="E3:F3"/>
    <mergeCell ref="G3:H3"/>
    <mergeCell ref="I3:J3"/>
  </mergeCells>
  <phoneticPr fontId="2"/>
  <printOptions horizontalCentered="1"/>
  <pageMargins left="0.39370078740157483" right="0.39370078740157483" top="0.59055118110236227" bottom="0.59055118110236227" header="0.11811023622047245" footer="0.11811023622047245"/>
  <pageSetup paperSize="9" firstPageNumber="82" orientation="portrait" useFirstPageNumber="1" r:id="rId1"/>
  <headerFooter alignWithMargins="0">
    <oddFooter>&amp;C&amp;"ＭＳ 明朝,標準"&amp;10&amp;P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81C6-C9FE-4746-AFD7-4DE4224C5C6E}">
  <dimension ref="A1:V29"/>
  <sheetViews>
    <sheetView view="pageBreakPreview" zoomScaleNormal="100" zoomScaleSheetLayoutView="100" workbookViewId="0"/>
  </sheetViews>
  <sheetFormatPr defaultColWidth="9" defaultRowHeight="13"/>
  <cols>
    <col min="1" max="2" width="5.453125" style="1964" bestFit="1" customWidth="1"/>
    <col min="3" max="4" width="7.6328125" style="1964" customWidth="1"/>
    <col min="5" max="8" width="7.08984375" style="1964" customWidth="1"/>
    <col min="9" max="9" width="8.1796875" style="1964" customWidth="1"/>
    <col min="10" max="10" width="9" style="1964" customWidth="1"/>
    <col min="11" max="11" width="9.81640625" style="1964" customWidth="1"/>
    <col min="12" max="12" width="7.81640625" style="1964" customWidth="1"/>
    <col min="13" max="14" width="8.6328125" style="1964" customWidth="1"/>
    <col min="15" max="18" width="8" style="1964" customWidth="1"/>
    <col min="19" max="19" width="8.08984375" style="1964" customWidth="1"/>
    <col min="20" max="21" width="8.6328125" style="1964" customWidth="1"/>
    <col min="22" max="22" width="9" style="1964" customWidth="1"/>
    <col min="23" max="16384" width="9" style="1964"/>
  </cols>
  <sheetData>
    <row r="1" spans="1:22" s="1959" customFormat="1" ht="30" customHeight="1">
      <c r="A1" s="1958" t="s">
        <v>3156</v>
      </c>
      <c r="B1" s="1958"/>
      <c r="C1" s="1958"/>
      <c r="D1" s="1958"/>
      <c r="E1" s="1958"/>
      <c r="F1" s="1958"/>
      <c r="G1" s="1958"/>
      <c r="H1" s="1958"/>
      <c r="I1" s="1958"/>
      <c r="J1" s="1958"/>
      <c r="K1" s="1958"/>
      <c r="L1" s="1958"/>
      <c r="M1" s="1958"/>
      <c r="N1" s="1958"/>
      <c r="O1" s="1958"/>
      <c r="P1" s="1958"/>
    </row>
    <row r="2" spans="1:22" s="1962" customFormat="1" ht="15" customHeight="1" thickBot="1">
      <c r="A2" s="1960"/>
      <c r="B2" s="1960"/>
      <c r="C2" s="1960"/>
      <c r="D2" s="1960"/>
      <c r="E2" s="1960"/>
      <c r="F2" s="1960"/>
      <c r="G2" s="1960"/>
      <c r="H2" s="1960"/>
      <c r="I2" s="1960"/>
      <c r="J2" s="1960"/>
      <c r="K2" s="1960"/>
      <c r="L2" s="1960"/>
      <c r="M2" s="1960"/>
      <c r="N2" s="1960"/>
      <c r="O2" s="1960"/>
      <c r="P2" s="1960"/>
      <c r="Q2" s="1960"/>
      <c r="R2" s="1960"/>
      <c r="S2" s="1961"/>
      <c r="T2" s="1960"/>
      <c r="U2" s="1961" t="s">
        <v>1991</v>
      </c>
    </row>
    <row r="3" spans="1:22" s="1963" customFormat="1" ht="42" customHeight="1">
      <c r="A3" s="5308" t="s">
        <v>3157</v>
      </c>
      <c r="B3" s="5308"/>
      <c r="C3" s="5311" t="s">
        <v>3158</v>
      </c>
      <c r="D3" s="5314" t="s">
        <v>3159</v>
      </c>
      <c r="E3" s="5315"/>
      <c r="F3" s="5315"/>
      <c r="G3" s="5315"/>
      <c r="H3" s="5315"/>
      <c r="I3" s="5315"/>
      <c r="J3" s="5316"/>
      <c r="K3" s="5305" t="s">
        <v>3160</v>
      </c>
      <c r="L3" s="5322" t="s">
        <v>3161</v>
      </c>
      <c r="M3" s="5323"/>
      <c r="N3" s="5324"/>
      <c r="O3" s="5328" t="s">
        <v>3162</v>
      </c>
      <c r="P3" s="5339" t="s">
        <v>3163</v>
      </c>
      <c r="Q3" s="5339" t="s">
        <v>3164</v>
      </c>
      <c r="R3" s="5342" t="s">
        <v>3165</v>
      </c>
      <c r="S3" s="5345" t="s">
        <v>3166</v>
      </c>
      <c r="T3" s="5348" t="s">
        <v>3167</v>
      </c>
      <c r="U3" s="5305" t="s">
        <v>3168</v>
      </c>
    </row>
    <row r="4" spans="1:22" s="1963" customFormat="1" ht="15" customHeight="1">
      <c r="A4" s="5309"/>
      <c r="B4" s="5309"/>
      <c r="C4" s="5312"/>
      <c r="D4" s="5317"/>
      <c r="E4" s="5318"/>
      <c r="F4" s="5318"/>
      <c r="G4" s="5318"/>
      <c r="H4" s="5318"/>
      <c r="I4" s="5318"/>
      <c r="J4" s="5319"/>
      <c r="K4" s="5320"/>
      <c r="L4" s="5325"/>
      <c r="M4" s="5326"/>
      <c r="N4" s="5327"/>
      <c r="O4" s="5329"/>
      <c r="P4" s="5340"/>
      <c r="Q4" s="5332"/>
      <c r="R4" s="5343"/>
      <c r="S4" s="5346"/>
      <c r="T4" s="5349"/>
      <c r="U4" s="5306"/>
    </row>
    <row r="5" spans="1:22" s="1963" customFormat="1" ht="15" customHeight="1">
      <c r="A5" s="5309"/>
      <c r="B5" s="5309"/>
      <c r="C5" s="5312"/>
      <c r="D5" s="5331" t="s">
        <v>3169</v>
      </c>
      <c r="E5" s="5334" t="s">
        <v>3170</v>
      </c>
      <c r="F5" s="5335"/>
      <c r="G5" s="5336"/>
      <c r="H5" s="5337" t="s">
        <v>3171</v>
      </c>
      <c r="I5" s="5338" t="s">
        <v>3172</v>
      </c>
      <c r="J5" s="5338" t="s">
        <v>3173</v>
      </c>
      <c r="K5" s="5320"/>
      <c r="L5" s="5331" t="s">
        <v>3169</v>
      </c>
      <c r="M5" s="5351" t="s">
        <v>3174</v>
      </c>
      <c r="N5" s="5331" t="s">
        <v>3175</v>
      </c>
      <c r="O5" s="5329"/>
      <c r="P5" s="5340"/>
      <c r="Q5" s="5332"/>
      <c r="R5" s="5343"/>
      <c r="S5" s="5346"/>
      <c r="T5" s="5349"/>
      <c r="U5" s="5306"/>
    </row>
    <row r="6" spans="1:22">
      <c r="A6" s="5309"/>
      <c r="B6" s="5309"/>
      <c r="C6" s="5312"/>
      <c r="D6" s="5332"/>
      <c r="E6" s="5317"/>
      <c r="F6" s="5318"/>
      <c r="G6" s="5319"/>
      <c r="H6" s="5306"/>
      <c r="I6" s="5306"/>
      <c r="J6" s="5306"/>
      <c r="K6" s="5320"/>
      <c r="L6" s="5332"/>
      <c r="M6" s="5332"/>
      <c r="N6" s="5332"/>
      <c r="O6" s="5329"/>
      <c r="P6" s="5340"/>
      <c r="Q6" s="5332"/>
      <c r="R6" s="5343"/>
      <c r="S6" s="5346"/>
      <c r="T6" s="5349"/>
      <c r="U6" s="5306"/>
    </row>
    <row r="7" spans="1:22" ht="20.25" customHeight="1">
      <c r="A7" s="5309"/>
      <c r="B7" s="5309"/>
      <c r="C7" s="5312"/>
      <c r="D7" s="5332"/>
      <c r="E7" s="5331" t="s">
        <v>3176</v>
      </c>
      <c r="F7" s="5331" t="s">
        <v>3177</v>
      </c>
      <c r="G7" s="5331" t="s">
        <v>3178</v>
      </c>
      <c r="H7" s="5306"/>
      <c r="I7" s="5306"/>
      <c r="J7" s="5306"/>
      <c r="K7" s="5320"/>
      <c r="L7" s="5332"/>
      <c r="M7" s="5332"/>
      <c r="N7" s="5332"/>
      <c r="O7" s="5329"/>
      <c r="P7" s="5340"/>
      <c r="Q7" s="5332"/>
      <c r="R7" s="5343"/>
      <c r="S7" s="5346"/>
      <c r="T7" s="5349"/>
      <c r="U7" s="5306"/>
    </row>
    <row r="8" spans="1:22" ht="28.5" customHeight="1">
      <c r="A8" s="5310"/>
      <c r="B8" s="5310"/>
      <c r="C8" s="5313"/>
      <c r="D8" s="5333"/>
      <c r="E8" s="5333"/>
      <c r="F8" s="5333"/>
      <c r="G8" s="5333"/>
      <c r="H8" s="5307"/>
      <c r="I8" s="5307"/>
      <c r="J8" s="5307"/>
      <c r="K8" s="5321"/>
      <c r="L8" s="5333"/>
      <c r="M8" s="5333"/>
      <c r="N8" s="5333"/>
      <c r="O8" s="5330"/>
      <c r="P8" s="5341"/>
      <c r="Q8" s="5333"/>
      <c r="R8" s="5344"/>
      <c r="S8" s="5347"/>
      <c r="T8" s="5350"/>
      <c r="U8" s="5307"/>
    </row>
    <row r="9" spans="1:22" ht="20.149999999999999" customHeight="1">
      <c r="A9" s="5309" t="s">
        <v>815</v>
      </c>
      <c r="B9" s="5309"/>
      <c r="C9" s="1965"/>
      <c r="D9" s="1966"/>
      <c r="E9" s="1966"/>
      <c r="F9" s="1966"/>
      <c r="G9" s="1966"/>
      <c r="H9" s="1967"/>
      <c r="I9" s="1968"/>
      <c r="J9" s="1968"/>
      <c r="K9" s="1969"/>
      <c r="L9" s="1970"/>
      <c r="M9" s="1971"/>
      <c r="N9" s="1971"/>
      <c r="O9" s="1972"/>
      <c r="P9" s="1973"/>
      <c r="Q9" s="1970"/>
      <c r="R9" s="1973"/>
      <c r="S9" s="1972"/>
      <c r="T9" s="1974"/>
      <c r="U9" s="1975"/>
      <c r="V9" s="1975"/>
    </row>
    <row r="10" spans="1:22" ht="20.149999999999999" customHeight="1">
      <c r="A10" s="1976" t="s">
        <v>1982</v>
      </c>
      <c r="B10" s="1977" t="s">
        <v>1983</v>
      </c>
      <c r="C10" s="1978">
        <v>608</v>
      </c>
      <c r="D10" s="1979">
        <v>608</v>
      </c>
      <c r="E10" s="1980">
        <v>584</v>
      </c>
      <c r="F10" s="1980">
        <v>12</v>
      </c>
      <c r="G10" s="1980">
        <v>0</v>
      </c>
      <c r="H10" s="1980">
        <v>7</v>
      </c>
      <c r="I10" s="1980">
        <v>5</v>
      </c>
      <c r="J10" s="1980">
        <v>0</v>
      </c>
      <c r="K10" s="1979">
        <v>0</v>
      </c>
      <c r="L10" s="1979">
        <v>0</v>
      </c>
      <c r="M10" s="1980">
        <v>0</v>
      </c>
      <c r="N10" s="1980">
        <v>0</v>
      </c>
      <c r="O10" s="1981">
        <v>0</v>
      </c>
      <c r="P10" s="1979">
        <v>0</v>
      </c>
      <c r="Q10" s="1979">
        <v>0</v>
      </c>
      <c r="R10" s="1979">
        <v>0</v>
      </c>
      <c r="S10" s="1980">
        <v>8</v>
      </c>
      <c r="T10" s="1982">
        <v>100</v>
      </c>
      <c r="U10" s="1982">
        <v>0</v>
      </c>
    </row>
    <row r="11" spans="1:22" ht="20.149999999999999" customHeight="1">
      <c r="A11" s="1983"/>
      <c r="B11" s="1977">
        <v>29</v>
      </c>
      <c r="C11" s="1978">
        <v>650</v>
      </c>
      <c r="D11" s="1979">
        <v>645</v>
      </c>
      <c r="E11" s="1980">
        <v>620</v>
      </c>
      <c r="F11" s="1980">
        <v>7</v>
      </c>
      <c r="G11" s="1980">
        <v>3</v>
      </c>
      <c r="H11" s="1980">
        <v>12</v>
      </c>
      <c r="I11" s="1980">
        <v>3</v>
      </c>
      <c r="J11" s="1980">
        <v>0</v>
      </c>
      <c r="K11" s="1979">
        <v>0</v>
      </c>
      <c r="L11" s="1979">
        <v>0</v>
      </c>
      <c r="M11" s="1980">
        <v>0</v>
      </c>
      <c r="N11" s="1980">
        <v>0</v>
      </c>
      <c r="O11" s="1981">
        <v>0</v>
      </c>
      <c r="P11" s="1979">
        <v>4</v>
      </c>
      <c r="Q11" s="1979">
        <v>1</v>
      </c>
      <c r="R11" s="1979">
        <v>0</v>
      </c>
      <c r="S11" s="1980">
        <v>13</v>
      </c>
      <c r="T11" s="1982">
        <v>99.2</v>
      </c>
      <c r="U11" s="1982">
        <v>0.6</v>
      </c>
    </row>
    <row r="12" spans="1:22" ht="20.149999999999999" customHeight="1">
      <c r="A12" s="1983"/>
      <c r="B12" s="1977">
        <v>30</v>
      </c>
      <c r="C12" s="1978">
        <v>544</v>
      </c>
      <c r="D12" s="1979">
        <v>542</v>
      </c>
      <c r="E12" s="1980">
        <v>516</v>
      </c>
      <c r="F12" s="1980">
        <v>11</v>
      </c>
      <c r="G12" s="1980">
        <v>3</v>
      </c>
      <c r="H12" s="1980">
        <v>7</v>
      </c>
      <c r="I12" s="1980">
        <v>5</v>
      </c>
      <c r="J12" s="1980">
        <v>0</v>
      </c>
      <c r="K12" s="1979">
        <v>0</v>
      </c>
      <c r="L12" s="1979">
        <v>0</v>
      </c>
      <c r="M12" s="1980">
        <v>0</v>
      </c>
      <c r="N12" s="1980">
        <v>0</v>
      </c>
      <c r="O12" s="1981">
        <v>0</v>
      </c>
      <c r="P12" s="1979">
        <v>1</v>
      </c>
      <c r="Q12" s="1979">
        <v>1</v>
      </c>
      <c r="R12" s="1979">
        <v>0</v>
      </c>
      <c r="S12" s="1980">
        <v>18</v>
      </c>
      <c r="T12" s="1982">
        <v>99.6</v>
      </c>
      <c r="U12" s="1982">
        <v>0.2</v>
      </c>
    </row>
    <row r="13" spans="1:22" ht="20.149999999999999" customHeight="1">
      <c r="A13" s="1983"/>
      <c r="B13" s="1977">
        <v>31</v>
      </c>
      <c r="C13" s="1978">
        <v>559</v>
      </c>
      <c r="D13" s="1979">
        <v>552</v>
      </c>
      <c r="E13" s="1980">
        <v>522</v>
      </c>
      <c r="F13" s="1980">
        <v>5</v>
      </c>
      <c r="G13" s="1980">
        <v>4</v>
      </c>
      <c r="H13" s="1980">
        <v>15</v>
      </c>
      <c r="I13" s="1980">
        <v>6</v>
      </c>
      <c r="J13" s="1980">
        <v>0</v>
      </c>
      <c r="K13" s="1979">
        <v>0</v>
      </c>
      <c r="L13" s="1979">
        <v>0</v>
      </c>
      <c r="M13" s="1980">
        <v>0</v>
      </c>
      <c r="N13" s="1980">
        <v>0</v>
      </c>
      <c r="O13" s="1981">
        <v>0</v>
      </c>
      <c r="P13" s="1979">
        <v>4</v>
      </c>
      <c r="Q13" s="1979">
        <v>3</v>
      </c>
      <c r="R13" s="1979">
        <v>0</v>
      </c>
      <c r="S13" s="1980">
        <v>13</v>
      </c>
      <c r="T13" s="1982">
        <v>98.7</v>
      </c>
      <c r="U13" s="1982">
        <v>0.7</v>
      </c>
    </row>
    <row r="14" spans="1:22" ht="20.149999999999999" customHeight="1">
      <c r="A14" s="1976" t="s">
        <v>1984</v>
      </c>
      <c r="B14" s="1977" t="s">
        <v>3179</v>
      </c>
      <c r="C14" s="1978">
        <v>552</v>
      </c>
      <c r="D14" s="1979">
        <v>547</v>
      </c>
      <c r="E14" s="1980">
        <v>530</v>
      </c>
      <c r="F14" s="1980">
        <v>7</v>
      </c>
      <c r="G14" s="1980">
        <v>2</v>
      </c>
      <c r="H14" s="1980">
        <v>6</v>
      </c>
      <c r="I14" s="1980">
        <v>1</v>
      </c>
      <c r="J14" s="1980">
        <v>0</v>
      </c>
      <c r="K14" s="1979">
        <v>0</v>
      </c>
      <c r="L14" s="1979">
        <v>0</v>
      </c>
      <c r="M14" s="1980">
        <v>0</v>
      </c>
      <c r="N14" s="1980">
        <v>1</v>
      </c>
      <c r="O14" s="1981">
        <v>0</v>
      </c>
      <c r="P14" s="1979">
        <v>2</v>
      </c>
      <c r="Q14" s="1979">
        <v>3</v>
      </c>
      <c r="R14" s="1979">
        <v>0</v>
      </c>
      <c r="S14" s="1980">
        <v>12</v>
      </c>
      <c r="T14" s="1982">
        <v>99.1</v>
      </c>
      <c r="U14" s="1982">
        <v>0.4</v>
      </c>
    </row>
    <row r="15" spans="1:22" ht="20.149999999999999" customHeight="1">
      <c r="A15" s="1983"/>
      <c r="B15" s="1983"/>
      <c r="C15" s="1984"/>
      <c r="D15" s="1985"/>
      <c r="E15" s="1985"/>
      <c r="F15" s="1985"/>
      <c r="G15" s="1986"/>
      <c r="H15" s="1986"/>
      <c r="I15" s="1985"/>
      <c r="J15" s="1986"/>
      <c r="K15" s="1987"/>
      <c r="L15" s="1988"/>
      <c r="M15" s="1985"/>
      <c r="N15" s="1986"/>
      <c r="O15" s="1988"/>
      <c r="P15" s="1988"/>
      <c r="Q15" s="1987"/>
      <c r="R15" s="1989"/>
      <c r="S15" s="1990"/>
      <c r="T15" s="1991"/>
      <c r="U15" s="1991"/>
    </row>
    <row r="16" spans="1:22" ht="20.149999999999999" customHeight="1">
      <c r="A16" s="5352" t="s">
        <v>369</v>
      </c>
      <c r="B16" s="5352"/>
      <c r="C16" s="1984"/>
      <c r="D16" s="1985"/>
      <c r="E16" s="1985"/>
      <c r="F16" s="1985"/>
      <c r="G16" s="1986"/>
      <c r="H16" s="1986"/>
      <c r="I16" s="1986"/>
      <c r="J16" s="1986"/>
      <c r="K16" s="1987"/>
      <c r="L16" s="1988"/>
      <c r="M16" s="1985"/>
      <c r="N16" s="1986"/>
      <c r="O16" s="1988"/>
      <c r="P16" s="1987"/>
      <c r="Q16" s="1987"/>
      <c r="R16" s="1989"/>
      <c r="S16" s="1990"/>
      <c r="T16" s="1991"/>
      <c r="U16" s="1991"/>
    </row>
    <row r="17" spans="1:21" ht="20.149999999999999" customHeight="1">
      <c r="A17" s="1976" t="s">
        <v>1982</v>
      </c>
      <c r="B17" s="1977" t="s">
        <v>1983</v>
      </c>
      <c r="C17" s="1978">
        <v>300</v>
      </c>
      <c r="D17" s="1979">
        <v>300</v>
      </c>
      <c r="E17" s="1980">
        <v>288</v>
      </c>
      <c r="F17" s="1980">
        <v>4</v>
      </c>
      <c r="G17" s="1980">
        <v>0</v>
      </c>
      <c r="H17" s="1980">
        <v>5</v>
      </c>
      <c r="I17" s="1980">
        <v>3</v>
      </c>
      <c r="J17" s="1980">
        <v>0</v>
      </c>
      <c r="K17" s="1979">
        <v>0</v>
      </c>
      <c r="L17" s="1979">
        <v>0</v>
      </c>
      <c r="M17" s="1980">
        <v>0</v>
      </c>
      <c r="N17" s="1980">
        <v>0</v>
      </c>
      <c r="O17" s="1981">
        <v>0</v>
      </c>
      <c r="P17" s="1979">
        <v>0</v>
      </c>
      <c r="Q17" s="1979">
        <v>0</v>
      </c>
      <c r="R17" s="1979">
        <v>0</v>
      </c>
      <c r="S17" s="1980">
        <v>4</v>
      </c>
      <c r="T17" s="1982">
        <v>100</v>
      </c>
      <c r="U17" s="1982">
        <v>0</v>
      </c>
    </row>
    <row r="18" spans="1:21" ht="20.149999999999999" customHeight="1">
      <c r="A18" s="1983"/>
      <c r="B18" s="1977">
        <v>29</v>
      </c>
      <c r="C18" s="1978">
        <v>333</v>
      </c>
      <c r="D18" s="1979">
        <v>332</v>
      </c>
      <c r="E18" s="1980">
        <v>316</v>
      </c>
      <c r="F18" s="1980">
        <v>3</v>
      </c>
      <c r="G18" s="1980">
        <v>1</v>
      </c>
      <c r="H18" s="1980">
        <v>9</v>
      </c>
      <c r="I18" s="1980">
        <v>3</v>
      </c>
      <c r="J18" s="1980">
        <v>0</v>
      </c>
      <c r="K18" s="1979">
        <v>0</v>
      </c>
      <c r="L18" s="1979">
        <v>0</v>
      </c>
      <c r="M18" s="1980">
        <v>0</v>
      </c>
      <c r="N18" s="1980">
        <v>0</v>
      </c>
      <c r="O18" s="1981">
        <v>0</v>
      </c>
      <c r="P18" s="1979">
        <v>0</v>
      </c>
      <c r="Q18" s="1979">
        <v>1</v>
      </c>
      <c r="R18" s="1979">
        <v>0</v>
      </c>
      <c r="S18" s="1980">
        <v>6</v>
      </c>
      <c r="T18" s="1982">
        <v>99.7</v>
      </c>
      <c r="U18" s="1982">
        <v>0</v>
      </c>
    </row>
    <row r="19" spans="1:21" ht="20.149999999999999" customHeight="1">
      <c r="A19" s="1983"/>
      <c r="B19" s="1977">
        <v>30</v>
      </c>
      <c r="C19" s="1978">
        <v>251</v>
      </c>
      <c r="D19" s="1979">
        <v>251</v>
      </c>
      <c r="E19" s="1980">
        <v>232</v>
      </c>
      <c r="F19" s="1980">
        <v>6</v>
      </c>
      <c r="G19" s="1980">
        <v>2</v>
      </c>
      <c r="H19" s="1980">
        <v>7</v>
      </c>
      <c r="I19" s="1980">
        <v>4</v>
      </c>
      <c r="J19" s="1980">
        <v>0</v>
      </c>
      <c r="K19" s="1979">
        <v>0</v>
      </c>
      <c r="L19" s="1979">
        <v>0</v>
      </c>
      <c r="M19" s="1980">
        <v>0</v>
      </c>
      <c r="N19" s="1980">
        <v>0</v>
      </c>
      <c r="O19" s="1981">
        <v>0</v>
      </c>
      <c r="P19" s="1979">
        <v>0</v>
      </c>
      <c r="Q19" s="1979">
        <v>0</v>
      </c>
      <c r="R19" s="1979">
        <v>0</v>
      </c>
      <c r="S19" s="1980">
        <v>7</v>
      </c>
      <c r="T19" s="1982">
        <v>100</v>
      </c>
      <c r="U19" s="1982" t="s">
        <v>693</v>
      </c>
    </row>
    <row r="20" spans="1:21" ht="20.149999999999999" customHeight="1">
      <c r="A20" s="1983"/>
      <c r="B20" s="1977">
        <v>31</v>
      </c>
      <c r="C20" s="1978">
        <v>274</v>
      </c>
      <c r="D20" s="1979">
        <v>268</v>
      </c>
      <c r="E20" s="1980">
        <v>248</v>
      </c>
      <c r="F20" s="1980">
        <v>3</v>
      </c>
      <c r="G20" s="1980" t="s">
        <v>1232</v>
      </c>
      <c r="H20" s="1980">
        <v>13</v>
      </c>
      <c r="I20" s="1980">
        <v>4</v>
      </c>
      <c r="J20" s="1980">
        <v>0</v>
      </c>
      <c r="K20" s="1979">
        <v>0</v>
      </c>
      <c r="L20" s="1979">
        <v>0</v>
      </c>
      <c r="M20" s="1980">
        <v>0</v>
      </c>
      <c r="N20" s="1980">
        <v>0</v>
      </c>
      <c r="O20" s="1981">
        <v>0</v>
      </c>
      <c r="P20" s="1979">
        <v>4</v>
      </c>
      <c r="Q20" s="1979">
        <v>2</v>
      </c>
      <c r="R20" s="1979">
        <v>0</v>
      </c>
      <c r="S20" s="1980">
        <v>3</v>
      </c>
      <c r="T20" s="1982">
        <v>97.8</v>
      </c>
      <c r="U20" s="1982">
        <v>1.4</v>
      </c>
    </row>
    <row r="21" spans="1:21" ht="20.149999999999999" customHeight="1">
      <c r="A21" s="1976" t="s">
        <v>1984</v>
      </c>
      <c r="B21" s="1977" t="s">
        <v>3179</v>
      </c>
      <c r="C21" s="1978">
        <v>269</v>
      </c>
      <c r="D21" s="1979">
        <v>266</v>
      </c>
      <c r="E21" s="1980">
        <v>257</v>
      </c>
      <c r="F21" s="1980">
        <v>3</v>
      </c>
      <c r="G21" s="1980">
        <v>0</v>
      </c>
      <c r="H21" s="1980">
        <v>5</v>
      </c>
      <c r="I21" s="1980">
        <v>1</v>
      </c>
      <c r="J21" s="1980">
        <v>0</v>
      </c>
      <c r="K21" s="1979">
        <v>0</v>
      </c>
      <c r="L21" s="1979">
        <v>0</v>
      </c>
      <c r="M21" s="1980">
        <v>0</v>
      </c>
      <c r="N21" s="1980">
        <v>0</v>
      </c>
      <c r="O21" s="1981">
        <v>0</v>
      </c>
      <c r="P21" s="1979">
        <v>1</v>
      </c>
      <c r="Q21" s="1979">
        <v>2</v>
      </c>
      <c r="R21" s="1979">
        <v>0</v>
      </c>
      <c r="S21" s="1980">
        <v>5</v>
      </c>
      <c r="T21" s="1982">
        <v>98.9</v>
      </c>
      <c r="U21" s="1982">
        <v>0.4</v>
      </c>
    </row>
    <row r="22" spans="1:21" ht="20.149999999999999" customHeight="1">
      <c r="C22" s="1992"/>
      <c r="D22" s="1991"/>
      <c r="E22" s="1991"/>
      <c r="F22" s="1991"/>
      <c r="G22" s="1991"/>
      <c r="H22" s="1991"/>
      <c r="I22" s="1991"/>
      <c r="J22" s="1991"/>
      <c r="K22" s="1993"/>
      <c r="L22" s="1993"/>
      <c r="M22" s="1991"/>
      <c r="N22" s="1991"/>
      <c r="O22" s="1983"/>
      <c r="P22" s="1993"/>
      <c r="Q22" s="1993"/>
      <c r="R22" s="1993"/>
      <c r="S22" s="1991"/>
      <c r="T22" s="1991"/>
      <c r="U22" s="1991"/>
    </row>
    <row r="23" spans="1:21" ht="20.149999999999999" customHeight="1">
      <c r="A23" s="5353" t="s">
        <v>370</v>
      </c>
      <c r="B23" s="5353"/>
      <c r="C23" s="1992"/>
      <c r="D23" s="1991"/>
      <c r="E23" s="1991"/>
      <c r="F23" s="1991"/>
      <c r="G23" s="1991"/>
      <c r="H23" s="1991"/>
      <c r="I23" s="1991"/>
      <c r="J23" s="1991"/>
      <c r="K23" s="1993"/>
      <c r="L23" s="1993"/>
      <c r="M23" s="1991"/>
      <c r="N23" s="1991"/>
      <c r="O23" s="1983"/>
      <c r="P23" s="1993"/>
      <c r="Q23" s="1993"/>
      <c r="R23" s="1993"/>
      <c r="S23" s="1991"/>
      <c r="T23" s="1991"/>
      <c r="U23" s="1991"/>
    </row>
    <row r="24" spans="1:21" ht="20.149999999999999" customHeight="1">
      <c r="A24" s="1976" t="s">
        <v>1982</v>
      </c>
      <c r="B24" s="1977" t="s">
        <v>1983</v>
      </c>
      <c r="C24" s="1994">
        <v>308</v>
      </c>
      <c r="D24" s="1995">
        <v>308</v>
      </c>
      <c r="E24" s="1996">
        <v>296</v>
      </c>
      <c r="F24" s="1996">
        <v>8</v>
      </c>
      <c r="G24" s="1996">
        <v>0</v>
      </c>
      <c r="H24" s="1996">
        <v>2</v>
      </c>
      <c r="I24" s="1996">
        <v>2</v>
      </c>
      <c r="J24" s="1996">
        <v>0</v>
      </c>
      <c r="K24" s="1995">
        <v>0</v>
      </c>
      <c r="L24" s="1995">
        <v>0</v>
      </c>
      <c r="M24" s="1996">
        <v>0</v>
      </c>
      <c r="N24" s="1996">
        <v>0</v>
      </c>
      <c r="O24" s="1997">
        <v>0</v>
      </c>
      <c r="P24" s="1995">
        <v>0</v>
      </c>
      <c r="Q24" s="1995">
        <v>0</v>
      </c>
      <c r="R24" s="1995">
        <v>0</v>
      </c>
      <c r="S24" s="1996">
        <v>4</v>
      </c>
      <c r="T24" s="1998">
        <v>100</v>
      </c>
      <c r="U24" s="1998">
        <v>0</v>
      </c>
    </row>
    <row r="25" spans="1:21" ht="20.149999999999999" customHeight="1">
      <c r="A25" s="1983"/>
      <c r="B25" s="1977">
        <v>29</v>
      </c>
      <c r="C25" s="1978">
        <v>317</v>
      </c>
      <c r="D25" s="1979">
        <v>313</v>
      </c>
      <c r="E25" s="1980">
        <v>304</v>
      </c>
      <c r="F25" s="1980">
        <v>4</v>
      </c>
      <c r="G25" s="1980">
        <v>2</v>
      </c>
      <c r="H25" s="1980">
        <v>3</v>
      </c>
      <c r="I25" s="1980">
        <v>0</v>
      </c>
      <c r="J25" s="1980">
        <v>0</v>
      </c>
      <c r="K25" s="1979">
        <v>0</v>
      </c>
      <c r="L25" s="1979">
        <v>0</v>
      </c>
      <c r="M25" s="1980">
        <v>0</v>
      </c>
      <c r="N25" s="1980">
        <v>0</v>
      </c>
      <c r="O25" s="1981">
        <v>0</v>
      </c>
      <c r="P25" s="1979">
        <v>4</v>
      </c>
      <c r="Q25" s="1979">
        <v>0</v>
      </c>
      <c r="R25" s="1979">
        <v>0</v>
      </c>
      <c r="S25" s="1980">
        <v>7</v>
      </c>
      <c r="T25" s="1982">
        <v>98.7</v>
      </c>
      <c r="U25" s="1982">
        <v>1.2</v>
      </c>
    </row>
    <row r="26" spans="1:21" ht="20.149999999999999" customHeight="1">
      <c r="A26" s="1983"/>
      <c r="B26" s="1977">
        <v>30</v>
      </c>
      <c r="C26" s="1994">
        <v>293</v>
      </c>
      <c r="D26" s="1997">
        <v>291</v>
      </c>
      <c r="E26" s="1999">
        <v>284</v>
      </c>
      <c r="F26" s="1999">
        <v>5</v>
      </c>
      <c r="G26" s="1999">
        <v>1</v>
      </c>
      <c r="H26" s="1999">
        <v>0</v>
      </c>
      <c r="I26" s="1999">
        <v>1</v>
      </c>
      <c r="J26" s="1996">
        <v>0</v>
      </c>
      <c r="K26" s="1981">
        <v>0</v>
      </c>
      <c r="L26" s="1981">
        <v>0</v>
      </c>
      <c r="M26" s="2000">
        <v>0</v>
      </c>
      <c r="N26" s="2000">
        <v>0</v>
      </c>
      <c r="O26" s="1981">
        <v>0</v>
      </c>
      <c r="P26" s="1997">
        <v>1</v>
      </c>
      <c r="Q26" s="1981">
        <v>1</v>
      </c>
      <c r="R26" s="1981">
        <v>0</v>
      </c>
      <c r="S26" s="1999">
        <v>11</v>
      </c>
      <c r="T26" s="2001">
        <v>99.3</v>
      </c>
      <c r="U26" s="2001">
        <v>0.3</v>
      </c>
    </row>
    <row r="27" spans="1:21" ht="20.149999999999999" customHeight="1">
      <c r="A27" s="1983"/>
      <c r="B27" s="2002">
        <v>31</v>
      </c>
      <c r="C27" s="2003">
        <v>285</v>
      </c>
      <c r="D27" s="2004">
        <v>284</v>
      </c>
      <c r="E27" s="2005">
        <v>274</v>
      </c>
      <c r="F27" s="2005">
        <v>2</v>
      </c>
      <c r="G27" s="1999">
        <v>4</v>
      </c>
      <c r="H27" s="2005">
        <v>2</v>
      </c>
      <c r="I27" s="2005">
        <v>2</v>
      </c>
      <c r="J27" s="1999">
        <v>0</v>
      </c>
      <c r="K27" s="1981">
        <v>0</v>
      </c>
      <c r="L27" s="1981">
        <v>0</v>
      </c>
      <c r="M27" s="2000">
        <v>0</v>
      </c>
      <c r="N27" s="2000">
        <v>0</v>
      </c>
      <c r="O27" s="1981" t="s">
        <v>1232</v>
      </c>
      <c r="P27" s="1981" t="s">
        <v>1232</v>
      </c>
      <c r="Q27" s="1981">
        <v>1</v>
      </c>
      <c r="R27" s="1981" t="s">
        <v>1232</v>
      </c>
      <c r="S27" s="2000">
        <v>10</v>
      </c>
      <c r="T27" s="2001">
        <v>99.6</v>
      </c>
      <c r="U27" s="2006" t="s">
        <v>1232</v>
      </c>
    </row>
    <row r="28" spans="1:21" ht="20.149999999999999" customHeight="1" thickBot="1">
      <c r="A28" s="2007" t="s">
        <v>1984</v>
      </c>
      <c r="B28" s="2008" t="s">
        <v>3179</v>
      </c>
      <c r="C28" s="2009">
        <v>283</v>
      </c>
      <c r="D28" s="2010">
        <v>281</v>
      </c>
      <c r="E28" s="2011">
        <v>273</v>
      </c>
      <c r="F28" s="2011">
        <v>4</v>
      </c>
      <c r="G28" s="2012">
        <v>2</v>
      </c>
      <c r="H28" s="2011">
        <v>1</v>
      </c>
      <c r="I28" s="2013">
        <v>0</v>
      </c>
      <c r="J28" s="2012">
        <v>0</v>
      </c>
      <c r="K28" s="2014">
        <v>0</v>
      </c>
      <c r="L28" s="2014">
        <v>0</v>
      </c>
      <c r="M28" s="2013">
        <v>0</v>
      </c>
      <c r="N28" s="2013">
        <v>1</v>
      </c>
      <c r="O28" s="2014">
        <v>0</v>
      </c>
      <c r="P28" s="2014">
        <v>1</v>
      </c>
      <c r="Q28" s="2014">
        <v>1</v>
      </c>
      <c r="R28" s="2014">
        <v>0</v>
      </c>
      <c r="S28" s="2013">
        <v>7</v>
      </c>
      <c r="T28" s="2015">
        <v>99.3</v>
      </c>
      <c r="U28" s="2016">
        <v>0.4</v>
      </c>
    </row>
    <row r="29" spans="1:21" ht="20.149999999999999" customHeight="1">
      <c r="U29" s="2017" t="s">
        <v>3180</v>
      </c>
    </row>
  </sheetData>
  <mergeCells count="26">
    <mergeCell ref="A9:B9"/>
    <mergeCell ref="A16:B16"/>
    <mergeCell ref="A23:B23"/>
    <mergeCell ref="J5:J8"/>
    <mergeCell ref="L5:L8"/>
    <mergeCell ref="M5:M8"/>
    <mergeCell ref="N5:N8"/>
    <mergeCell ref="E7:E8"/>
    <mergeCell ref="F7:F8"/>
    <mergeCell ref="G7:G8"/>
    <mergeCell ref="U3:U8"/>
    <mergeCell ref="A3:B8"/>
    <mergeCell ref="C3:C8"/>
    <mergeCell ref="D3:J4"/>
    <mergeCell ref="K3:K8"/>
    <mergeCell ref="L3:N4"/>
    <mergeCell ref="O3:O8"/>
    <mergeCell ref="D5:D8"/>
    <mergeCell ref="E5:G6"/>
    <mergeCell ref="H5:H8"/>
    <mergeCell ref="I5:I8"/>
    <mergeCell ref="P3:P8"/>
    <mergeCell ref="Q3:Q8"/>
    <mergeCell ref="R3:R8"/>
    <mergeCell ref="S3:S8"/>
    <mergeCell ref="T3:T8"/>
  </mergeCells>
  <phoneticPr fontId="2"/>
  <pageMargins left="0.23622047244094491" right="0.23622047244094491" top="0.74803149606299213" bottom="0.74803149606299213" header="0.31496062992125984" footer="0.31496062992125984"/>
  <pageSetup paperSize="9" scale="94" firstPageNumber="81" fitToHeight="0" orientation="portrait" useFirstPageNumber="1" r:id="rId1"/>
  <headerFooter alignWithMargins="0">
    <oddFooter>&amp;C&amp;"ＭＳ 明朝,標準"&amp;10&amp;P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9E72-B560-4ED2-BC36-B4E6397A3BB8}">
  <dimension ref="A1:AC26"/>
  <sheetViews>
    <sheetView view="pageBreakPreview" zoomScaleNormal="100" zoomScaleSheetLayoutView="100" workbookViewId="0"/>
  </sheetViews>
  <sheetFormatPr defaultColWidth="9" defaultRowHeight="13"/>
  <cols>
    <col min="1" max="2" width="5.453125" style="1964" bestFit="1" customWidth="1"/>
    <col min="3" max="6" width="7.6328125" style="1964" customWidth="1"/>
    <col min="7" max="7" width="8.81640625" style="1964" customWidth="1"/>
    <col min="8" max="8" width="8.81640625" style="1964" hidden="1" customWidth="1"/>
    <col min="9" max="10" width="8" style="1964" hidden="1" customWidth="1"/>
    <col min="11" max="11" width="10.81640625" style="1964" customWidth="1"/>
    <col min="12" max="14" width="8.6328125" style="1964" customWidth="1"/>
    <col min="15" max="15" width="8" style="1964" customWidth="1"/>
    <col min="16" max="16" width="7.1796875" style="1964" customWidth="1"/>
    <col min="17" max="20" width="6.6328125" style="1964" customWidth="1"/>
    <col min="21" max="21" width="5.90625" style="1964" customWidth="1"/>
    <col min="22" max="23" width="6" style="1964" customWidth="1"/>
    <col min="24" max="27" width="8.08984375" style="1964" customWidth="1"/>
    <col min="28" max="29" width="8" style="1964" customWidth="1"/>
    <col min="30" max="16384" width="9" style="1964"/>
  </cols>
  <sheetData>
    <row r="1" spans="1:29" s="1959" customFormat="1" ht="30" customHeight="1">
      <c r="A1" s="1958" t="s">
        <v>3181</v>
      </c>
      <c r="B1" s="1958"/>
      <c r="C1" s="1958"/>
      <c r="D1" s="1958"/>
      <c r="E1" s="1958"/>
      <c r="F1" s="1958"/>
      <c r="G1" s="1958"/>
      <c r="H1" s="1958"/>
      <c r="I1" s="1958"/>
      <c r="J1" s="1958"/>
      <c r="K1" s="1958"/>
      <c r="L1" s="1958"/>
      <c r="M1" s="1958"/>
      <c r="N1" s="1958"/>
      <c r="O1" s="1958"/>
      <c r="P1" s="1958"/>
      <c r="Q1" s="1958"/>
      <c r="R1" s="1958"/>
      <c r="S1" s="1958"/>
      <c r="T1" s="1958"/>
      <c r="U1" s="1958"/>
    </row>
    <row r="2" spans="1:29" s="1962" customFormat="1" ht="15" customHeight="1" thickBot="1">
      <c r="A2" s="2018"/>
      <c r="B2" s="2018"/>
      <c r="C2" s="2018"/>
      <c r="D2" s="2018"/>
      <c r="E2" s="2018"/>
      <c r="F2" s="2018"/>
      <c r="G2" s="2018"/>
      <c r="H2" s="2018"/>
      <c r="I2" s="2018"/>
      <c r="J2" s="2018"/>
      <c r="K2" s="2018"/>
      <c r="L2" s="2018"/>
      <c r="M2" s="2018"/>
      <c r="N2" s="2018"/>
      <c r="O2" s="2018"/>
      <c r="P2" s="2018"/>
      <c r="Q2" s="2018"/>
      <c r="R2" s="2018"/>
      <c r="S2" s="2018"/>
      <c r="T2" s="2018"/>
      <c r="U2" s="2018"/>
      <c r="V2" s="2018"/>
      <c r="W2" s="2018"/>
      <c r="X2" s="2019"/>
      <c r="Y2" s="2019"/>
      <c r="Z2" s="2019"/>
      <c r="AA2" s="2019"/>
      <c r="AB2" s="2018"/>
      <c r="AC2" s="2019" t="s">
        <v>1991</v>
      </c>
    </row>
    <row r="3" spans="1:29" s="1963" customFormat="1" ht="30.65" customHeight="1">
      <c r="A3" s="5372" t="s">
        <v>3182</v>
      </c>
      <c r="B3" s="5373"/>
      <c r="C3" s="5378" t="s">
        <v>3158</v>
      </c>
      <c r="D3" s="5380" t="s">
        <v>3183</v>
      </c>
      <c r="E3" s="5315"/>
      <c r="F3" s="5315"/>
      <c r="G3" s="5315"/>
      <c r="H3" s="5315"/>
      <c r="I3" s="5315"/>
      <c r="J3" s="5381"/>
      <c r="K3" s="5384" t="s">
        <v>3184</v>
      </c>
      <c r="L3" s="5387" t="s">
        <v>3161</v>
      </c>
      <c r="M3" s="5323"/>
      <c r="N3" s="5323"/>
      <c r="O3" s="5387" t="s">
        <v>3162</v>
      </c>
      <c r="P3" s="5355" t="s">
        <v>3185</v>
      </c>
      <c r="Q3" s="5355"/>
      <c r="R3" s="5355"/>
      <c r="S3" s="5355"/>
      <c r="T3" s="5355"/>
      <c r="U3" s="5324" t="s">
        <v>3186</v>
      </c>
      <c r="V3" s="5339" t="s">
        <v>3187</v>
      </c>
      <c r="W3" s="5342" t="s">
        <v>3188</v>
      </c>
      <c r="X3" s="5356" t="s">
        <v>3189</v>
      </c>
      <c r="Y3" s="5357"/>
      <c r="Z3" s="5357"/>
      <c r="AA3" s="5358"/>
      <c r="AB3" s="5369" t="s">
        <v>3190</v>
      </c>
      <c r="AC3" s="5359" t="s">
        <v>3168</v>
      </c>
    </row>
    <row r="4" spans="1:29" s="1963" customFormat="1" ht="18" customHeight="1">
      <c r="A4" s="5374"/>
      <c r="B4" s="5375"/>
      <c r="C4" s="5379"/>
      <c r="D4" s="5382"/>
      <c r="E4" s="5318"/>
      <c r="F4" s="5318"/>
      <c r="G4" s="5318"/>
      <c r="H4" s="5318"/>
      <c r="I4" s="5318"/>
      <c r="J4" s="5383"/>
      <c r="K4" s="5385"/>
      <c r="L4" s="5388"/>
      <c r="M4" s="5326"/>
      <c r="N4" s="5326"/>
      <c r="O4" s="5389"/>
      <c r="P4" s="2020"/>
      <c r="Q4" s="2021"/>
      <c r="R4" s="5362" t="s">
        <v>3191</v>
      </c>
      <c r="S4" s="5362"/>
      <c r="T4" s="2022"/>
      <c r="U4" s="5340"/>
      <c r="V4" s="5340"/>
      <c r="W4" s="5343"/>
      <c r="X4" s="5363" t="s">
        <v>3192</v>
      </c>
      <c r="Y4" s="5364"/>
      <c r="Z4" s="5364"/>
      <c r="AA4" s="5365" t="s">
        <v>3193</v>
      </c>
      <c r="AB4" s="5370"/>
      <c r="AC4" s="5360"/>
    </row>
    <row r="5" spans="1:29" s="1963" customFormat="1" ht="57.75" customHeight="1">
      <c r="A5" s="5376"/>
      <c r="B5" s="5377"/>
      <c r="C5" s="5313"/>
      <c r="D5" s="2023" t="s">
        <v>3169</v>
      </c>
      <c r="E5" s="2023" t="s">
        <v>3194</v>
      </c>
      <c r="F5" s="2024" t="s">
        <v>3195</v>
      </c>
      <c r="G5" s="2024" t="s">
        <v>3196</v>
      </c>
      <c r="H5" s="2024" t="s">
        <v>3197</v>
      </c>
      <c r="I5" s="2024" t="s">
        <v>3198</v>
      </c>
      <c r="J5" s="2025" t="s">
        <v>3199</v>
      </c>
      <c r="K5" s="5386"/>
      <c r="L5" s="2026" t="s">
        <v>3169</v>
      </c>
      <c r="M5" s="2024" t="s">
        <v>3174</v>
      </c>
      <c r="N5" s="2027" t="s">
        <v>3175</v>
      </c>
      <c r="O5" s="5390"/>
      <c r="P5" s="2028" t="s">
        <v>1461</v>
      </c>
      <c r="Q5" s="2028" t="s">
        <v>3200</v>
      </c>
      <c r="R5" s="2028" t="s">
        <v>3201</v>
      </c>
      <c r="S5" s="2028" t="s">
        <v>3202</v>
      </c>
      <c r="T5" s="2028" t="s">
        <v>3203</v>
      </c>
      <c r="U5" s="5341"/>
      <c r="V5" s="5341"/>
      <c r="W5" s="5344"/>
      <c r="X5" s="2029" t="s">
        <v>1461</v>
      </c>
      <c r="Y5" s="2030" t="s">
        <v>3204</v>
      </c>
      <c r="Z5" s="2031" t="s">
        <v>3205</v>
      </c>
      <c r="AA5" s="5366"/>
      <c r="AB5" s="5371"/>
      <c r="AC5" s="5361"/>
    </row>
    <row r="6" spans="1:29" s="1963" customFormat="1" ht="20.149999999999999" customHeight="1">
      <c r="A6" s="5367" t="s">
        <v>815</v>
      </c>
      <c r="B6" s="5368"/>
      <c r="C6" s="2032"/>
      <c r="D6" s="1975"/>
      <c r="E6" s="2033"/>
      <c r="F6" s="2034"/>
      <c r="G6" s="2034"/>
      <c r="H6" s="2034"/>
      <c r="I6" s="2034"/>
      <c r="J6" s="2034"/>
      <c r="K6" s="2035"/>
      <c r="L6" s="1975"/>
      <c r="M6" s="2034"/>
      <c r="N6" s="2033"/>
      <c r="O6" s="1973"/>
      <c r="P6" s="2036"/>
      <c r="Q6" s="2036"/>
      <c r="R6" s="2036"/>
      <c r="S6" s="2036"/>
      <c r="T6" s="2036"/>
      <c r="U6" s="2037"/>
      <c r="V6" s="1966"/>
      <c r="W6" s="2037"/>
      <c r="X6" s="2037"/>
      <c r="Y6" s="2037"/>
      <c r="Z6" s="2037"/>
      <c r="AA6" s="2037"/>
      <c r="AB6" s="1966"/>
      <c r="AC6" s="1966"/>
    </row>
    <row r="7" spans="1:29" ht="20.149999999999999" customHeight="1">
      <c r="A7" s="1976" t="s">
        <v>1982</v>
      </c>
      <c r="B7" s="1977">
        <v>28</v>
      </c>
      <c r="C7" s="1994">
        <v>403</v>
      </c>
      <c r="D7" s="1995">
        <v>192</v>
      </c>
      <c r="E7" s="1996">
        <v>158</v>
      </c>
      <c r="F7" s="1996">
        <v>34</v>
      </c>
      <c r="G7" s="1980">
        <v>0</v>
      </c>
      <c r="H7" s="1996">
        <v>0</v>
      </c>
      <c r="I7" s="1996">
        <v>0</v>
      </c>
      <c r="J7" s="1996">
        <v>0</v>
      </c>
      <c r="K7" s="1995">
        <v>64</v>
      </c>
      <c r="L7" s="1995">
        <v>2</v>
      </c>
      <c r="M7" s="1996">
        <v>1</v>
      </c>
      <c r="N7" s="1996">
        <v>1</v>
      </c>
      <c r="O7" s="1995">
        <v>3</v>
      </c>
      <c r="P7" s="1995">
        <v>125</v>
      </c>
      <c r="Q7" s="5354" t="s">
        <v>3206</v>
      </c>
      <c r="R7" s="5354"/>
      <c r="S7" s="5354"/>
      <c r="T7" s="5354"/>
      <c r="U7" s="1995">
        <v>4</v>
      </c>
      <c r="V7" s="1995">
        <v>13</v>
      </c>
      <c r="W7" s="1995">
        <v>0</v>
      </c>
      <c r="X7" s="1995">
        <v>0</v>
      </c>
      <c r="Y7" s="5354" t="s">
        <v>3207</v>
      </c>
      <c r="Z7" s="5354"/>
      <c r="AA7" s="5354"/>
      <c r="AB7" s="1998">
        <v>47.642679900744398</v>
      </c>
      <c r="AC7" s="1998">
        <v>31.0173697270471</v>
      </c>
    </row>
    <row r="8" spans="1:29" ht="20.149999999999999" customHeight="1">
      <c r="A8" s="1983"/>
      <c r="B8" s="1977">
        <v>29</v>
      </c>
      <c r="C8" s="1994">
        <v>439</v>
      </c>
      <c r="D8" s="1995">
        <v>215</v>
      </c>
      <c r="E8" s="1996">
        <v>186</v>
      </c>
      <c r="F8" s="1996">
        <v>29</v>
      </c>
      <c r="G8" s="1980" t="s">
        <v>693</v>
      </c>
      <c r="H8" s="1996"/>
      <c r="I8" s="1996"/>
      <c r="J8" s="1996"/>
      <c r="K8" s="1995">
        <v>63</v>
      </c>
      <c r="L8" s="1995">
        <v>2</v>
      </c>
      <c r="M8" s="1980" t="s">
        <v>693</v>
      </c>
      <c r="N8" s="1996">
        <v>2</v>
      </c>
      <c r="O8" s="1995">
        <v>4</v>
      </c>
      <c r="P8" s="1995">
        <v>135</v>
      </c>
      <c r="Q8" s="5354"/>
      <c r="R8" s="5354"/>
      <c r="S8" s="5354"/>
      <c r="T8" s="5354"/>
      <c r="U8" s="1995">
        <v>11</v>
      </c>
      <c r="V8" s="1995">
        <v>9</v>
      </c>
      <c r="W8" s="1979" t="s">
        <v>693</v>
      </c>
      <c r="X8" s="1995">
        <v>1</v>
      </c>
      <c r="Y8" s="5354"/>
      <c r="Z8" s="5354"/>
      <c r="AA8" s="5354"/>
      <c r="AB8" s="1998">
        <v>49</v>
      </c>
      <c r="AC8" s="1998">
        <v>31</v>
      </c>
    </row>
    <row r="9" spans="1:29" ht="20.149999999999999" customHeight="1">
      <c r="A9" s="1983"/>
      <c r="B9" s="1977">
        <v>30</v>
      </c>
      <c r="C9" s="1994">
        <v>376</v>
      </c>
      <c r="D9" s="1995">
        <v>172</v>
      </c>
      <c r="E9" s="1996">
        <v>147</v>
      </c>
      <c r="F9" s="1996">
        <v>25</v>
      </c>
      <c r="G9" s="1980" t="s">
        <v>693</v>
      </c>
      <c r="H9" s="1996"/>
      <c r="I9" s="1996"/>
      <c r="J9" s="1996"/>
      <c r="K9" s="1995">
        <v>45</v>
      </c>
      <c r="L9" s="1995">
        <v>12</v>
      </c>
      <c r="M9" s="1980" t="s">
        <v>693</v>
      </c>
      <c r="N9" s="1996">
        <v>12</v>
      </c>
      <c r="O9" s="1979" t="s">
        <v>693</v>
      </c>
      <c r="P9" s="1995">
        <v>130</v>
      </c>
      <c r="Q9" s="5354"/>
      <c r="R9" s="5354"/>
      <c r="S9" s="5354"/>
      <c r="T9" s="5354"/>
      <c r="U9" s="1995">
        <v>8</v>
      </c>
      <c r="V9" s="1995">
        <v>9</v>
      </c>
      <c r="W9" s="1979" t="s">
        <v>693</v>
      </c>
      <c r="X9" s="1979">
        <v>1</v>
      </c>
      <c r="Y9" s="5354"/>
      <c r="Z9" s="5354"/>
      <c r="AA9" s="5354"/>
      <c r="AB9" s="1998">
        <v>45.7</v>
      </c>
      <c r="AC9" s="1998">
        <v>34.799999999999997</v>
      </c>
    </row>
    <row r="10" spans="1:29" ht="20.149999999999999" customHeight="1">
      <c r="A10" s="1983"/>
      <c r="B10" s="1977">
        <v>31</v>
      </c>
      <c r="C10" s="1994">
        <v>360</v>
      </c>
      <c r="D10" s="1995">
        <v>183</v>
      </c>
      <c r="E10" s="1996">
        <v>162</v>
      </c>
      <c r="F10" s="1996">
        <v>21</v>
      </c>
      <c r="G10" s="1980" t="s">
        <v>1232</v>
      </c>
      <c r="H10" s="1996"/>
      <c r="I10" s="1996"/>
      <c r="J10" s="1996"/>
      <c r="K10" s="1995">
        <v>37</v>
      </c>
      <c r="L10" s="1995">
        <v>4</v>
      </c>
      <c r="M10" s="1980" t="s">
        <v>1232</v>
      </c>
      <c r="N10" s="1980">
        <v>4</v>
      </c>
      <c r="O10" s="1979">
        <v>2</v>
      </c>
      <c r="P10" s="1995">
        <v>126</v>
      </c>
      <c r="Q10" s="5354"/>
      <c r="R10" s="5354"/>
      <c r="S10" s="5354"/>
      <c r="T10" s="5354"/>
      <c r="U10" s="1979" t="s">
        <v>1232</v>
      </c>
      <c r="V10" s="1979">
        <v>8</v>
      </c>
      <c r="W10" s="1979" t="s">
        <v>1232</v>
      </c>
      <c r="X10" s="1979" t="s">
        <v>1232</v>
      </c>
      <c r="Y10" s="5354"/>
      <c r="Z10" s="5354"/>
      <c r="AA10" s="5354"/>
      <c r="AB10" s="1982">
        <v>50.8</v>
      </c>
      <c r="AC10" s="1982">
        <v>35</v>
      </c>
    </row>
    <row r="11" spans="1:29" ht="20.149999999999999" customHeight="1">
      <c r="A11" s="1976" t="s">
        <v>1984</v>
      </c>
      <c r="B11" s="1977" t="s">
        <v>3179</v>
      </c>
      <c r="C11" s="1994">
        <v>349</v>
      </c>
      <c r="D11" s="1995">
        <v>159</v>
      </c>
      <c r="E11" s="1996">
        <v>144</v>
      </c>
      <c r="F11" s="1996">
        <v>15</v>
      </c>
      <c r="G11" s="1980" t="s">
        <v>1232</v>
      </c>
      <c r="H11" s="1996"/>
      <c r="I11" s="1996"/>
      <c r="J11" s="1996"/>
      <c r="K11" s="1995">
        <v>43</v>
      </c>
      <c r="L11" s="1995">
        <v>6</v>
      </c>
      <c r="M11" s="1980" t="s">
        <v>1232</v>
      </c>
      <c r="N11" s="1980">
        <v>6</v>
      </c>
      <c r="O11" s="1979">
        <v>4</v>
      </c>
      <c r="P11" s="1995">
        <v>128</v>
      </c>
      <c r="Q11" s="1979" t="s">
        <v>1232</v>
      </c>
      <c r="R11" s="1979">
        <v>123</v>
      </c>
      <c r="S11" s="1979" t="s">
        <v>1232</v>
      </c>
      <c r="T11" s="1979">
        <v>5</v>
      </c>
      <c r="U11" s="1979" t="s">
        <v>283</v>
      </c>
      <c r="V11" s="1979">
        <v>9</v>
      </c>
      <c r="W11" s="1979" t="s">
        <v>1232</v>
      </c>
      <c r="X11" s="1979" t="s">
        <v>1232</v>
      </c>
      <c r="Y11" s="1980" t="s">
        <v>1232</v>
      </c>
      <c r="Z11" s="1980" t="s">
        <v>1232</v>
      </c>
      <c r="AA11" s="1980" t="s">
        <v>1232</v>
      </c>
      <c r="AB11" s="1982">
        <v>45.6</v>
      </c>
      <c r="AC11" s="1982">
        <v>35.200000000000003</v>
      </c>
    </row>
    <row r="12" spans="1:29" ht="20.149999999999999" customHeight="1">
      <c r="A12" s="1976"/>
      <c r="B12" s="1983"/>
      <c r="C12" s="1994"/>
      <c r="D12" s="1995"/>
      <c r="E12" s="1996"/>
      <c r="F12" s="1996"/>
      <c r="G12" s="1980"/>
      <c r="H12" s="1996"/>
      <c r="I12" s="1996"/>
      <c r="J12" s="1996"/>
      <c r="K12" s="1995"/>
      <c r="L12" s="1995"/>
      <c r="M12" s="1996"/>
      <c r="N12" s="1996"/>
      <c r="O12" s="1995"/>
      <c r="P12" s="1995"/>
      <c r="Q12" s="1995"/>
      <c r="R12" s="1995"/>
      <c r="S12" s="1995"/>
      <c r="T12" s="1995"/>
      <c r="U12" s="1995"/>
      <c r="V12" s="1995"/>
      <c r="W12" s="1995"/>
      <c r="X12" s="1995"/>
      <c r="Y12" s="1996"/>
      <c r="Z12" s="1996"/>
      <c r="AA12" s="1996"/>
      <c r="AB12" s="1996"/>
      <c r="AC12" s="1998"/>
    </row>
    <row r="13" spans="1:29" ht="20.149999999999999" customHeight="1">
      <c r="A13" s="5352" t="s">
        <v>369</v>
      </c>
      <c r="B13" s="5352"/>
      <c r="C13" s="1994"/>
      <c r="D13" s="1995"/>
      <c r="E13" s="1996"/>
      <c r="F13" s="1996"/>
      <c r="G13" s="1980"/>
      <c r="H13" s="1996"/>
      <c r="I13" s="1996"/>
      <c r="J13" s="1996"/>
      <c r="K13" s="1995"/>
      <c r="L13" s="1995"/>
      <c r="M13" s="1996"/>
      <c r="N13" s="1996"/>
      <c r="O13" s="1995"/>
      <c r="P13" s="1995"/>
      <c r="Q13" s="1995"/>
      <c r="R13" s="1995"/>
      <c r="S13" s="1995"/>
      <c r="T13" s="1995"/>
      <c r="U13" s="1995"/>
      <c r="V13" s="1995"/>
      <c r="W13" s="1995"/>
      <c r="X13" s="1995"/>
      <c r="Y13" s="1996"/>
      <c r="Z13" s="1996"/>
      <c r="AA13" s="1996"/>
      <c r="AB13" s="1996"/>
      <c r="AC13" s="1998"/>
    </row>
    <row r="14" spans="1:29" ht="20.149999999999999" customHeight="1">
      <c r="A14" s="1976" t="s">
        <v>1982</v>
      </c>
      <c r="B14" s="1977">
        <v>28</v>
      </c>
      <c r="C14" s="1994">
        <v>203</v>
      </c>
      <c r="D14" s="1995">
        <v>93</v>
      </c>
      <c r="E14" s="2038">
        <v>85</v>
      </c>
      <c r="F14" s="2038">
        <v>8</v>
      </c>
      <c r="G14" s="2039">
        <v>0</v>
      </c>
      <c r="H14" s="2038"/>
      <c r="I14" s="2038"/>
      <c r="J14" s="2038"/>
      <c r="K14" s="2040">
        <v>19</v>
      </c>
      <c r="L14" s="1995">
        <v>2</v>
      </c>
      <c r="M14" s="2038">
        <v>1</v>
      </c>
      <c r="N14" s="2038">
        <v>1</v>
      </c>
      <c r="O14" s="2040">
        <v>2</v>
      </c>
      <c r="P14" s="2040">
        <v>76</v>
      </c>
      <c r="Q14" s="5354" t="s">
        <v>3206</v>
      </c>
      <c r="R14" s="5354"/>
      <c r="S14" s="5354"/>
      <c r="T14" s="5354"/>
      <c r="U14" s="2040">
        <v>3</v>
      </c>
      <c r="V14" s="2040">
        <v>8</v>
      </c>
      <c r="W14" s="2040">
        <v>0</v>
      </c>
      <c r="X14" s="2040">
        <v>0</v>
      </c>
      <c r="Y14" s="5354" t="s">
        <v>3207</v>
      </c>
      <c r="Z14" s="5354"/>
      <c r="AA14" s="5354"/>
      <c r="AB14" s="1998">
        <v>45.812807881773402</v>
      </c>
      <c r="AC14" s="1998">
        <v>37.438423645320199</v>
      </c>
    </row>
    <row r="15" spans="1:29" ht="20.149999999999999" customHeight="1">
      <c r="A15" s="1976"/>
      <c r="B15" s="1977">
        <v>29</v>
      </c>
      <c r="C15" s="1994">
        <v>228</v>
      </c>
      <c r="D15" s="1995">
        <v>101</v>
      </c>
      <c r="E15" s="2038">
        <v>99</v>
      </c>
      <c r="F15" s="2038">
        <v>2</v>
      </c>
      <c r="G15" s="2039" t="s">
        <v>693</v>
      </c>
      <c r="H15" s="2038"/>
      <c r="I15" s="2038"/>
      <c r="J15" s="2038"/>
      <c r="K15" s="2040">
        <v>22</v>
      </c>
      <c r="L15" s="1995">
        <v>2</v>
      </c>
      <c r="M15" s="2039" t="s">
        <v>693</v>
      </c>
      <c r="N15" s="2038">
        <v>2</v>
      </c>
      <c r="O15" s="2040">
        <v>3</v>
      </c>
      <c r="P15" s="2040">
        <v>90</v>
      </c>
      <c r="Q15" s="5354"/>
      <c r="R15" s="5354"/>
      <c r="S15" s="5354"/>
      <c r="T15" s="5354"/>
      <c r="U15" s="2040">
        <v>7</v>
      </c>
      <c r="V15" s="2040">
        <v>3</v>
      </c>
      <c r="W15" s="2041" t="s">
        <v>693</v>
      </c>
      <c r="X15" s="2041" t="s">
        <v>693</v>
      </c>
      <c r="Y15" s="5354"/>
      <c r="Z15" s="5354"/>
      <c r="AA15" s="5354"/>
      <c r="AB15" s="1998">
        <v>44.3</v>
      </c>
      <c r="AC15" s="1998">
        <v>39.5</v>
      </c>
    </row>
    <row r="16" spans="1:29" ht="20.149999999999999" customHeight="1">
      <c r="A16" s="1976"/>
      <c r="B16" s="1977">
        <v>30</v>
      </c>
      <c r="C16" s="1978">
        <v>196</v>
      </c>
      <c r="D16" s="1979">
        <v>71</v>
      </c>
      <c r="E16" s="2039">
        <v>70</v>
      </c>
      <c r="F16" s="2039">
        <v>1</v>
      </c>
      <c r="G16" s="2039" t="s">
        <v>693</v>
      </c>
      <c r="H16" s="2039"/>
      <c r="I16" s="2039"/>
      <c r="J16" s="2039"/>
      <c r="K16" s="2041">
        <v>13</v>
      </c>
      <c r="L16" s="1979">
        <v>8</v>
      </c>
      <c r="M16" s="2039" t="s">
        <v>693</v>
      </c>
      <c r="N16" s="2039">
        <v>8</v>
      </c>
      <c r="O16" s="2041" t="s">
        <v>693</v>
      </c>
      <c r="P16" s="2041">
        <v>91</v>
      </c>
      <c r="Q16" s="5354"/>
      <c r="R16" s="5354"/>
      <c r="S16" s="5354"/>
      <c r="T16" s="5354"/>
      <c r="U16" s="2041">
        <v>7</v>
      </c>
      <c r="V16" s="2041">
        <v>6</v>
      </c>
      <c r="W16" s="2041" t="s">
        <v>693</v>
      </c>
      <c r="X16" s="2041">
        <v>1</v>
      </c>
      <c r="Y16" s="5354"/>
      <c r="Z16" s="5354"/>
      <c r="AA16" s="5354"/>
      <c r="AB16" s="1982">
        <v>36.200000000000003</v>
      </c>
      <c r="AC16" s="1982">
        <v>46.9</v>
      </c>
    </row>
    <row r="17" spans="1:29" ht="20.149999999999999" customHeight="1">
      <c r="A17" s="1976"/>
      <c r="B17" s="1977">
        <v>31</v>
      </c>
      <c r="C17" s="1978">
        <v>196</v>
      </c>
      <c r="D17" s="1979">
        <v>89</v>
      </c>
      <c r="E17" s="2039">
        <v>86</v>
      </c>
      <c r="F17" s="2039">
        <v>3</v>
      </c>
      <c r="G17" s="2039" t="s">
        <v>1232</v>
      </c>
      <c r="H17" s="2039"/>
      <c r="I17" s="2039"/>
      <c r="J17" s="2039"/>
      <c r="K17" s="2041">
        <v>21</v>
      </c>
      <c r="L17" s="1979">
        <v>3</v>
      </c>
      <c r="M17" s="2039" t="s">
        <v>1232</v>
      </c>
      <c r="N17" s="2039">
        <v>3</v>
      </c>
      <c r="O17" s="2041">
        <v>2</v>
      </c>
      <c r="P17" s="2041">
        <v>78</v>
      </c>
      <c r="Q17" s="5354"/>
      <c r="R17" s="5354"/>
      <c r="S17" s="5354"/>
      <c r="T17" s="5354"/>
      <c r="U17" s="2041" t="s">
        <v>1232</v>
      </c>
      <c r="V17" s="2041">
        <v>3</v>
      </c>
      <c r="W17" s="2041" t="s">
        <v>1232</v>
      </c>
      <c r="X17" s="2041" t="s">
        <v>1232</v>
      </c>
      <c r="Y17" s="5354"/>
      <c r="Z17" s="5354"/>
      <c r="AA17" s="5354"/>
      <c r="AB17" s="1982">
        <v>45.4</v>
      </c>
      <c r="AC17" s="1982">
        <v>39.799999999999997</v>
      </c>
    </row>
    <row r="18" spans="1:29" ht="20.149999999999999" customHeight="1">
      <c r="A18" s="1976" t="s">
        <v>1984</v>
      </c>
      <c r="B18" s="1977" t="s">
        <v>3179</v>
      </c>
      <c r="C18" s="1978">
        <v>196</v>
      </c>
      <c r="D18" s="1979">
        <v>75</v>
      </c>
      <c r="E18" s="2039">
        <v>71</v>
      </c>
      <c r="F18" s="2039">
        <v>4</v>
      </c>
      <c r="G18" s="2039" t="s">
        <v>1232</v>
      </c>
      <c r="H18" s="2039"/>
      <c r="I18" s="2039"/>
      <c r="J18" s="2039"/>
      <c r="K18" s="2041">
        <v>13</v>
      </c>
      <c r="L18" s="1979">
        <v>5</v>
      </c>
      <c r="M18" s="2039" t="s">
        <v>1232</v>
      </c>
      <c r="N18" s="2039">
        <v>5</v>
      </c>
      <c r="O18" s="2041">
        <v>4</v>
      </c>
      <c r="P18" s="2041">
        <v>93</v>
      </c>
      <c r="Q18" s="2041" t="s">
        <v>1232</v>
      </c>
      <c r="R18" s="2041">
        <v>90</v>
      </c>
      <c r="S18" s="2041" t="s">
        <v>1232</v>
      </c>
      <c r="T18" s="2041">
        <v>3</v>
      </c>
      <c r="U18" s="1979" t="s">
        <v>283</v>
      </c>
      <c r="V18" s="2041">
        <v>6</v>
      </c>
      <c r="W18" s="1979" t="s">
        <v>1232</v>
      </c>
      <c r="X18" s="1979" t="s">
        <v>1232</v>
      </c>
      <c r="Y18" s="1980" t="s">
        <v>1232</v>
      </c>
      <c r="Z18" s="1980" t="s">
        <v>1232</v>
      </c>
      <c r="AA18" s="1980" t="s">
        <v>1232</v>
      </c>
      <c r="AB18" s="1982">
        <v>38.299999999999997</v>
      </c>
      <c r="AC18" s="1982">
        <v>45.9</v>
      </c>
    </row>
    <row r="19" spans="1:29" ht="19.5" customHeight="1">
      <c r="A19" s="2042"/>
      <c r="B19" s="1983"/>
      <c r="C19" s="1994"/>
      <c r="D19" s="1995"/>
      <c r="E19" s="1996"/>
      <c r="F19" s="1996"/>
      <c r="G19" s="1980"/>
      <c r="H19" s="1996"/>
      <c r="I19" s="1996"/>
      <c r="J19" s="1996"/>
      <c r="K19" s="1995"/>
      <c r="L19" s="1995"/>
      <c r="M19" s="1996"/>
      <c r="N19" s="1996"/>
      <c r="O19" s="1995"/>
      <c r="P19" s="1995"/>
      <c r="Q19" s="1995"/>
      <c r="R19" s="1995"/>
      <c r="S19" s="1995"/>
      <c r="T19" s="1995"/>
      <c r="U19" s="1995"/>
      <c r="V19" s="1995"/>
      <c r="W19" s="1995"/>
      <c r="X19" s="1995"/>
      <c r="Y19" s="1996"/>
      <c r="Z19" s="1996"/>
      <c r="AA19" s="1996"/>
      <c r="AB19" s="1996"/>
      <c r="AC19" s="1998"/>
    </row>
    <row r="20" spans="1:29" ht="20.149999999999999" customHeight="1">
      <c r="A20" s="5353" t="s">
        <v>370</v>
      </c>
      <c r="B20" s="5353"/>
      <c r="C20" s="1994"/>
      <c r="D20" s="1995"/>
      <c r="E20" s="1996"/>
      <c r="F20" s="1996"/>
      <c r="G20" s="1980"/>
      <c r="H20" s="1996"/>
      <c r="I20" s="1996"/>
      <c r="J20" s="1996"/>
      <c r="K20" s="1995"/>
      <c r="L20" s="1995"/>
      <c r="M20" s="1996"/>
      <c r="N20" s="1996"/>
      <c r="O20" s="1995"/>
      <c r="P20" s="1995"/>
      <c r="Q20" s="1995"/>
      <c r="R20" s="1995"/>
      <c r="S20" s="1995"/>
      <c r="T20" s="1995"/>
      <c r="U20" s="1995"/>
      <c r="V20" s="1995"/>
      <c r="W20" s="1995"/>
      <c r="X20" s="1995"/>
      <c r="Y20" s="1996"/>
      <c r="Z20" s="1996"/>
      <c r="AA20" s="1996"/>
      <c r="AB20" s="1996"/>
      <c r="AC20" s="1998"/>
    </row>
    <row r="21" spans="1:29" s="2043" customFormat="1" ht="20.149999999999999" customHeight="1">
      <c r="A21" s="1976" t="s">
        <v>1982</v>
      </c>
      <c r="B21" s="1977">
        <v>28</v>
      </c>
      <c r="C21" s="1994">
        <v>200</v>
      </c>
      <c r="D21" s="1997">
        <v>99</v>
      </c>
      <c r="E21" s="1999">
        <v>73</v>
      </c>
      <c r="F21" s="1999">
        <v>26</v>
      </c>
      <c r="G21" s="2000">
        <v>0</v>
      </c>
      <c r="H21" s="1999"/>
      <c r="I21" s="1999"/>
      <c r="J21" s="1999"/>
      <c r="K21" s="1997">
        <v>45</v>
      </c>
      <c r="L21" s="1997">
        <v>0</v>
      </c>
      <c r="M21" s="1999">
        <v>0</v>
      </c>
      <c r="N21" s="1999">
        <v>0</v>
      </c>
      <c r="O21" s="1997">
        <v>1</v>
      </c>
      <c r="P21" s="1997">
        <v>49</v>
      </c>
      <c r="Q21" s="5354" t="s">
        <v>3206</v>
      </c>
      <c r="R21" s="5354"/>
      <c r="S21" s="5354"/>
      <c r="T21" s="5354"/>
      <c r="U21" s="1997">
        <v>1</v>
      </c>
      <c r="V21" s="1997">
        <v>5</v>
      </c>
      <c r="W21" s="1997">
        <v>0</v>
      </c>
      <c r="X21" s="1997">
        <v>0</v>
      </c>
      <c r="Y21" s="5354" t="s">
        <v>3207</v>
      </c>
      <c r="Z21" s="5354"/>
      <c r="AA21" s="5354"/>
      <c r="AB21" s="2001">
        <v>49.5</v>
      </c>
      <c r="AC21" s="2001">
        <v>24.5</v>
      </c>
    </row>
    <row r="22" spans="1:29" s="2043" customFormat="1" ht="20.149999999999999" customHeight="1">
      <c r="A22" s="1976"/>
      <c r="B22" s="1977">
        <v>29</v>
      </c>
      <c r="C22" s="1994">
        <v>211</v>
      </c>
      <c r="D22" s="1997">
        <v>114</v>
      </c>
      <c r="E22" s="1999">
        <v>87</v>
      </c>
      <c r="F22" s="1999">
        <v>27</v>
      </c>
      <c r="G22" s="2000" t="s">
        <v>693</v>
      </c>
      <c r="H22" s="1999"/>
      <c r="I22" s="1999"/>
      <c r="J22" s="1999"/>
      <c r="K22" s="1997">
        <v>41</v>
      </c>
      <c r="L22" s="1981" t="s">
        <v>693</v>
      </c>
      <c r="M22" s="2000" t="s">
        <v>693</v>
      </c>
      <c r="N22" s="2000" t="s">
        <v>693</v>
      </c>
      <c r="O22" s="1997">
        <v>1</v>
      </c>
      <c r="P22" s="1997">
        <v>45</v>
      </c>
      <c r="Q22" s="5354"/>
      <c r="R22" s="5354"/>
      <c r="S22" s="5354"/>
      <c r="T22" s="5354"/>
      <c r="U22" s="1997">
        <v>4</v>
      </c>
      <c r="V22" s="1997">
        <v>6</v>
      </c>
      <c r="W22" s="1981" t="s">
        <v>693</v>
      </c>
      <c r="X22" s="1997">
        <v>1</v>
      </c>
      <c r="Y22" s="5354"/>
      <c r="Z22" s="5354"/>
      <c r="AA22" s="5354"/>
      <c r="AB22" s="2001">
        <v>54</v>
      </c>
      <c r="AC22" s="2001">
        <v>21.8</v>
      </c>
    </row>
    <row r="23" spans="1:29" ht="20.149999999999999" customHeight="1">
      <c r="A23" s="1976"/>
      <c r="B23" s="1977">
        <v>30</v>
      </c>
      <c r="C23" s="1978">
        <v>180</v>
      </c>
      <c r="D23" s="1981">
        <v>101</v>
      </c>
      <c r="E23" s="2000">
        <v>77</v>
      </c>
      <c r="F23" s="2000">
        <v>24</v>
      </c>
      <c r="G23" s="2000" t="s">
        <v>693</v>
      </c>
      <c r="H23" s="2000"/>
      <c r="I23" s="2000"/>
      <c r="J23" s="2000"/>
      <c r="K23" s="1981">
        <v>32</v>
      </c>
      <c r="L23" s="1981">
        <v>4</v>
      </c>
      <c r="M23" s="2000" t="s">
        <v>693</v>
      </c>
      <c r="N23" s="2000">
        <v>4</v>
      </c>
      <c r="O23" s="1981" t="s">
        <v>693</v>
      </c>
      <c r="P23" s="2044">
        <v>39</v>
      </c>
      <c r="Q23" s="5354"/>
      <c r="R23" s="5354"/>
      <c r="S23" s="5354"/>
      <c r="T23" s="5354"/>
      <c r="U23" s="1981">
        <v>1</v>
      </c>
      <c r="V23" s="1981">
        <v>3</v>
      </c>
      <c r="W23" s="1981" t="s">
        <v>693</v>
      </c>
      <c r="X23" s="1981" t="s">
        <v>693</v>
      </c>
      <c r="Y23" s="5354"/>
      <c r="Z23" s="5354"/>
      <c r="AA23" s="5354"/>
      <c r="AB23" s="2001">
        <v>56.1</v>
      </c>
      <c r="AC23" s="2001">
        <v>21.7</v>
      </c>
    </row>
    <row r="24" spans="1:29" ht="20.149999999999999" customHeight="1">
      <c r="A24" s="1976"/>
      <c r="B24" s="1977">
        <v>31</v>
      </c>
      <c r="C24" s="1978">
        <v>164</v>
      </c>
      <c r="D24" s="1981">
        <v>94</v>
      </c>
      <c r="E24" s="2000">
        <v>76</v>
      </c>
      <c r="F24" s="2000">
        <v>18</v>
      </c>
      <c r="G24" s="2000" t="s">
        <v>1232</v>
      </c>
      <c r="H24" s="2000"/>
      <c r="I24" s="2000"/>
      <c r="J24" s="2000"/>
      <c r="K24" s="1981">
        <v>16</v>
      </c>
      <c r="L24" s="1981">
        <v>1</v>
      </c>
      <c r="M24" s="2000" t="s">
        <v>1232</v>
      </c>
      <c r="N24" s="2000">
        <v>1</v>
      </c>
      <c r="O24" s="1981" t="s">
        <v>1232</v>
      </c>
      <c r="P24" s="2044">
        <v>48</v>
      </c>
      <c r="Q24" s="5354"/>
      <c r="R24" s="5354"/>
      <c r="S24" s="5354"/>
      <c r="T24" s="5354"/>
      <c r="U24" s="1981" t="s">
        <v>1232</v>
      </c>
      <c r="V24" s="1981">
        <v>5</v>
      </c>
      <c r="W24" s="1981" t="s">
        <v>1232</v>
      </c>
      <c r="X24" s="1981" t="s">
        <v>1232</v>
      </c>
      <c r="Y24" s="5354"/>
      <c r="Z24" s="5354"/>
      <c r="AA24" s="5354"/>
      <c r="AB24" s="2001">
        <v>57.3</v>
      </c>
      <c r="AC24" s="2001">
        <v>29.3</v>
      </c>
    </row>
    <row r="25" spans="1:29" ht="20.149999999999999" customHeight="1" thickBot="1">
      <c r="A25" s="2007" t="s">
        <v>1984</v>
      </c>
      <c r="B25" s="2008" t="s">
        <v>3179</v>
      </c>
      <c r="C25" s="2045">
        <v>153</v>
      </c>
      <c r="D25" s="2014">
        <v>84</v>
      </c>
      <c r="E25" s="2013">
        <v>73</v>
      </c>
      <c r="F25" s="2013">
        <v>11</v>
      </c>
      <c r="G25" s="2013" t="s">
        <v>1232</v>
      </c>
      <c r="H25" s="2013"/>
      <c r="I25" s="2013"/>
      <c r="J25" s="2013"/>
      <c r="K25" s="2014">
        <v>30</v>
      </c>
      <c r="L25" s="2014">
        <v>1</v>
      </c>
      <c r="M25" s="2013" t="s">
        <v>693</v>
      </c>
      <c r="N25" s="2013">
        <v>1</v>
      </c>
      <c r="O25" s="2014" t="s">
        <v>1232</v>
      </c>
      <c r="P25" s="2014">
        <v>35</v>
      </c>
      <c r="Q25" s="2014" t="s">
        <v>1232</v>
      </c>
      <c r="R25" s="2014">
        <v>33</v>
      </c>
      <c r="S25" s="2014" t="s">
        <v>1232</v>
      </c>
      <c r="T25" s="2014">
        <v>2</v>
      </c>
      <c r="U25" s="2014" t="s">
        <v>283</v>
      </c>
      <c r="V25" s="2014">
        <v>3</v>
      </c>
      <c r="W25" s="2014" t="s">
        <v>693</v>
      </c>
      <c r="X25" s="2014" t="s">
        <v>693</v>
      </c>
      <c r="Y25" s="2013" t="s">
        <v>693</v>
      </c>
      <c r="Z25" s="2013" t="s">
        <v>693</v>
      </c>
      <c r="AA25" s="2013" t="s">
        <v>693</v>
      </c>
      <c r="AB25" s="2015">
        <v>54.9</v>
      </c>
      <c r="AC25" s="2015">
        <v>21.6</v>
      </c>
    </row>
    <row r="26" spans="1:29" ht="20.149999999999999" customHeight="1">
      <c r="AC26" s="2042" t="s">
        <v>3208</v>
      </c>
    </row>
  </sheetData>
  <mergeCells count="25">
    <mergeCell ref="A13:B13"/>
    <mergeCell ref="Q14:T17"/>
    <mergeCell ref="Y14:AA17"/>
    <mergeCell ref="A20:B20"/>
    <mergeCell ref="Q21:T24"/>
    <mergeCell ref="Y21:AA24"/>
    <mergeCell ref="AC3:AC5"/>
    <mergeCell ref="R4:S4"/>
    <mergeCell ref="X4:Z4"/>
    <mergeCell ref="AA4:AA5"/>
    <mergeCell ref="A6:B6"/>
    <mergeCell ref="AB3:AB5"/>
    <mergeCell ref="A3:B5"/>
    <mergeCell ref="C3:C5"/>
    <mergeCell ref="D3:J4"/>
    <mergeCell ref="K3:K5"/>
    <mergeCell ref="L3:N4"/>
    <mergeCell ref="O3:O5"/>
    <mergeCell ref="Q7:T10"/>
    <mergeCell ref="Y7:AA10"/>
    <mergeCell ref="P3:T3"/>
    <mergeCell ref="U3:U5"/>
    <mergeCell ref="V3:V5"/>
    <mergeCell ref="W3:W5"/>
    <mergeCell ref="X3:AA3"/>
  </mergeCells>
  <phoneticPr fontId="2"/>
  <printOptions horizontalCentered="1"/>
  <pageMargins left="0.23622047244094491" right="0.23622047244094491" top="0.74803149606299213" bottom="0.74803149606299213" header="0.31496062992125984" footer="0.31496062992125984"/>
  <pageSetup paperSize="9" firstPageNumber="83" orientation="portrait" useFirstPageNumber="1" r:id="rId1"/>
  <headerFooter alignWithMargins="0">
    <oddFooter>&amp;C&amp;"ＭＳ 明朝,標準"&amp;10&amp;P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B466-4BF0-402E-BFEE-649880652706}">
  <dimension ref="A1:L29"/>
  <sheetViews>
    <sheetView view="pageBreakPreview" zoomScaleNormal="100" zoomScaleSheetLayoutView="100" workbookViewId="0"/>
  </sheetViews>
  <sheetFormatPr defaultColWidth="9" defaultRowHeight="13"/>
  <cols>
    <col min="1" max="1" width="12.453125" style="2052" customWidth="1"/>
    <col min="2" max="2" width="7.81640625" style="2052" customWidth="1"/>
    <col min="3" max="11" width="8.453125" style="2052" customWidth="1"/>
    <col min="12" max="16384" width="9" style="2052"/>
  </cols>
  <sheetData>
    <row r="1" spans="1:11" s="2047" customFormat="1" ht="30" customHeight="1">
      <c r="A1" s="2046" t="s">
        <v>3209</v>
      </c>
      <c r="B1" s="2046"/>
      <c r="C1" s="2046"/>
      <c r="D1" s="2046"/>
      <c r="E1" s="2046"/>
      <c r="F1" s="2046"/>
      <c r="G1" s="2046"/>
    </row>
    <row r="2" spans="1:11" s="2048" customFormat="1" ht="13.5" customHeight="1" thickBot="1">
      <c r="F2" s="2049" t="s">
        <v>3210</v>
      </c>
    </row>
    <row r="3" spans="1:11">
      <c r="A3" s="2050" t="s">
        <v>1410</v>
      </c>
      <c r="B3" s="2051" t="s">
        <v>3007</v>
      </c>
      <c r="C3" s="2051" t="s">
        <v>3211</v>
      </c>
      <c r="D3" s="2051" t="s">
        <v>3212</v>
      </c>
      <c r="E3" s="2051" t="s">
        <v>3213</v>
      </c>
      <c r="F3" s="2051" t="s">
        <v>3214</v>
      </c>
    </row>
    <row r="4" spans="1:11" ht="24.75" customHeight="1">
      <c r="A4" s="2053" t="s">
        <v>3215</v>
      </c>
      <c r="B4" s="2054">
        <v>44066</v>
      </c>
      <c r="C4" s="2055">
        <v>35442</v>
      </c>
      <c r="D4" s="2055">
        <v>1935</v>
      </c>
      <c r="E4" s="2055">
        <v>3353</v>
      </c>
      <c r="F4" s="2055">
        <v>1117</v>
      </c>
    </row>
    <row r="5" spans="1:11" ht="24.75" customHeight="1">
      <c r="A5" s="2053">
        <v>28</v>
      </c>
      <c r="B5" s="2054">
        <v>44895</v>
      </c>
      <c r="C5" s="2055">
        <v>36512</v>
      </c>
      <c r="D5" s="2055">
        <v>1879</v>
      </c>
      <c r="E5" s="2055">
        <v>3268</v>
      </c>
      <c r="F5" s="2055">
        <v>1079</v>
      </c>
    </row>
    <row r="6" spans="1:11" ht="24.75" customHeight="1">
      <c r="A6" s="2053">
        <v>29</v>
      </c>
      <c r="B6" s="2054">
        <v>45603</v>
      </c>
      <c r="C6" s="2055">
        <v>37515</v>
      </c>
      <c r="D6" s="2055">
        <v>1765</v>
      </c>
      <c r="E6" s="2055">
        <v>3201</v>
      </c>
      <c r="F6" s="2055">
        <v>1046</v>
      </c>
    </row>
    <row r="7" spans="1:11" ht="24.75" customHeight="1">
      <c r="A7" s="2053">
        <v>30</v>
      </c>
      <c r="B7" s="2054">
        <v>29363</v>
      </c>
      <c r="C7" s="2055">
        <v>21837</v>
      </c>
      <c r="D7" s="2055">
        <v>1730</v>
      </c>
      <c r="E7" s="2055">
        <v>3110</v>
      </c>
      <c r="F7" s="2055">
        <v>1028</v>
      </c>
    </row>
    <row r="8" spans="1:11" ht="24.75" customHeight="1" thickBot="1">
      <c r="A8" s="2056" t="s">
        <v>3216</v>
      </c>
      <c r="B8" s="2057">
        <v>27264</v>
      </c>
      <c r="C8" s="2058">
        <v>19798</v>
      </c>
      <c r="D8" s="2058">
        <v>1715</v>
      </c>
      <c r="E8" s="2058">
        <v>3019</v>
      </c>
      <c r="F8" s="2058">
        <v>1017</v>
      </c>
    </row>
    <row r="9" spans="1:11" s="2048" customFormat="1" ht="15" customHeight="1">
      <c r="A9" s="2059"/>
      <c r="B9" s="2059"/>
      <c r="C9" s="2059"/>
      <c r="D9" s="2059"/>
      <c r="E9" s="2059"/>
      <c r="F9" s="2060" t="s">
        <v>3217</v>
      </c>
    </row>
    <row r="10" spans="1:11" s="2061" customFormat="1" ht="30" customHeight="1">
      <c r="A10" s="2059"/>
      <c r="B10" s="2059"/>
      <c r="C10" s="2059"/>
      <c r="D10" s="2059"/>
      <c r="E10" s="2059"/>
      <c r="F10" s="2059"/>
    </row>
    <row r="11" spans="1:11" s="2061" customFormat="1" ht="30" customHeight="1">
      <c r="A11" s="2062" t="s">
        <v>3218</v>
      </c>
      <c r="B11" s="2062"/>
      <c r="C11" s="2062"/>
      <c r="D11" s="2062"/>
      <c r="E11" s="2062"/>
      <c r="F11" s="2062"/>
      <c r="G11" s="2062"/>
      <c r="H11" s="2062"/>
      <c r="I11" s="2062"/>
      <c r="J11" s="2062"/>
      <c r="K11" s="2062"/>
    </row>
    <row r="12" spans="1:11" s="2063" customFormat="1" ht="15" customHeight="1" thickBot="1">
      <c r="K12" s="2064" t="s">
        <v>2513</v>
      </c>
    </row>
    <row r="13" spans="1:11" s="2066" customFormat="1">
      <c r="A13" s="5393" t="s">
        <v>1410</v>
      </c>
      <c r="B13" s="5394"/>
      <c r="C13" s="2065" t="s">
        <v>1461</v>
      </c>
      <c r="D13" s="2065" t="s">
        <v>3219</v>
      </c>
      <c r="E13" s="2065" t="s">
        <v>3220</v>
      </c>
      <c r="F13" s="2065" t="s">
        <v>3221</v>
      </c>
      <c r="G13" s="2065" t="s">
        <v>3222</v>
      </c>
      <c r="H13" s="2065" t="s">
        <v>3223</v>
      </c>
      <c r="I13" s="2065" t="s">
        <v>3224</v>
      </c>
      <c r="J13" s="2065" t="s">
        <v>3225</v>
      </c>
      <c r="K13" s="2065" t="s">
        <v>3226</v>
      </c>
    </row>
    <row r="14" spans="1:11" s="2070" customFormat="1" ht="18" customHeight="1">
      <c r="A14" s="5395" t="s">
        <v>3215</v>
      </c>
      <c r="B14" s="2067" t="s">
        <v>3007</v>
      </c>
      <c r="C14" s="2068">
        <f>SUM(C15:C16)</f>
        <v>92938</v>
      </c>
      <c r="D14" s="2069">
        <f t="shared" ref="D14:K14" si="0">SUM(D15:D16)</f>
        <v>14102</v>
      </c>
      <c r="E14" s="2069">
        <f t="shared" si="0"/>
        <v>3640</v>
      </c>
      <c r="F14" s="2069">
        <f t="shared" si="0"/>
        <v>734</v>
      </c>
      <c r="G14" s="2069">
        <f t="shared" si="0"/>
        <v>571</v>
      </c>
      <c r="H14" s="2069">
        <f t="shared" si="0"/>
        <v>5387</v>
      </c>
      <c r="I14" s="2069">
        <f t="shared" si="0"/>
        <v>13084</v>
      </c>
      <c r="J14" s="2069">
        <f t="shared" si="0"/>
        <v>25934</v>
      </c>
      <c r="K14" s="2069">
        <f t="shared" si="0"/>
        <v>29486</v>
      </c>
    </row>
    <row r="15" spans="1:11" s="2066" customFormat="1" ht="18" customHeight="1">
      <c r="A15" s="5396"/>
      <c r="B15" s="2071" t="s">
        <v>3227</v>
      </c>
      <c r="C15" s="2072">
        <v>73020</v>
      </c>
      <c r="D15" s="2073">
        <v>12709</v>
      </c>
      <c r="E15" s="2073">
        <v>3045</v>
      </c>
      <c r="F15" s="2073">
        <v>506</v>
      </c>
      <c r="G15" s="2073">
        <v>452</v>
      </c>
      <c r="H15" s="2073">
        <v>4059</v>
      </c>
      <c r="I15" s="2073">
        <v>10009</v>
      </c>
      <c r="J15" s="2073">
        <v>20086</v>
      </c>
      <c r="K15" s="2073">
        <v>22154</v>
      </c>
    </row>
    <row r="16" spans="1:11" s="2066" customFormat="1" ht="18" customHeight="1">
      <c r="A16" s="5396"/>
      <c r="B16" s="2071" t="s">
        <v>3228</v>
      </c>
      <c r="C16" s="2072">
        <v>19918</v>
      </c>
      <c r="D16" s="2073">
        <v>1393</v>
      </c>
      <c r="E16" s="2073">
        <v>595</v>
      </c>
      <c r="F16" s="2073">
        <v>228</v>
      </c>
      <c r="G16" s="2073">
        <v>119</v>
      </c>
      <c r="H16" s="2073">
        <v>1328</v>
      </c>
      <c r="I16" s="2073">
        <v>3075</v>
      </c>
      <c r="J16" s="2073">
        <v>5848</v>
      </c>
      <c r="K16" s="2073">
        <v>7332</v>
      </c>
    </row>
    <row r="17" spans="1:12" s="2070" customFormat="1" ht="18" customHeight="1">
      <c r="A17" s="5396">
        <v>28</v>
      </c>
      <c r="B17" s="2067" t="s">
        <v>3229</v>
      </c>
      <c r="C17" s="2068">
        <f>SUM(C18:C19)</f>
        <v>91234</v>
      </c>
      <c r="D17" s="2069">
        <f t="shared" ref="D17:K17" si="1">SUM(D18:D19)</f>
        <v>15412</v>
      </c>
      <c r="E17" s="2069">
        <f t="shared" si="1"/>
        <v>2625</v>
      </c>
      <c r="F17" s="2069">
        <f t="shared" si="1"/>
        <v>590</v>
      </c>
      <c r="G17" s="2069">
        <f t="shared" si="1"/>
        <v>648</v>
      </c>
      <c r="H17" s="2069">
        <f t="shared" si="1"/>
        <v>5453</v>
      </c>
      <c r="I17" s="2069">
        <f t="shared" si="1"/>
        <v>12795</v>
      </c>
      <c r="J17" s="2069">
        <f t="shared" si="1"/>
        <v>25445</v>
      </c>
      <c r="K17" s="2069">
        <f t="shared" si="1"/>
        <v>28266</v>
      </c>
    </row>
    <row r="18" spans="1:12" s="2066" customFormat="1" ht="18" customHeight="1">
      <c r="A18" s="5396"/>
      <c r="B18" s="2071" t="s">
        <v>3227</v>
      </c>
      <c r="C18" s="2072">
        <v>72371</v>
      </c>
      <c r="D18" s="2073">
        <v>13983</v>
      </c>
      <c r="E18" s="2073">
        <v>2103</v>
      </c>
      <c r="F18" s="2073">
        <v>427</v>
      </c>
      <c r="G18" s="2073">
        <v>470</v>
      </c>
      <c r="H18" s="2073">
        <v>4142</v>
      </c>
      <c r="I18" s="2073">
        <v>9982</v>
      </c>
      <c r="J18" s="2073">
        <v>19874</v>
      </c>
      <c r="K18" s="2073">
        <v>21390</v>
      </c>
    </row>
    <row r="19" spans="1:12" s="2066" customFormat="1" ht="18" customHeight="1">
      <c r="A19" s="5396"/>
      <c r="B19" s="2071" t="s">
        <v>3228</v>
      </c>
      <c r="C19" s="2072">
        <v>18863</v>
      </c>
      <c r="D19" s="2073">
        <v>1429</v>
      </c>
      <c r="E19" s="2073">
        <v>522</v>
      </c>
      <c r="F19" s="2073">
        <v>163</v>
      </c>
      <c r="G19" s="2073">
        <v>178</v>
      </c>
      <c r="H19" s="2073">
        <v>1311</v>
      </c>
      <c r="I19" s="2073">
        <v>2813</v>
      </c>
      <c r="J19" s="2073">
        <v>5571</v>
      </c>
      <c r="K19" s="2073">
        <v>6876</v>
      </c>
    </row>
    <row r="20" spans="1:12" s="2070" customFormat="1" ht="18" customHeight="1">
      <c r="A20" s="5391">
        <v>29</v>
      </c>
      <c r="B20" s="2067" t="s">
        <v>3229</v>
      </c>
      <c r="C20" s="2068">
        <f>SUM(C21:C22)</f>
        <v>86055</v>
      </c>
      <c r="D20" s="2069">
        <f t="shared" ref="D20:K20" si="2">SUM(D21:D22)</f>
        <v>15412</v>
      </c>
      <c r="E20" s="2069">
        <f t="shared" si="2"/>
        <v>2057</v>
      </c>
      <c r="F20" s="2069">
        <f t="shared" si="2"/>
        <v>574</v>
      </c>
      <c r="G20" s="2069">
        <f t="shared" si="2"/>
        <v>902</v>
      </c>
      <c r="H20" s="2069">
        <f t="shared" si="2"/>
        <v>5332</v>
      </c>
      <c r="I20" s="2069">
        <f t="shared" si="2"/>
        <v>12440</v>
      </c>
      <c r="J20" s="2069">
        <f t="shared" si="2"/>
        <v>23784</v>
      </c>
      <c r="K20" s="2069">
        <f t="shared" si="2"/>
        <v>25554</v>
      </c>
    </row>
    <row r="21" spans="1:12" s="2066" customFormat="1" ht="18" customHeight="1">
      <c r="A21" s="5391"/>
      <c r="B21" s="2071" t="s">
        <v>3227</v>
      </c>
      <c r="C21" s="2072">
        <v>67840</v>
      </c>
      <c r="D21" s="2073">
        <v>13581</v>
      </c>
      <c r="E21" s="2073">
        <v>1728</v>
      </c>
      <c r="F21" s="2073">
        <v>363</v>
      </c>
      <c r="G21" s="2073">
        <v>787</v>
      </c>
      <c r="H21" s="2073">
        <v>4064</v>
      </c>
      <c r="I21" s="2073">
        <v>9302</v>
      </c>
      <c r="J21" s="2073">
        <v>18653</v>
      </c>
      <c r="K21" s="2073">
        <v>19362</v>
      </c>
    </row>
    <row r="22" spans="1:12" s="2066" customFormat="1" ht="18" customHeight="1">
      <c r="A22" s="5391"/>
      <c r="B22" s="2071" t="s">
        <v>3228</v>
      </c>
      <c r="C22" s="2072">
        <v>18215</v>
      </c>
      <c r="D22" s="2073">
        <v>1831</v>
      </c>
      <c r="E22" s="2073">
        <v>329</v>
      </c>
      <c r="F22" s="2073">
        <v>211</v>
      </c>
      <c r="G22" s="2073">
        <v>115</v>
      </c>
      <c r="H22" s="2073">
        <v>1268</v>
      </c>
      <c r="I22" s="2073">
        <v>3138</v>
      </c>
      <c r="J22" s="2073">
        <v>5131</v>
      </c>
      <c r="K22" s="2073">
        <v>6192</v>
      </c>
    </row>
    <row r="23" spans="1:12" s="2070" customFormat="1" ht="18" customHeight="1">
      <c r="A23" s="5391">
        <v>30</v>
      </c>
      <c r="B23" s="2067" t="s">
        <v>3229</v>
      </c>
      <c r="C23" s="2068">
        <f>SUM(C24:C25)</f>
        <v>90056</v>
      </c>
      <c r="D23" s="2069">
        <f t="shared" ref="D23:K23" si="3">SUM(D24:D25)</f>
        <v>10233</v>
      </c>
      <c r="E23" s="2069">
        <f t="shared" si="3"/>
        <v>7378</v>
      </c>
      <c r="F23" s="2069">
        <f t="shared" si="3"/>
        <v>1006</v>
      </c>
      <c r="G23" s="2069">
        <f t="shared" si="3"/>
        <v>610</v>
      </c>
      <c r="H23" s="2069">
        <f t="shared" si="3"/>
        <v>3633</v>
      </c>
      <c r="I23" s="2069">
        <f t="shared" si="3"/>
        <v>9224</v>
      </c>
      <c r="J23" s="2069">
        <f t="shared" si="3"/>
        <v>22992</v>
      </c>
      <c r="K23" s="2069">
        <f t="shared" si="3"/>
        <v>34980</v>
      </c>
    </row>
    <row r="24" spans="1:12" s="2075" customFormat="1" ht="18" customHeight="1">
      <c r="A24" s="5391"/>
      <c r="B24" s="2071" t="s">
        <v>3227</v>
      </c>
      <c r="C24" s="2072">
        <v>70919</v>
      </c>
      <c r="D24" s="2073">
        <v>9321</v>
      </c>
      <c r="E24" s="2073">
        <v>6470</v>
      </c>
      <c r="F24" s="2073">
        <v>779</v>
      </c>
      <c r="G24" s="2073">
        <v>480</v>
      </c>
      <c r="H24" s="2073">
        <v>2867</v>
      </c>
      <c r="I24" s="2073">
        <v>7004</v>
      </c>
      <c r="J24" s="2073">
        <v>17614</v>
      </c>
      <c r="K24" s="2073">
        <v>26384</v>
      </c>
      <c r="L24" s="2074"/>
    </row>
    <row r="25" spans="1:12" s="2075" customFormat="1" ht="18" customHeight="1">
      <c r="A25" s="5391"/>
      <c r="B25" s="2071" t="s">
        <v>3228</v>
      </c>
      <c r="C25" s="2072">
        <v>19137</v>
      </c>
      <c r="D25" s="2073">
        <v>912</v>
      </c>
      <c r="E25" s="2073">
        <v>908</v>
      </c>
      <c r="F25" s="2073">
        <v>227</v>
      </c>
      <c r="G25" s="2073">
        <v>130</v>
      </c>
      <c r="H25" s="2073">
        <v>766</v>
      </c>
      <c r="I25" s="2073">
        <v>2220</v>
      </c>
      <c r="J25" s="2073">
        <v>5378</v>
      </c>
      <c r="K25" s="2073">
        <v>8596</v>
      </c>
      <c r="L25" s="2074"/>
    </row>
    <row r="26" spans="1:12" s="2076" customFormat="1" ht="18" customHeight="1">
      <c r="A26" s="5391" t="s">
        <v>3216</v>
      </c>
      <c r="B26" s="2067" t="s">
        <v>3229</v>
      </c>
      <c r="C26" s="2068">
        <f>SUM(C27:C28)</f>
        <v>85616</v>
      </c>
      <c r="D26" s="2069">
        <f t="shared" ref="D26:K26" si="4">SUM(D27:D28)</f>
        <v>8450</v>
      </c>
      <c r="E26" s="2069">
        <f t="shared" si="4"/>
        <v>8149</v>
      </c>
      <c r="F26" s="2069">
        <f t="shared" si="4"/>
        <v>1199</v>
      </c>
      <c r="G26" s="2069">
        <f t="shared" si="4"/>
        <v>479</v>
      </c>
      <c r="H26" s="2069">
        <f t="shared" si="4"/>
        <v>2425</v>
      </c>
      <c r="I26" s="2069">
        <f t="shared" si="4"/>
        <v>6976</v>
      </c>
      <c r="J26" s="2069">
        <f t="shared" si="4"/>
        <v>20818</v>
      </c>
      <c r="K26" s="2069">
        <f t="shared" si="4"/>
        <v>37120</v>
      </c>
    </row>
    <row r="27" spans="1:12" s="2075" customFormat="1" ht="18" customHeight="1">
      <c r="A27" s="5391"/>
      <c r="B27" s="2071" t="s">
        <v>3227</v>
      </c>
      <c r="C27" s="2072">
        <v>67244</v>
      </c>
      <c r="D27" s="2073">
        <v>7590</v>
      </c>
      <c r="E27" s="2073">
        <v>7094</v>
      </c>
      <c r="F27" s="2073">
        <v>958</v>
      </c>
      <c r="G27" s="2073">
        <v>399</v>
      </c>
      <c r="H27" s="2073">
        <v>1948</v>
      </c>
      <c r="I27" s="2073">
        <v>5341</v>
      </c>
      <c r="J27" s="2073">
        <v>15822</v>
      </c>
      <c r="K27" s="2073">
        <v>28092</v>
      </c>
      <c r="L27" s="2074"/>
    </row>
    <row r="28" spans="1:12" s="2075" customFormat="1" ht="18" customHeight="1" thickBot="1">
      <c r="A28" s="5392"/>
      <c r="B28" s="2071" t="s">
        <v>3228</v>
      </c>
      <c r="C28" s="2077">
        <v>18372</v>
      </c>
      <c r="D28" s="2078">
        <v>860</v>
      </c>
      <c r="E28" s="2078">
        <v>1055</v>
      </c>
      <c r="F28" s="2078">
        <v>241</v>
      </c>
      <c r="G28" s="2078">
        <v>80</v>
      </c>
      <c r="H28" s="2078">
        <v>477</v>
      </c>
      <c r="I28" s="2078">
        <v>1635</v>
      </c>
      <c r="J28" s="2078">
        <v>4996</v>
      </c>
      <c r="K28" s="2078">
        <v>9028</v>
      </c>
      <c r="L28" s="2074"/>
    </row>
    <row r="29" spans="1:12" s="2063" customFormat="1" ht="15" customHeight="1">
      <c r="A29" s="2079"/>
      <c r="B29" s="2079"/>
      <c r="C29" s="2079"/>
      <c r="D29" s="2079"/>
      <c r="E29" s="2079"/>
      <c r="F29" s="2079"/>
      <c r="G29" s="2079"/>
      <c r="H29" s="2079"/>
      <c r="I29" s="2079"/>
      <c r="J29" s="2079"/>
      <c r="K29" s="2080" t="s">
        <v>3217</v>
      </c>
    </row>
  </sheetData>
  <mergeCells count="6">
    <mergeCell ref="A26:A28"/>
    <mergeCell ref="A13:B13"/>
    <mergeCell ref="A14:A16"/>
    <mergeCell ref="A17:A19"/>
    <mergeCell ref="A20:A22"/>
    <mergeCell ref="A23:A25"/>
  </mergeCells>
  <phoneticPr fontId="2"/>
  <printOptions horizontalCentered="1"/>
  <pageMargins left="0.39370078740157483" right="0.39370078740157483" top="0.59055118110236227" bottom="0.59055118110236227" header="0.11811023622047245" footer="0.11811023622047245"/>
  <pageSetup paperSize="9" firstPageNumber="85" orientation="portrait" useFirstPageNumber="1" r:id="rId1"/>
  <headerFooter alignWithMargins="0">
    <oddFooter>&amp;C&amp;"ＭＳ 明朝,標準"&amp;10&amp;P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6804-B281-4B0C-8E84-EFBA0E74EB30}">
  <dimension ref="A1:H30"/>
  <sheetViews>
    <sheetView view="pageBreakPreview" zoomScaleNormal="100" zoomScaleSheetLayoutView="100" workbookViewId="0"/>
  </sheetViews>
  <sheetFormatPr defaultColWidth="9" defaultRowHeight="13"/>
  <cols>
    <col min="1" max="1" width="13.08984375" style="2089" customWidth="1"/>
    <col min="2" max="8" width="11.90625" style="2089" customWidth="1"/>
    <col min="9" max="16384" width="9" style="2089"/>
  </cols>
  <sheetData>
    <row r="1" spans="1:8" s="2082" customFormat="1" ht="30" customHeight="1">
      <c r="A1" s="2081" t="s">
        <v>3230</v>
      </c>
      <c r="B1" s="2081"/>
      <c r="C1" s="2081"/>
      <c r="D1" s="2081"/>
      <c r="E1" s="2081"/>
      <c r="F1" s="2081"/>
      <c r="G1" s="2081"/>
      <c r="H1" s="2081"/>
    </row>
    <row r="2" spans="1:8" s="2083" customFormat="1" ht="15" customHeight="1" thickBot="1">
      <c r="B2" s="2084"/>
      <c r="C2" s="2084"/>
      <c r="D2" s="2084"/>
      <c r="E2" s="2084"/>
      <c r="F2" s="2084"/>
      <c r="G2" s="2085" t="s">
        <v>3231</v>
      </c>
    </row>
    <row r="3" spans="1:8" ht="33.75" customHeight="1">
      <c r="A3" s="5398" t="s">
        <v>1410</v>
      </c>
      <c r="B3" s="5399"/>
      <c r="C3" s="2086" t="s">
        <v>3007</v>
      </c>
      <c r="D3" s="2087" t="s">
        <v>3232</v>
      </c>
      <c r="E3" s="2087" t="s">
        <v>3233</v>
      </c>
      <c r="F3" s="2087" t="s">
        <v>3234</v>
      </c>
      <c r="G3" s="2088" t="s">
        <v>3235</v>
      </c>
    </row>
    <row r="4" spans="1:8" ht="18" customHeight="1">
      <c r="A4" s="5400" t="s">
        <v>2420</v>
      </c>
      <c r="B4" s="2090" t="s">
        <v>3007</v>
      </c>
      <c r="C4" s="2091">
        <v>343623</v>
      </c>
      <c r="D4" s="2091">
        <v>188254</v>
      </c>
      <c r="E4" s="2091">
        <v>115301</v>
      </c>
      <c r="F4" s="2091">
        <v>25429</v>
      </c>
      <c r="G4" s="2091">
        <v>14639</v>
      </c>
    </row>
    <row r="5" spans="1:8" ht="18" customHeight="1">
      <c r="A5" s="5401"/>
      <c r="B5" s="2092" t="s">
        <v>3236</v>
      </c>
      <c r="C5" s="1889">
        <v>269880</v>
      </c>
      <c r="D5" s="1889">
        <v>148730</v>
      </c>
      <c r="E5" s="1889">
        <v>96095</v>
      </c>
      <c r="F5" s="1889">
        <v>17415</v>
      </c>
      <c r="G5" s="1889">
        <v>7640</v>
      </c>
    </row>
    <row r="6" spans="1:8" ht="18" customHeight="1">
      <c r="A6" s="5401"/>
      <c r="B6" s="2092" t="s">
        <v>3237</v>
      </c>
      <c r="C6" s="1889">
        <v>73743</v>
      </c>
      <c r="D6" s="1889">
        <v>39524</v>
      </c>
      <c r="E6" s="1889">
        <v>19206</v>
      </c>
      <c r="F6" s="1889">
        <v>8014</v>
      </c>
      <c r="G6" s="1889">
        <v>6999</v>
      </c>
    </row>
    <row r="7" spans="1:8" ht="18" customHeight="1">
      <c r="A7" s="5401">
        <v>28</v>
      </c>
      <c r="B7" s="2093" t="s">
        <v>3007</v>
      </c>
      <c r="C7" s="2091">
        <v>338297</v>
      </c>
      <c r="D7" s="2091">
        <v>185001</v>
      </c>
      <c r="E7" s="2091">
        <v>116354</v>
      </c>
      <c r="F7" s="2091">
        <v>23497</v>
      </c>
      <c r="G7" s="2091">
        <v>13445</v>
      </c>
    </row>
    <row r="8" spans="1:8" ht="18" customHeight="1">
      <c r="A8" s="5401"/>
      <c r="B8" s="2092" t="s">
        <v>3236</v>
      </c>
      <c r="C8" s="1889">
        <v>268415</v>
      </c>
      <c r="D8" s="1889">
        <v>148645</v>
      </c>
      <c r="E8" s="1889">
        <v>95665</v>
      </c>
      <c r="F8" s="1889">
        <v>16061</v>
      </c>
      <c r="G8" s="1889">
        <v>8044</v>
      </c>
    </row>
    <row r="9" spans="1:8" ht="18" customHeight="1">
      <c r="A9" s="5401"/>
      <c r="B9" s="2092" t="s">
        <v>3237</v>
      </c>
      <c r="C9" s="2094">
        <v>69882</v>
      </c>
      <c r="D9" s="1889">
        <v>36356</v>
      </c>
      <c r="E9" s="1889">
        <v>20689</v>
      </c>
      <c r="F9" s="1889">
        <v>7436</v>
      </c>
      <c r="G9" s="1889">
        <v>5401</v>
      </c>
    </row>
    <row r="10" spans="1:8" ht="18" customHeight="1">
      <c r="A10" s="5401">
        <v>29</v>
      </c>
      <c r="B10" s="2093" t="s">
        <v>3007</v>
      </c>
      <c r="C10" s="2091">
        <v>325875</v>
      </c>
      <c r="D10" s="2091">
        <v>176969</v>
      </c>
      <c r="E10" s="2091">
        <v>114671</v>
      </c>
      <c r="F10" s="2091">
        <v>22071</v>
      </c>
      <c r="G10" s="2091">
        <v>12164</v>
      </c>
    </row>
    <row r="11" spans="1:8" ht="18" customHeight="1">
      <c r="A11" s="5401"/>
      <c r="B11" s="2092" t="s">
        <v>3236</v>
      </c>
      <c r="C11" s="1889">
        <v>257874</v>
      </c>
      <c r="D11" s="1889">
        <v>141735</v>
      </c>
      <c r="E11" s="1889">
        <v>94247</v>
      </c>
      <c r="F11" s="1889">
        <v>14679</v>
      </c>
      <c r="G11" s="1889">
        <v>7213</v>
      </c>
    </row>
    <row r="12" spans="1:8" ht="18" customHeight="1">
      <c r="A12" s="5401"/>
      <c r="B12" s="2092" t="s">
        <v>3237</v>
      </c>
      <c r="C12" s="2094">
        <v>68001</v>
      </c>
      <c r="D12" s="1889">
        <v>35234</v>
      </c>
      <c r="E12" s="1889">
        <v>20424</v>
      </c>
      <c r="F12" s="1889">
        <v>7392</v>
      </c>
      <c r="G12" s="1889">
        <v>4951</v>
      </c>
    </row>
    <row r="13" spans="1:8" ht="18" customHeight="1">
      <c r="A13" s="5401">
        <v>30</v>
      </c>
      <c r="B13" s="2093" t="s">
        <v>3007</v>
      </c>
      <c r="C13" s="2095">
        <v>321458</v>
      </c>
      <c r="D13" s="2091">
        <v>176798</v>
      </c>
      <c r="E13" s="2091">
        <v>112683</v>
      </c>
      <c r="F13" s="2091">
        <v>21329</v>
      </c>
      <c r="G13" s="2091">
        <v>10648</v>
      </c>
    </row>
    <row r="14" spans="1:8" ht="18" customHeight="1">
      <c r="A14" s="5401"/>
      <c r="B14" s="2092" t="s">
        <v>3236</v>
      </c>
      <c r="C14" s="2094">
        <v>252874</v>
      </c>
      <c r="D14" s="1889">
        <v>138574</v>
      </c>
      <c r="E14" s="1889">
        <v>94007</v>
      </c>
      <c r="F14" s="1889">
        <v>14387</v>
      </c>
      <c r="G14" s="1889">
        <v>5906</v>
      </c>
    </row>
    <row r="15" spans="1:8" ht="18" customHeight="1">
      <c r="A15" s="5401"/>
      <c r="B15" s="2092" t="s">
        <v>3237</v>
      </c>
      <c r="C15" s="2094">
        <v>68584</v>
      </c>
      <c r="D15" s="1889">
        <v>38224</v>
      </c>
      <c r="E15" s="1889">
        <v>18676</v>
      </c>
      <c r="F15" s="1889">
        <v>6942</v>
      </c>
      <c r="G15" s="1889">
        <v>4742</v>
      </c>
    </row>
    <row r="16" spans="1:8" ht="18" customHeight="1">
      <c r="A16" s="5401" t="s">
        <v>3238</v>
      </c>
      <c r="B16" s="2093" t="s">
        <v>3007</v>
      </c>
      <c r="C16" s="2091">
        <v>310129</v>
      </c>
      <c r="D16" s="2091">
        <v>175789</v>
      </c>
      <c r="E16" s="2091">
        <v>102167</v>
      </c>
      <c r="F16" s="2091">
        <v>21057</v>
      </c>
      <c r="G16" s="2091">
        <v>11116</v>
      </c>
    </row>
    <row r="17" spans="1:8" ht="18" customHeight="1">
      <c r="A17" s="5401"/>
      <c r="B17" s="2092" t="s">
        <v>3236</v>
      </c>
      <c r="C17" s="2094">
        <v>244455</v>
      </c>
      <c r="D17" s="1889">
        <v>139788</v>
      </c>
      <c r="E17" s="1889">
        <v>84351</v>
      </c>
      <c r="F17" s="1889">
        <v>14425</v>
      </c>
      <c r="G17" s="1889">
        <v>5891</v>
      </c>
    </row>
    <row r="18" spans="1:8" ht="18" customHeight="1" thickBot="1">
      <c r="A18" s="5402"/>
      <c r="B18" s="2096" t="s">
        <v>3237</v>
      </c>
      <c r="C18" s="1894">
        <v>65674</v>
      </c>
      <c r="D18" s="1894">
        <v>36001</v>
      </c>
      <c r="E18" s="1894">
        <v>17816</v>
      </c>
      <c r="F18" s="1894">
        <v>6632</v>
      </c>
      <c r="G18" s="1894">
        <v>5225</v>
      </c>
    </row>
    <row r="19" spans="1:8" s="2098" customFormat="1" ht="13.5" customHeight="1">
      <c r="A19" s="2097" t="s">
        <v>3239</v>
      </c>
      <c r="B19" s="2097"/>
      <c r="C19" s="2097"/>
      <c r="D19" s="2097"/>
      <c r="E19" s="2097"/>
      <c r="G19" s="2099" t="s">
        <v>3217</v>
      </c>
    </row>
    <row r="20" spans="1:8" s="2098" customFormat="1">
      <c r="A20" s="2100" t="s">
        <v>3240</v>
      </c>
      <c r="B20" s="2100"/>
      <c r="C20" s="2100"/>
      <c r="D20" s="2100"/>
      <c r="E20" s="2100"/>
      <c r="F20" s="2100"/>
      <c r="G20" s="2100"/>
    </row>
    <row r="21" spans="1:8" s="1901" customFormat="1" ht="30" customHeight="1">
      <c r="A21" s="1677"/>
      <c r="B21" s="1677"/>
      <c r="C21" s="1677"/>
      <c r="D21" s="1677"/>
      <c r="E21" s="1677"/>
    </row>
    <row r="22" spans="1:8" s="1901" customFormat="1" ht="30" customHeight="1">
      <c r="A22" s="5397" t="s">
        <v>3241</v>
      </c>
      <c r="B22" s="5397"/>
      <c r="C22" s="5397"/>
      <c r="D22" s="5397"/>
      <c r="E22" s="5397"/>
      <c r="F22" s="5397"/>
      <c r="G22" s="5397"/>
      <c r="H22" s="5397"/>
    </row>
    <row r="23" spans="1:8" s="2102" customFormat="1" ht="15" customHeight="1" thickBot="1">
      <c r="B23" s="2103"/>
      <c r="C23" s="2103"/>
      <c r="D23" s="1927" t="s">
        <v>3242</v>
      </c>
    </row>
    <row r="24" spans="1:8" s="2107" customFormat="1" ht="33.75" customHeight="1">
      <c r="A24" s="2104" t="s">
        <v>1410</v>
      </c>
      <c r="B24" s="2105" t="s">
        <v>815</v>
      </c>
      <c r="C24" s="2105" t="s">
        <v>3233</v>
      </c>
      <c r="D24" s="2106" t="s">
        <v>3243</v>
      </c>
    </row>
    <row r="25" spans="1:8" s="2107" customFormat="1" ht="24" customHeight="1">
      <c r="A25" s="2108" t="s">
        <v>2420</v>
      </c>
      <c r="B25" s="2109">
        <v>20487</v>
      </c>
      <c r="C25" s="2110">
        <v>20306</v>
      </c>
      <c r="D25" s="2110">
        <v>181</v>
      </c>
    </row>
    <row r="26" spans="1:8" s="2107" customFormat="1" ht="24" customHeight="1">
      <c r="A26" s="2108" t="s">
        <v>438</v>
      </c>
      <c r="B26" s="2109">
        <v>19100</v>
      </c>
      <c r="C26" s="2110">
        <v>18995</v>
      </c>
      <c r="D26" s="2110">
        <v>105</v>
      </c>
    </row>
    <row r="27" spans="1:8" s="2102" customFormat="1" ht="25.5" customHeight="1">
      <c r="A27" s="2108" t="s">
        <v>344</v>
      </c>
      <c r="B27" s="2109">
        <v>19244</v>
      </c>
      <c r="C27" s="2111">
        <v>19153</v>
      </c>
      <c r="D27" s="2112">
        <v>91</v>
      </c>
    </row>
    <row r="28" spans="1:8" s="2102" customFormat="1" ht="21.75" customHeight="1">
      <c r="A28" s="2108" t="s">
        <v>345</v>
      </c>
      <c r="B28" s="2109">
        <f>+C28+D28</f>
        <v>19251</v>
      </c>
      <c r="C28" s="2111">
        <v>19194</v>
      </c>
      <c r="D28" s="2112">
        <v>57</v>
      </c>
    </row>
    <row r="29" spans="1:8" s="2102" customFormat="1" ht="21.75" customHeight="1" thickBot="1">
      <c r="A29" s="2113" t="s">
        <v>3238</v>
      </c>
      <c r="B29" s="2114">
        <f>+C29+D29</f>
        <v>16109</v>
      </c>
      <c r="C29" s="2115">
        <v>16041</v>
      </c>
      <c r="D29" s="2116">
        <v>68</v>
      </c>
    </row>
    <row r="30" spans="1:8">
      <c r="A30" s="2102"/>
      <c r="B30" s="1942"/>
      <c r="C30" s="1955"/>
      <c r="D30" s="1957" t="s">
        <v>3217</v>
      </c>
    </row>
  </sheetData>
  <mergeCells count="7">
    <mergeCell ref="A22:H22"/>
    <mergeCell ref="A3:B3"/>
    <mergeCell ref="A4:A6"/>
    <mergeCell ref="A7:A9"/>
    <mergeCell ref="A10:A12"/>
    <mergeCell ref="A13:A15"/>
    <mergeCell ref="A16:A18"/>
  </mergeCells>
  <phoneticPr fontId="2"/>
  <printOptions horizontalCentered="1"/>
  <pageMargins left="0.39370078740157483" right="0.39370078740157483" top="0.59055118110236227" bottom="0.59055118110236227" header="0.11811023622047245" footer="0.11811023622047245"/>
  <pageSetup paperSize="9" firstPageNumber="86" orientation="portrait" useFirstPageNumber="1" r:id="rId1"/>
  <headerFooter alignWithMargins="0">
    <oddFooter>&amp;C&amp;"ＭＳ 明朝,標準"&amp;10&amp;P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823C-3574-4DD3-A444-DAFA3264FBDA}">
  <dimension ref="A1:V78"/>
  <sheetViews>
    <sheetView view="pageBreakPreview" zoomScaleNormal="100" zoomScaleSheetLayoutView="100" workbookViewId="0"/>
  </sheetViews>
  <sheetFormatPr defaultColWidth="9" defaultRowHeight="13"/>
  <cols>
    <col min="1" max="1" width="11.54296875" style="2107" customWidth="1"/>
    <col min="2" max="2" width="7.08984375" style="2107" customWidth="1"/>
    <col min="3" max="5" width="6.81640625" style="2107" customWidth="1"/>
    <col min="6" max="6" width="7.08984375" style="2107" customWidth="1"/>
    <col min="7" max="7" width="6.81640625" style="2107" customWidth="1"/>
    <col min="8" max="8" width="7.08984375" style="2132" customWidth="1"/>
    <col min="9" max="9" width="6.81640625" style="2132" customWidth="1"/>
    <col min="10" max="11" width="6.81640625" style="2107" customWidth="1"/>
    <col min="12" max="12" width="7.6328125" style="2107" bestFit="1" customWidth="1"/>
    <col min="13" max="13" width="7.08984375" style="2107" customWidth="1"/>
    <col min="14" max="22" width="8" style="2107" customWidth="1"/>
    <col min="23" max="16384" width="9" style="2107"/>
  </cols>
  <sheetData>
    <row r="1" spans="1:22" s="1901" customFormat="1" ht="30" customHeight="1">
      <c r="A1" s="1677" t="s">
        <v>3244</v>
      </c>
      <c r="B1" s="1677"/>
      <c r="C1" s="1677"/>
      <c r="D1" s="1677"/>
      <c r="E1" s="1677"/>
      <c r="F1" s="1677"/>
      <c r="G1" s="1677"/>
      <c r="H1" s="1677"/>
      <c r="I1" s="1677"/>
      <c r="J1" s="1677"/>
      <c r="K1" s="1677"/>
      <c r="L1" s="1677"/>
      <c r="M1" s="1677"/>
      <c r="N1" s="2117"/>
      <c r="O1" s="2117"/>
      <c r="P1" s="2117"/>
      <c r="Q1" s="2117"/>
      <c r="R1" s="1899"/>
      <c r="S1" s="1899"/>
      <c r="T1" s="1899"/>
      <c r="U1" s="1899"/>
      <c r="V1" s="1899"/>
    </row>
    <row r="2" spans="1:22" s="2102" customFormat="1" ht="15" customHeight="1" thickBot="1">
      <c r="B2" s="2103"/>
      <c r="C2" s="2103"/>
      <c r="D2" s="2103"/>
      <c r="E2" s="2103"/>
      <c r="F2" s="2103"/>
      <c r="G2" s="2103"/>
      <c r="H2" s="2103"/>
      <c r="I2" s="2103"/>
      <c r="J2" s="2103"/>
      <c r="K2" s="2103"/>
      <c r="L2" s="2103"/>
      <c r="M2" s="1927" t="s">
        <v>3245</v>
      </c>
    </row>
    <row r="3" spans="1:22" ht="18.75" customHeight="1">
      <c r="A3" s="5403" t="s">
        <v>3246</v>
      </c>
      <c r="B3" s="5297" t="s">
        <v>2420</v>
      </c>
      <c r="C3" s="5405"/>
      <c r="D3" s="5405"/>
      <c r="E3" s="5405"/>
      <c r="F3" s="5405"/>
      <c r="G3" s="5405"/>
      <c r="H3" s="5297">
        <v>28</v>
      </c>
      <c r="I3" s="5405"/>
      <c r="J3" s="5405"/>
      <c r="K3" s="5405"/>
      <c r="L3" s="5405"/>
      <c r="M3" s="5405"/>
    </row>
    <row r="4" spans="1:22" ht="18.75" customHeight="1">
      <c r="A4" s="5404"/>
      <c r="B4" s="5406" t="s">
        <v>3169</v>
      </c>
      <c r="C4" s="5406"/>
      <c r="D4" s="5406" t="s">
        <v>3247</v>
      </c>
      <c r="E4" s="5406"/>
      <c r="F4" s="5406" t="s">
        <v>3248</v>
      </c>
      <c r="G4" s="5407"/>
      <c r="H4" s="5406" t="s">
        <v>3169</v>
      </c>
      <c r="I4" s="5406"/>
      <c r="J4" s="5406" t="s">
        <v>3247</v>
      </c>
      <c r="K4" s="5406"/>
      <c r="L4" s="5406" t="s">
        <v>3248</v>
      </c>
      <c r="M4" s="5407"/>
    </row>
    <row r="5" spans="1:22" ht="17.25" customHeight="1">
      <c r="A5" s="2118" t="s">
        <v>1461</v>
      </c>
      <c r="B5" s="2119">
        <v>7148</v>
      </c>
      <c r="C5" s="2119">
        <v>3477</v>
      </c>
      <c r="D5" s="2119">
        <v>740</v>
      </c>
      <c r="E5" s="2119">
        <v>383</v>
      </c>
      <c r="F5" s="2119">
        <v>6408</v>
      </c>
      <c r="G5" s="2119">
        <v>3094</v>
      </c>
      <c r="H5" s="2119">
        <v>7524</v>
      </c>
      <c r="I5" s="2119">
        <v>3734</v>
      </c>
      <c r="J5" s="2119">
        <v>859</v>
      </c>
      <c r="K5" s="2119">
        <v>224</v>
      </c>
      <c r="L5" s="2119">
        <v>6665</v>
      </c>
      <c r="M5" s="2119">
        <v>3510</v>
      </c>
    </row>
    <row r="6" spans="1:22" ht="17.25" customHeight="1">
      <c r="A6" s="2120" t="s">
        <v>3249</v>
      </c>
      <c r="B6" s="2121">
        <v>183</v>
      </c>
      <c r="C6" s="2121">
        <v>80</v>
      </c>
      <c r="D6" s="2122">
        <v>25</v>
      </c>
      <c r="E6" s="2122">
        <v>5</v>
      </c>
      <c r="F6" s="2121">
        <v>158</v>
      </c>
      <c r="G6" s="2122">
        <v>75</v>
      </c>
      <c r="H6" s="2123">
        <v>181</v>
      </c>
      <c r="I6" s="2123">
        <v>95</v>
      </c>
      <c r="J6" s="2124">
        <v>44</v>
      </c>
      <c r="K6" s="2124">
        <v>1</v>
      </c>
      <c r="L6" s="2123">
        <v>137</v>
      </c>
      <c r="M6" s="2124">
        <v>94</v>
      </c>
    </row>
    <row r="7" spans="1:22" ht="17.25" customHeight="1">
      <c r="A7" s="2120" t="s">
        <v>3250</v>
      </c>
      <c r="B7" s="2121">
        <v>131</v>
      </c>
      <c r="C7" s="2121">
        <v>49</v>
      </c>
      <c r="D7" s="2122">
        <v>22</v>
      </c>
      <c r="E7" s="2122">
        <v>5</v>
      </c>
      <c r="F7" s="2122">
        <v>109</v>
      </c>
      <c r="G7" s="2122">
        <v>44</v>
      </c>
      <c r="H7" s="2123">
        <v>179</v>
      </c>
      <c r="I7" s="2123">
        <v>60</v>
      </c>
      <c r="J7" s="2124">
        <v>24</v>
      </c>
      <c r="K7" s="2124">
        <v>5</v>
      </c>
      <c r="L7" s="2124">
        <v>155</v>
      </c>
      <c r="M7" s="2124">
        <v>55</v>
      </c>
    </row>
    <row r="8" spans="1:22" ht="17.25" customHeight="1">
      <c r="A8" s="2120" t="s">
        <v>3251</v>
      </c>
      <c r="B8" s="2121">
        <v>704</v>
      </c>
      <c r="C8" s="2121">
        <v>395</v>
      </c>
      <c r="D8" s="2122">
        <v>92</v>
      </c>
      <c r="E8" s="2122">
        <v>17</v>
      </c>
      <c r="F8" s="2122">
        <v>612</v>
      </c>
      <c r="G8" s="2122">
        <v>378</v>
      </c>
      <c r="H8" s="2123">
        <v>706</v>
      </c>
      <c r="I8" s="2123">
        <v>474</v>
      </c>
      <c r="J8" s="2124">
        <v>157</v>
      </c>
      <c r="K8" s="2124">
        <v>30</v>
      </c>
      <c r="L8" s="2124">
        <v>549</v>
      </c>
      <c r="M8" s="2124">
        <v>444</v>
      </c>
    </row>
    <row r="9" spans="1:22" ht="17.25" customHeight="1">
      <c r="A9" s="2120" t="s">
        <v>3252</v>
      </c>
      <c r="B9" s="2121">
        <v>719</v>
      </c>
      <c r="C9" s="2121">
        <v>336</v>
      </c>
      <c r="D9" s="2122">
        <v>172</v>
      </c>
      <c r="E9" s="2122">
        <v>63</v>
      </c>
      <c r="F9" s="2122">
        <v>547</v>
      </c>
      <c r="G9" s="2122">
        <v>273</v>
      </c>
      <c r="H9" s="2123">
        <v>873</v>
      </c>
      <c r="I9" s="2123">
        <v>388</v>
      </c>
      <c r="J9" s="2124">
        <v>171</v>
      </c>
      <c r="K9" s="2124">
        <v>41</v>
      </c>
      <c r="L9" s="2124">
        <v>702</v>
      </c>
      <c r="M9" s="2124">
        <v>347</v>
      </c>
    </row>
    <row r="10" spans="1:22" ht="17.25" customHeight="1">
      <c r="A10" s="2120" t="s">
        <v>3253</v>
      </c>
      <c r="B10" s="2121">
        <v>450</v>
      </c>
      <c r="C10" s="2121">
        <v>219</v>
      </c>
      <c r="D10" s="2122">
        <v>33</v>
      </c>
      <c r="E10" s="2122">
        <v>7</v>
      </c>
      <c r="F10" s="2122">
        <v>417</v>
      </c>
      <c r="G10" s="2122">
        <v>212</v>
      </c>
      <c r="H10" s="2123">
        <v>444</v>
      </c>
      <c r="I10" s="2123">
        <v>238</v>
      </c>
      <c r="J10" s="2124">
        <v>37</v>
      </c>
      <c r="K10" s="2124">
        <v>6</v>
      </c>
      <c r="L10" s="2124">
        <v>407</v>
      </c>
      <c r="M10" s="2124">
        <v>232</v>
      </c>
    </row>
    <row r="11" spans="1:22" ht="17.25" customHeight="1">
      <c r="A11" s="2120" t="s">
        <v>3254</v>
      </c>
      <c r="B11" s="2121">
        <v>409</v>
      </c>
      <c r="C11" s="2121">
        <v>268</v>
      </c>
      <c r="D11" s="2122">
        <v>16</v>
      </c>
      <c r="E11" s="2122">
        <v>6</v>
      </c>
      <c r="F11" s="2122">
        <v>393</v>
      </c>
      <c r="G11" s="2122">
        <v>262</v>
      </c>
      <c r="H11" s="2123">
        <v>478</v>
      </c>
      <c r="I11" s="2123">
        <v>290</v>
      </c>
      <c r="J11" s="2124">
        <v>39</v>
      </c>
      <c r="K11" s="2124">
        <v>7</v>
      </c>
      <c r="L11" s="2124">
        <v>439</v>
      </c>
      <c r="M11" s="2124">
        <v>283</v>
      </c>
    </row>
    <row r="12" spans="1:22" ht="17.25" customHeight="1">
      <c r="A12" s="2120" t="s">
        <v>3255</v>
      </c>
      <c r="B12" s="2121">
        <v>171</v>
      </c>
      <c r="C12" s="2121">
        <v>86</v>
      </c>
      <c r="D12" s="2122">
        <v>17</v>
      </c>
      <c r="E12" s="2125">
        <v>7</v>
      </c>
      <c r="F12" s="2122">
        <v>154</v>
      </c>
      <c r="G12" s="2122">
        <v>79</v>
      </c>
      <c r="H12" s="2123">
        <v>211</v>
      </c>
      <c r="I12" s="2123">
        <v>87</v>
      </c>
      <c r="J12" s="2124">
        <v>34</v>
      </c>
      <c r="K12" s="2124">
        <v>5</v>
      </c>
      <c r="L12" s="2124">
        <v>177</v>
      </c>
      <c r="M12" s="2124">
        <v>82</v>
      </c>
    </row>
    <row r="13" spans="1:22" ht="17.25" customHeight="1">
      <c r="A13" s="2120" t="s">
        <v>3256</v>
      </c>
      <c r="B13" s="2121">
        <v>330</v>
      </c>
      <c r="C13" s="2121">
        <v>226</v>
      </c>
      <c r="D13" s="2122">
        <v>43</v>
      </c>
      <c r="E13" s="2122">
        <v>66</v>
      </c>
      <c r="F13" s="2122">
        <v>287</v>
      </c>
      <c r="G13" s="2122">
        <v>160</v>
      </c>
      <c r="H13" s="2123">
        <v>429</v>
      </c>
      <c r="I13" s="2123">
        <v>238</v>
      </c>
      <c r="J13" s="2124">
        <v>91</v>
      </c>
      <c r="K13" s="2124">
        <v>31</v>
      </c>
      <c r="L13" s="2124">
        <v>338</v>
      </c>
      <c r="M13" s="2124">
        <v>207</v>
      </c>
    </row>
    <row r="14" spans="1:22" ht="17.25" customHeight="1">
      <c r="A14" s="2120" t="s">
        <v>3257</v>
      </c>
      <c r="B14" s="2121">
        <v>53</v>
      </c>
      <c r="C14" s="2121">
        <v>24</v>
      </c>
      <c r="D14" s="2122">
        <v>4</v>
      </c>
      <c r="E14" s="2125">
        <v>2</v>
      </c>
      <c r="F14" s="2122">
        <v>49</v>
      </c>
      <c r="G14" s="2122">
        <v>22</v>
      </c>
      <c r="H14" s="2123">
        <v>76</v>
      </c>
      <c r="I14" s="2123">
        <v>28</v>
      </c>
      <c r="J14" s="2124">
        <v>8</v>
      </c>
      <c r="K14" s="2124">
        <v>1</v>
      </c>
      <c r="L14" s="2124">
        <v>68</v>
      </c>
      <c r="M14" s="2124">
        <v>27</v>
      </c>
    </row>
    <row r="15" spans="1:22" ht="17.25" customHeight="1">
      <c r="A15" s="2120" t="s">
        <v>3258</v>
      </c>
      <c r="B15" s="2121">
        <v>1798</v>
      </c>
      <c r="C15" s="2121">
        <v>776</v>
      </c>
      <c r="D15" s="2122">
        <v>138</v>
      </c>
      <c r="E15" s="2122">
        <v>168</v>
      </c>
      <c r="F15" s="2122">
        <v>1660</v>
      </c>
      <c r="G15" s="2122">
        <v>608</v>
      </c>
      <c r="H15" s="2123">
        <v>1864</v>
      </c>
      <c r="I15" s="2123">
        <v>758</v>
      </c>
      <c r="J15" s="2124">
        <v>166</v>
      </c>
      <c r="K15" s="2124">
        <v>42</v>
      </c>
      <c r="L15" s="2124">
        <v>1698</v>
      </c>
      <c r="M15" s="2124">
        <v>716</v>
      </c>
    </row>
    <row r="16" spans="1:22" ht="17.25" customHeight="1" thickBot="1">
      <c r="A16" s="2126" t="s">
        <v>3233</v>
      </c>
      <c r="B16" s="2127">
        <v>2200</v>
      </c>
      <c r="C16" s="2127">
        <v>1018</v>
      </c>
      <c r="D16" s="2128">
        <v>178</v>
      </c>
      <c r="E16" s="2128">
        <v>37</v>
      </c>
      <c r="F16" s="2128">
        <v>2022</v>
      </c>
      <c r="G16" s="2128">
        <v>981</v>
      </c>
      <c r="H16" s="2129">
        <v>2083</v>
      </c>
      <c r="I16" s="2129">
        <v>1078</v>
      </c>
      <c r="J16" s="2130">
        <v>88</v>
      </c>
      <c r="K16" s="2130">
        <v>55</v>
      </c>
      <c r="L16" s="2130">
        <v>1995</v>
      </c>
      <c r="M16" s="2130">
        <v>1023</v>
      </c>
    </row>
    <row r="17" spans="1:22" ht="15" customHeight="1" thickBot="1">
      <c r="A17" s="2131"/>
      <c r="K17" s="2131"/>
      <c r="L17" s="2131"/>
      <c r="M17" s="2133"/>
    </row>
    <row r="18" spans="1:22" ht="18.75" customHeight="1">
      <c r="A18" s="5403" t="s">
        <v>3246</v>
      </c>
      <c r="B18" s="5297">
        <v>29</v>
      </c>
      <c r="C18" s="5405"/>
      <c r="D18" s="5405"/>
      <c r="E18" s="5405"/>
      <c r="F18" s="5405"/>
      <c r="G18" s="5405"/>
      <c r="H18" s="5297">
        <v>30</v>
      </c>
      <c r="I18" s="5405"/>
      <c r="J18" s="5405"/>
      <c r="K18" s="5405"/>
      <c r="L18" s="5405"/>
      <c r="M18" s="5405"/>
    </row>
    <row r="19" spans="1:22" ht="18.75" customHeight="1">
      <c r="A19" s="5404"/>
      <c r="B19" s="5406" t="s">
        <v>3169</v>
      </c>
      <c r="C19" s="5406"/>
      <c r="D19" s="5406" t="s">
        <v>3247</v>
      </c>
      <c r="E19" s="5406"/>
      <c r="F19" s="5406" t="s">
        <v>3248</v>
      </c>
      <c r="G19" s="5407"/>
      <c r="H19" s="5406" t="s">
        <v>1461</v>
      </c>
      <c r="I19" s="5406"/>
      <c r="J19" s="5406" t="s">
        <v>3259</v>
      </c>
      <c r="K19" s="5406"/>
      <c r="L19" s="5406" t="s">
        <v>3260</v>
      </c>
      <c r="M19" s="5407"/>
    </row>
    <row r="20" spans="1:22" s="2136" customFormat="1" ht="17.25" customHeight="1">
      <c r="A20" s="2118" t="s">
        <v>1461</v>
      </c>
      <c r="B20" s="2119">
        <v>7465</v>
      </c>
      <c r="C20" s="2119">
        <v>3640</v>
      </c>
      <c r="D20" s="2119">
        <v>721</v>
      </c>
      <c r="E20" s="2119">
        <v>179</v>
      </c>
      <c r="F20" s="2119">
        <v>6744</v>
      </c>
      <c r="G20" s="2119">
        <v>3461</v>
      </c>
      <c r="H20" s="2119">
        <f>J20+L20</f>
        <v>6959</v>
      </c>
      <c r="I20" s="2119">
        <f>K20+M20</f>
        <v>3527</v>
      </c>
      <c r="J20" s="2119">
        <f>SUM(J21:J31)</f>
        <v>587</v>
      </c>
      <c r="K20" s="2119">
        <f>SUM(K21:K31)</f>
        <v>274</v>
      </c>
      <c r="L20" s="2119">
        <f>SUM(L21:L31)</f>
        <v>6372</v>
      </c>
      <c r="M20" s="2119">
        <f>SUM(M21:M31)</f>
        <v>3253</v>
      </c>
      <c r="N20" s="2134"/>
      <c r="O20" s="2134"/>
      <c r="P20" s="2134"/>
      <c r="Q20" s="2134"/>
      <c r="R20" s="2134"/>
      <c r="S20" s="2135"/>
      <c r="T20" s="2135"/>
      <c r="U20" s="2135"/>
      <c r="V20" s="2135"/>
    </row>
    <row r="21" spans="1:22" ht="17.25" customHeight="1">
      <c r="A21" s="2120" t="s">
        <v>3249</v>
      </c>
      <c r="B21" s="2123">
        <v>173</v>
      </c>
      <c r="C21" s="2123">
        <v>75</v>
      </c>
      <c r="D21" s="2124">
        <v>31</v>
      </c>
      <c r="E21" s="2124">
        <v>2</v>
      </c>
      <c r="F21" s="2123">
        <v>142</v>
      </c>
      <c r="G21" s="2124">
        <v>73</v>
      </c>
      <c r="H21" s="2123">
        <f>SUM(J21,L21)</f>
        <v>168</v>
      </c>
      <c r="I21" s="2123">
        <f>SUM(K21,M21)</f>
        <v>101</v>
      </c>
      <c r="J21" s="2124">
        <v>34</v>
      </c>
      <c r="K21" s="2124">
        <v>6</v>
      </c>
      <c r="L21" s="2123">
        <v>134</v>
      </c>
      <c r="M21" s="2124">
        <v>95</v>
      </c>
    </row>
    <row r="22" spans="1:22" ht="17.25" customHeight="1">
      <c r="A22" s="2120" t="s">
        <v>3250</v>
      </c>
      <c r="B22" s="2123">
        <v>178</v>
      </c>
      <c r="C22" s="2123">
        <v>73</v>
      </c>
      <c r="D22" s="2124">
        <v>14</v>
      </c>
      <c r="E22" s="2124">
        <v>7</v>
      </c>
      <c r="F22" s="2124">
        <v>164</v>
      </c>
      <c r="G22" s="2124">
        <v>66</v>
      </c>
      <c r="H22" s="2123">
        <f t="shared" ref="H22:I31" si="0">SUM(J22,L22)</f>
        <v>137</v>
      </c>
      <c r="I22" s="2123">
        <f t="shared" si="0"/>
        <v>95</v>
      </c>
      <c r="J22" s="2124">
        <v>11</v>
      </c>
      <c r="K22" s="2124">
        <v>1</v>
      </c>
      <c r="L22" s="2124">
        <v>126</v>
      </c>
      <c r="M22" s="2124">
        <v>94</v>
      </c>
    </row>
    <row r="23" spans="1:22" ht="17.25" customHeight="1">
      <c r="A23" s="2120" t="s">
        <v>3251</v>
      </c>
      <c r="B23" s="2123">
        <v>615</v>
      </c>
      <c r="C23" s="2123">
        <v>479</v>
      </c>
      <c r="D23" s="2124">
        <v>97</v>
      </c>
      <c r="E23" s="2124">
        <v>15</v>
      </c>
      <c r="F23" s="2124">
        <v>518</v>
      </c>
      <c r="G23" s="2124">
        <v>464</v>
      </c>
      <c r="H23" s="2123">
        <f t="shared" si="0"/>
        <v>645</v>
      </c>
      <c r="I23" s="2123">
        <f t="shared" si="0"/>
        <v>463</v>
      </c>
      <c r="J23" s="2124">
        <v>132</v>
      </c>
      <c r="K23" s="2124">
        <v>30</v>
      </c>
      <c r="L23" s="2124">
        <v>513</v>
      </c>
      <c r="M23" s="2124">
        <v>433</v>
      </c>
    </row>
    <row r="24" spans="1:22" ht="17.25" customHeight="1">
      <c r="A24" s="2120" t="s">
        <v>3252</v>
      </c>
      <c r="B24" s="2123">
        <v>821</v>
      </c>
      <c r="C24" s="2123">
        <v>388</v>
      </c>
      <c r="D24" s="2124">
        <v>148</v>
      </c>
      <c r="E24" s="2124">
        <v>32</v>
      </c>
      <c r="F24" s="2124">
        <v>673</v>
      </c>
      <c r="G24" s="2124">
        <v>356</v>
      </c>
      <c r="H24" s="2123">
        <f t="shared" si="0"/>
        <v>651</v>
      </c>
      <c r="I24" s="2123">
        <f t="shared" si="0"/>
        <v>373</v>
      </c>
      <c r="J24" s="2124">
        <v>125</v>
      </c>
      <c r="K24" s="2124">
        <v>35</v>
      </c>
      <c r="L24" s="2124">
        <v>526</v>
      </c>
      <c r="M24" s="2124">
        <v>338</v>
      </c>
    </row>
    <row r="25" spans="1:22" ht="17.25" customHeight="1">
      <c r="A25" s="2120" t="s">
        <v>3253</v>
      </c>
      <c r="B25" s="2123">
        <v>478</v>
      </c>
      <c r="C25" s="2123">
        <v>275</v>
      </c>
      <c r="D25" s="2124">
        <v>25</v>
      </c>
      <c r="E25" s="2124">
        <v>2</v>
      </c>
      <c r="F25" s="2124">
        <v>453</v>
      </c>
      <c r="G25" s="2124">
        <v>273</v>
      </c>
      <c r="H25" s="2123">
        <f t="shared" si="0"/>
        <v>380</v>
      </c>
      <c r="I25" s="2123">
        <f t="shared" si="0"/>
        <v>253</v>
      </c>
      <c r="J25" s="2124">
        <v>35</v>
      </c>
      <c r="K25" s="2124">
        <v>9</v>
      </c>
      <c r="L25" s="2124">
        <v>345</v>
      </c>
      <c r="M25" s="2124">
        <v>244</v>
      </c>
    </row>
    <row r="26" spans="1:22" ht="17.25" customHeight="1">
      <c r="A26" s="2120" t="s">
        <v>3254</v>
      </c>
      <c r="B26" s="2123">
        <v>450</v>
      </c>
      <c r="C26" s="2123">
        <v>331</v>
      </c>
      <c r="D26" s="2124">
        <v>26</v>
      </c>
      <c r="E26" s="2124">
        <v>7</v>
      </c>
      <c r="F26" s="2124">
        <v>424</v>
      </c>
      <c r="G26" s="2124">
        <v>324</v>
      </c>
      <c r="H26" s="2123">
        <f t="shared" si="0"/>
        <v>442</v>
      </c>
      <c r="I26" s="2123">
        <f t="shared" si="0"/>
        <v>267</v>
      </c>
      <c r="J26" s="2124">
        <v>19</v>
      </c>
      <c r="K26" s="2124">
        <v>9</v>
      </c>
      <c r="L26" s="2124">
        <v>423</v>
      </c>
      <c r="M26" s="2124">
        <v>258</v>
      </c>
    </row>
    <row r="27" spans="1:22" ht="17.25" customHeight="1">
      <c r="A27" s="2120" t="s">
        <v>3255</v>
      </c>
      <c r="B27" s="2123">
        <v>206</v>
      </c>
      <c r="C27" s="2123">
        <v>91</v>
      </c>
      <c r="D27" s="2124">
        <v>30</v>
      </c>
      <c r="E27" s="2124">
        <v>2</v>
      </c>
      <c r="F27" s="2124">
        <v>176</v>
      </c>
      <c r="G27" s="2124">
        <v>89</v>
      </c>
      <c r="H27" s="2123">
        <f t="shared" si="0"/>
        <v>170</v>
      </c>
      <c r="I27" s="2123">
        <f t="shared" si="0"/>
        <v>84</v>
      </c>
      <c r="J27" s="2124">
        <v>27</v>
      </c>
      <c r="K27" s="2124">
        <v>6</v>
      </c>
      <c r="L27" s="2124">
        <v>143</v>
      </c>
      <c r="M27" s="2124">
        <v>78</v>
      </c>
    </row>
    <row r="28" spans="1:22" ht="17.25" customHeight="1">
      <c r="A28" s="2120" t="s">
        <v>3256</v>
      </c>
      <c r="B28" s="2123">
        <v>367</v>
      </c>
      <c r="C28" s="2123">
        <v>212</v>
      </c>
      <c r="D28" s="2124">
        <v>38</v>
      </c>
      <c r="E28" s="2124">
        <v>45</v>
      </c>
      <c r="F28" s="2124">
        <v>329</v>
      </c>
      <c r="G28" s="2124">
        <v>167</v>
      </c>
      <c r="H28" s="2123">
        <f t="shared" si="0"/>
        <v>397</v>
      </c>
      <c r="I28" s="2123">
        <f t="shared" si="0"/>
        <v>269</v>
      </c>
      <c r="J28" s="2124">
        <v>34</v>
      </c>
      <c r="K28" s="2124">
        <v>80</v>
      </c>
      <c r="L28" s="2124">
        <v>363</v>
      </c>
      <c r="M28" s="2124">
        <v>189</v>
      </c>
    </row>
    <row r="29" spans="1:22" ht="17.25" customHeight="1">
      <c r="A29" s="2120" t="s">
        <v>3257</v>
      </c>
      <c r="B29" s="2123">
        <v>72</v>
      </c>
      <c r="C29" s="2123">
        <v>38</v>
      </c>
      <c r="D29" s="2124">
        <v>6</v>
      </c>
      <c r="E29" s="2124">
        <v>2</v>
      </c>
      <c r="F29" s="2124">
        <v>66</v>
      </c>
      <c r="G29" s="2124">
        <v>36</v>
      </c>
      <c r="H29" s="2123">
        <f t="shared" si="0"/>
        <v>86</v>
      </c>
      <c r="I29" s="2123">
        <f t="shared" si="0"/>
        <v>41</v>
      </c>
      <c r="J29" s="2124">
        <v>11</v>
      </c>
      <c r="K29" s="2124">
        <v>2</v>
      </c>
      <c r="L29" s="2124">
        <v>75</v>
      </c>
      <c r="M29" s="2124">
        <v>39</v>
      </c>
    </row>
    <row r="30" spans="1:22" ht="17.25" customHeight="1">
      <c r="A30" s="2120" t="s">
        <v>3258</v>
      </c>
      <c r="B30" s="2123">
        <v>1698</v>
      </c>
      <c r="C30" s="2123">
        <v>760</v>
      </c>
      <c r="D30" s="2124">
        <v>132</v>
      </c>
      <c r="E30" s="2124">
        <v>18</v>
      </c>
      <c r="F30" s="2124">
        <v>1566</v>
      </c>
      <c r="G30" s="2124">
        <v>742</v>
      </c>
      <c r="H30" s="2123">
        <f t="shared" si="0"/>
        <v>1563</v>
      </c>
      <c r="I30" s="2123">
        <f t="shared" si="0"/>
        <v>724</v>
      </c>
      <c r="J30" s="2124">
        <v>99</v>
      </c>
      <c r="K30" s="2124">
        <v>64</v>
      </c>
      <c r="L30" s="2124">
        <v>1464</v>
      </c>
      <c r="M30" s="2124">
        <v>660</v>
      </c>
    </row>
    <row r="31" spans="1:22" ht="17.25" customHeight="1" thickBot="1">
      <c r="A31" s="2126" t="s">
        <v>3233</v>
      </c>
      <c r="B31" s="2129">
        <v>2407</v>
      </c>
      <c r="C31" s="2129">
        <v>918</v>
      </c>
      <c r="D31" s="2130">
        <v>174</v>
      </c>
      <c r="E31" s="2130">
        <v>47</v>
      </c>
      <c r="F31" s="2130">
        <v>2233</v>
      </c>
      <c r="G31" s="2130">
        <v>871</v>
      </c>
      <c r="H31" s="2129">
        <f t="shared" si="0"/>
        <v>2320</v>
      </c>
      <c r="I31" s="2129">
        <f t="shared" si="0"/>
        <v>857</v>
      </c>
      <c r="J31" s="2130">
        <v>60</v>
      </c>
      <c r="K31" s="2130">
        <v>32</v>
      </c>
      <c r="L31" s="2130">
        <v>2260</v>
      </c>
      <c r="M31" s="2130">
        <v>825</v>
      </c>
    </row>
    <row r="32" spans="1:22" ht="15" customHeight="1" thickBot="1">
      <c r="A32" s="2131"/>
      <c r="K32" s="2131"/>
      <c r="L32" s="2131"/>
      <c r="M32" s="2133"/>
    </row>
    <row r="33" spans="1:22" ht="18.75" customHeight="1">
      <c r="A33" s="5403" t="s">
        <v>3246</v>
      </c>
      <c r="B33" s="5297" t="s">
        <v>346</v>
      </c>
      <c r="C33" s="5405"/>
      <c r="D33" s="5405"/>
      <c r="E33" s="5405"/>
      <c r="F33" s="5405"/>
      <c r="G33" s="5405"/>
      <c r="H33" s="5408"/>
      <c r="I33" s="5409"/>
      <c r="J33" s="5409"/>
      <c r="K33" s="5409"/>
      <c r="L33" s="5409"/>
      <c r="M33" s="5409"/>
    </row>
    <row r="34" spans="1:22" ht="18.75" customHeight="1">
      <c r="A34" s="5404"/>
      <c r="B34" s="5406" t="s">
        <v>3169</v>
      </c>
      <c r="C34" s="5406"/>
      <c r="D34" s="5406" t="s">
        <v>3247</v>
      </c>
      <c r="E34" s="5406"/>
      <c r="F34" s="5406" t="s">
        <v>3248</v>
      </c>
      <c r="G34" s="5407"/>
      <c r="H34" s="5408"/>
      <c r="I34" s="5408"/>
      <c r="J34" s="5408"/>
      <c r="K34" s="5408"/>
      <c r="L34" s="5408"/>
      <c r="M34" s="5408"/>
    </row>
    <row r="35" spans="1:22" s="2136" customFormat="1" ht="17.25" customHeight="1">
      <c r="A35" s="2118" t="s">
        <v>1461</v>
      </c>
      <c r="B35" s="2119">
        <v>6215</v>
      </c>
      <c r="C35" s="2119">
        <v>3276</v>
      </c>
      <c r="D35" s="2119">
        <v>599</v>
      </c>
      <c r="E35" s="2119">
        <v>268</v>
      </c>
      <c r="F35" s="2119">
        <v>5616</v>
      </c>
      <c r="G35" s="2119">
        <v>3008</v>
      </c>
      <c r="H35" s="2137"/>
      <c r="I35" s="2137"/>
      <c r="J35" s="2137"/>
      <c r="K35" s="2137"/>
      <c r="L35" s="2137"/>
      <c r="M35" s="2137"/>
      <c r="N35" s="2134"/>
      <c r="O35" s="2134"/>
      <c r="P35" s="2134"/>
      <c r="Q35" s="2134"/>
      <c r="R35" s="2134"/>
      <c r="S35" s="2135"/>
      <c r="T35" s="2135"/>
      <c r="U35" s="2135"/>
      <c r="V35" s="2135"/>
    </row>
    <row r="36" spans="1:22" ht="17.25" customHeight="1">
      <c r="A36" s="2120" t="s">
        <v>3249</v>
      </c>
      <c r="B36" s="2123">
        <v>187</v>
      </c>
      <c r="C36" s="2123">
        <v>92</v>
      </c>
      <c r="D36" s="2124">
        <v>28</v>
      </c>
      <c r="E36" s="2124">
        <v>5</v>
      </c>
      <c r="F36" s="2123">
        <v>159</v>
      </c>
      <c r="G36" s="2124">
        <v>87</v>
      </c>
      <c r="H36" s="2137"/>
      <c r="I36" s="2137"/>
      <c r="J36" s="2138"/>
      <c r="K36" s="2138"/>
      <c r="L36" s="2139"/>
      <c r="M36" s="2138"/>
    </row>
    <row r="37" spans="1:22" ht="17.25" customHeight="1">
      <c r="A37" s="2120" t="s">
        <v>3250</v>
      </c>
      <c r="B37" s="2123">
        <v>131</v>
      </c>
      <c r="C37" s="2123">
        <v>76</v>
      </c>
      <c r="D37" s="2124">
        <v>14</v>
      </c>
      <c r="E37" s="2124">
        <v>5</v>
      </c>
      <c r="F37" s="2124">
        <v>117</v>
      </c>
      <c r="G37" s="2124">
        <v>71</v>
      </c>
      <c r="H37" s="2137"/>
      <c r="I37" s="2137"/>
      <c r="J37" s="2138"/>
      <c r="K37" s="2138"/>
      <c r="L37" s="2138"/>
      <c r="M37" s="2138"/>
    </row>
    <row r="38" spans="1:22" ht="17.25" customHeight="1">
      <c r="A38" s="2120" t="s">
        <v>3251</v>
      </c>
      <c r="B38" s="2123">
        <v>643</v>
      </c>
      <c r="C38" s="2123">
        <v>392</v>
      </c>
      <c r="D38" s="2124">
        <v>131</v>
      </c>
      <c r="E38" s="2124">
        <v>22</v>
      </c>
      <c r="F38" s="2124">
        <v>512</v>
      </c>
      <c r="G38" s="2124">
        <v>370</v>
      </c>
      <c r="H38" s="2137"/>
      <c r="I38" s="2137"/>
      <c r="J38" s="2138"/>
      <c r="K38" s="2138"/>
      <c r="L38" s="2138"/>
      <c r="M38" s="2138"/>
    </row>
    <row r="39" spans="1:22" ht="17.25" customHeight="1">
      <c r="A39" s="2120" t="s">
        <v>3252</v>
      </c>
      <c r="B39" s="2123">
        <v>666</v>
      </c>
      <c r="C39" s="2123">
        <v>333</v>
      </c>
      <c r="D39" s="2124">
        <v>125</v>
      </c>
      <c r="E39" s="2124">
        <v>28</v>
      </c>
      <c r="F39" s="2124">
        <v>541</v>
      </c>
      <c r="G39" s="2124">
        <v>305</v>
      </c>
      <c r="H39" s="2137"/>
      <c r="I39" s="2137"/>
      <c r="J39" s="2138"/>
      <c r="K39" s="2138"/>
      <c r="L39" s="2138"/>
      <c r="M39" s="2138"/>
    </row>
    <row r="40" spans="1:22" ht="17.25" customHeight="1">
      <c r="A40" s="2120" t="s">
        <v>3253</v>
      </c>
      <c r="B40" s="2123">
        <v>318</v>
      </c>
      <c r="C40" s="2123">
        <v>208</v>
      </c>
      <c r="D40" s="2124">
        <v>18</v>
      </c>
      <c r="E40" s="2124">
        <v>3</v>
      </c>
      <c r="F40" s="2124">
        <v>300</v>
      </c>
      <c r="G40" s="2124">
        <v>205</v>
      </c>
      <c r="H40" s="2137"/>
      <c r="I40" s="2137"/>
      <c r="J40" s="2138"/>
      <c r="K40" s="2138"/>
      <c r="L40" s="2138"/>
      <c r="M40" s="2138"/>
    </row>
    <row r="41" spans="1:22" ht="17.25" customHeight="1">
      <c r="A41" s="2120" t="s">
        <v>3254</v>
      </c>
      <c r="B41" s="2123">
        <v>475</v>
      </c>
      <c r="C41" s="2123">
        <v>280</v>
      </c>
      <c r="D41" s="2124">
        <v>27</v>
      </c>
      <c r="E41" s="2124">
        <v>2</v>
      </c>
      <c r="F41" s="2124">
        <v>448</v>
      </c>
      <c r="G41" s="2124">
        <v>278</v>
      </c>
      <c r="H41" s="2137"/>
      <c r="I41" s="2137"/>
      <c r="J41" s="2138"/>
      <c r="K41" s="2138"/>
      <c r="L41" s="2138"/>
      <c r="M41" s="2138"/>
    </row>
    <row r="42" spans="1:22" ht="17.25" customHeight="1">
      <c r="A42" s="2120" t="s">
        <v>3255</v>
      </c>
      <c r="B42" s="2123">
        <v>146</v>
      </c>
      <c r="C42" s="2123">
        <v>70</v>
      </c>
      <c r="D42" s="2124">
        <v>20</v>
      </c>
      <c r="E42" s="2124">
        <v>2</v>
      </c>
      <c r="F42" s="2124">
        <v>126</v>
      </c>
      <c r="G42" s="2124">
        <v>68</v>
      </c>
      <c r="H42" s="2137"/>
      <c r="I42" s="2137"/>
      <c r="J42" s="2138"/>
      <c r="K42" s="2138"/>
      <c r="L42" s="2138"/>
      <c r="M42" s="2138"/>
    </row>
    <row r="43" spans="1:22" ht="17.25" customHeight="1">
      <c r="A43" s="2120" t="s">
        <v>3256</v>
      </c>
      <c r="B43" s="2123">
        <v>340</v>
      </c>
      <c r="C43" s="2123">
        <v>225</v>
      </c>
      <c r="D43" s="2124">
        <v>36</v>
      </c>
      <c r="E43" s="2124">
        <v>78</v>
      </c>
      <c r="F43" s="2124">
        <v>304</v>
      </c>
      <c r="G43" s="2124">
        <v>147</v>
      </c>
      <c r="H43" s="2137"/>
      <c r="I43" s="2137"/>
      <c r="J43" s="2138"/>
      <c r="K43" s="2138"/>
      <c r="L43" s="2138"/>
      <c r="M43" s="2138"/>
    </row>
    <row r="44" spans="1:22" ht="17.25" customHeight="1">
      <c r="A44" s="2120" t="s">
        <v>3257</v>
      </c>
      <c r="B44" s="2123">
        <v>54</v>
      </c>
      <c r="C44" s="2123">
        <v>30</v>
      </c>
      <c r="D44" s="2124">
        <v>5</v>
      </c>
      <c r="E44" s="2124">
        <v>2</v>
      </c>
      <c r="F44" s="2124">
        <v>49</v>
      </c>
      <c r="G44" s="2124">
        <v>28</v>
      </c>
      <c r="H44" s="2137"/>
      <c r="I44" s="2137"/>
      <c r="J44" s="2138"/>
      <c r="K44" s="2138"/>
      <c r="L44" s="2138"/>
      <c r="M44" s="2138"/>
    </row>
    <row r="45" spans="1:22" ht="17.25" customHeight="1">
      <c r="A45" s="2120" t="s">
        <v>3258</v>
      </c>
      <c r="B45" s="2123">
        <v>1463</v>
      </c>
      <c r="C45" s="2123">
        <v>774</v>
      </c>
      <c r="D45" s="2124">
        <v>146</v>
      </c>
      <c r="E45" s="2124">
        <v>81</v>
      </c>
      <c r="F45" s="2124">
        <v>1317</v>
      </c>
      <c r="G45" s="2124">
        <v>693</v>
      </c>
      <c r="H45" s="2137"/>
      <c r="I45" s="2137"/>
      <c r="J45" s="2138"/>
      <c r="K45" s="2138"/>
      <c r="L45" s="2138"/>
      <c r="M45" s="2138"/>
    </row>
    <row r="46" spans="1:22" ht="17.25" customHeight="1" thickBot="1">
      <c r="A46" s="2126" t="s">
        <v>3233</v>
      </c>
      <c r="B46" s="2129">
        <v>1792</v>
      </c>
      <c r="C46" s="2129">
        <v>796</v>
      </c>
      <c r="D46" s="2130">
        <v>49</v>
      </c>
      <c r="E46" s="2130">
        <v>40</v>
      </c>
      <c r="F46" s="2130">
        <v>1743</v>
      </c>
      <c r="G46" s="2130">
        <v>756</v>
      </c>
      <c r="H46" s="2137"/>
      <c r="I46" s="2137"/>
      <c r="J46" s="2138"/>
      <c r="K46" s="2138"/>
      <c r="L46" s="2138"/>
      <c r="M46" s="2138"/>
    </row>
    <row r="47" spans="1:22" s="1712" customFormat="1">
      <c r="A47" s="2140" t="s">
        <v>3261</v>
      </c>
      <c r="H47" s="2119"/>
      <c r="I47" s="2119"/>
      <c r="K47" s="1955"/>
      <c r="L47" s="1955"/>
      <c r="M47" s="1957" t="s">
        <v>3262</v>
      </c>
    </row>
    <row r="48" spans="1:22" ht="16.5" customHeight="1">
      <c r="H48" s="2119"/>
      <c r="I48" s="2119"/>
      <c r="J48" s="2141"/>
      <c r="K48" s="2141"/>
      <c r="L48" s="2141"/>
      <c r="M48" s="2141"/>
    </row>
    <row r="49" spans="10:13" ht="16.5" customHeight="1">
      <c r="J49" s="2142"/>
      <c r="K49" s="2142"/>
      <c r="L49" s="2142"/>
      <c r="M49" s="2142"/>
    </row>
    <row r="50" spans="10:13" ht="16.5" customHeight="1"/>
    <row r="51" spans="10:13" ht="16.5" customHeight="1"/>
    <row r="52" spans="10:13" ht="16.5" customHeight="1"/>
    <row r="53" spans="10:13" ht="16.5" customHeight="1"/>
    <row r="54" spans="10:13" ht="16.5" customHeight="1"/>
    <row r="55" spans="10:13" ht="16.5" customHeight="1"/>
    <row r="56" spans="10:13" ht="16.5" customHeight="1"/>
    <row r="57" spans="10:13" ht="16.5" customHeight="1"/>
    <row r="58" spans="10:13" ht="16.5" customHeight="1"/>
    <row r="59" spans="10:13" ht="16.5" customHeight="1"/>
    <row r="60" spans="10:13" ht="16.5" customHeight="1"/>
    <row r="61" spans="10:13" ht="16.5" customHeight="1"/>
    <row r="62" spans="10:13" ht="16.5" customHeight="1"/>
    <row r="63" spans="10:13" ht="16.5" customHeight="1"/>
    <row r="64" spans="10:1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sheetData>
  <mergeCells count="27">
    <mergeCell ref="A33:A34"/>
    <mergeCell ref="B33:G33"/>
    <mergeCell ref="H33:M33"/>
    <mergeCell ref="B34:C34"/>
    <mergeCell ref="D34:E34"/>
    <mergeCell ref="F34:G34"/>
    <mergeCell ref="H34:I34"/>
    <mergeCell ref="J34:K34"/>
    <mergeCell ref="L34:M34"/>
    <mergeCell ref="A18:A19"/>
    <mergeCell ref="B18:G18"/>
    <mergeCell ref="H18:M18"/>
    <mergeCell ref="B19:C19"/>
    <mergeCell ref="D19:E19"/>
    <mergeCell ref="F19:G19"/>
    <mergeCell ref="H19:I19"/>
    <mergeCell ref="J19:K19"/>
    <mergeCell ref="L19:M19"/>
    <mergeCell ref="A3:A4"/>
    <mergeCell ref="B3:G3"/>
    <mergeCell ref="H3:M3"/>
    <mergeCell ref="B4:C4"/>
    <mergeCell ref="D4:E4"/>
    <mergeCell ref="F4:G4"/>
    <mergeCell ref="H4:I4"/>
    <mergeCell ref="J4:K4"/>
    <mergeCell ref="L4:M4"/>
  </mergeCells>
  <phoneticPr fontId="2"/>
  <printOptions horizontalCentered="1"/>
  <pageMargins left="0.39370078740157483" right="0.39370078740157483" top="0.59055118110236227" bottom="0.59055118110236227" header="0.11811023622047245" footer="0.11811023622047245"/>
  <pageSetup paperSize="9" scale="98" firstPageNumber="87" orientation="portrait" useFirstPageNumber="1" r:id="rId1"/>
  <headerFooter alignWithMargins="0">
    <oddFooter>&amp;C&amp;"ＭＳ 明朝,標準"&amp;10&amp;P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CC2D-0EE7-459A-B368-28E0BDBC71D2}">
  <dimension ref="A1:Z54"/>
  <sheetViews>
    <sheetView view="pageBreakPreview" zoomScaleNormal="100" zoomScaleSheetLayoutView="100" workbookViewId="0"/>
  </sheetViews>
  <sheetFormatPr defaultColWidth="9" defaultRowHeight="13"/>
  <cols>
    <col min="1" max="2" width="6.90625" style="2107" customWidth="1"/>
    <col min="3" max="12" width="8.90625" style="2107" customWidth="1"/>
    <col min="13" max="13" width="9.08984375" style="2107" customWidth="1"/>
    <col min="14" max="14" width="9.08984375" style="2132" customWidth="1"/>
    <col min="15" max="16384" width="9" style="2107"/>
  </cols>
  <sheetData>
    <row r="1" spans="1:14" s="1901" customFormat="1" ht="30" customHeight="1">
      <c r="A1" s="1677" t="s">
        <v>3263</v>
      </c>
      <c r="B1" s="1677"/>
      <c r="C1" s="1677"/>
      <c r="D1" s="1677"/>
      <c r="E1" s="1677"/>
      <c r="F1" s="1677"/>
      <c r="G1" s="1677"/>
      <c r="H1" s="1677"/>
      <c r="I1" s="1677"/>
      <c r="J1" s="1677"/>
      <c r="K1" s="1677"/>
      <c r="L1" s="1677"/>
      <c r="N1" s="2143"/>
    </row>
    <row r="2" spans="1:14" s="2102" customFormat="1" ht="15" customHeight="1" thickBot="1">
      <c r="B2" s="2103"/>
      <c r="C2" s="2103"/>
      <c r="D2" s="2103"/>
      <c r="E2" s="2103"/>
      <c r="F2" s="2103"/>
      <c r="G2" s="2103"/>
      <c r="H2" s="2103"/>
      <c r="I2" s="2103"/>
      <c r="J2" s="2103"/>
      <c r="K2" s="2103"/>
      <c r="L2" s="1927" t="s">
        <v>3245</v>
      </c>
      <c r="N2" s="2144"/>
    </row>
    <row r="3" spans="1:14" ht="18.75" customHeight="1">
      <c r="A3" s="1928"/>
      <c r="B3" s="2145" t="s">
        <v>1410</v>
      </c>
      <c r="C3" s="5410" t="s">
        <v>2420</v>
      </c>
      <c r="D3" s="5416"/>
      <c r="E3" s="5410">
        <v>28</v>
      </c>
      <c r="F3" s="5416"/>
      <c r="G3" s="5410">
        <v>29</v>
      </c>
      <c r="H3" s="5416"/>
      <c r="I3" s="5410">
        <v>30</v>
      </c>
      <c r="J3" s="5416"/>
      <c r="K3" s="5410" t="s">
        <v>346</v>
      </c>
      <c r="L3" s="5411"/>
    </row>
    <row r="4" spans="1:14" ht="18.75" customHeight="1">
      <c r="A4" s="1932" t="s">
        <v>3264</v>
      </c>
      <c r="B4" s="2146"/>
      <c r="C4" s="2147" t="s">
        <v>3265</v>
      </c>
      <c r="D4" s="2147" t="s">
        <v>3266</v>
      </c>
      <c r="E4" s="2147" t="s">
        <v>3265</v>
      </c>
      <c r="F4" s="2147" t="s">
        <v>3266</v>
      </c>
      <c r="G4" s="2147" t="s">
        <v>3265</v>
      </c>
      <c r="H4" s="2147" t="s">
        <v>3266</v>
      </c>
      <c r="I4" s="2147" t="s">
        <v>3265</v>
      </c>
      <c r="J4" s="2147" t="s">
        <v>3266</v>
      </c>
      <c r="K4" s="2147" t="s">
        <v>3265</v>
      </c>
      <c r="L4" s="2147" t="s">
        <v>3266</v>
      </c>
    </row>
    <row r="5" spans="1:14" ht="18" customHeight="1">
      <c r="A5" s="5412" t="s">
        <v>1461</v>
      </c>
      <c r="B5" s="5413"/>
      <c r="C5" s="2148">
        <v>231507</v>
      </c>
      <c r="D5" s="2148">
        <v>77135</v>
      </c>
      <c r="E5" s="2149">
        <v>236746</v>
      </c>
      <c r="F5" s="2148">
        <v>75148</v>
      </c>
      <c r="G5" s="2150">
        <v>239720</v>
      </c>
      <c r="H5" s="2150">
        <v>69587</v>
      </c>
      <c r="I5" s="2150">
        <v>243430</v>
      </c>
      <c r="J5" s="2150">
        <v>72221</v>
      </c>
      <c r="K5" s="2150">
        <f>SUM(K6:K17)</f>
        <v>247956</v>
      </c>
      <c r="L5" s="2150">
        <f>SUM(L6:L17)</f>
        <v>75087</v>
      </c>
    </row>
    <row r="6" spans="1:14" ht="18" customHeight="1">
      <c r="A6" s="5414" t="s">
        <v>3249</v>
      </c>
      <c r="B6" s="5415"/>
      <c r="C6" s="2151">
        <v>6030</v>
      </c>
      <c r="D6" s="2151">
        <v>2636</v>
      </c>
      <c r="E6" s="2152">
        <v>6178</v>
      </c>
      <c r="F6" s="2151">
        <v>2695</v>
      </c>
      <c r="G6" s="2152">
        <v>6370</v>
      </c>
      <c r="H6" s="2151">
        <v>2293</v>
      </c>
      <c r="I6" s="2152">
        <v>6535</v>
      </c>
      <c r="J6" s="2151">
        <v>2362</v>
      </c>
      <c r="K6" s="2152">
        <v>6368</v>
      </c>
      <c r="L6" s="2151">
        <v>2450</v>
      </c>
    </row>
    <row r="7" spans="1:14" ht="18" customHeight="1">
      <c r="A7" s="5414" t="s">
        <v>3250</v>
      </c>
      <c r="B7" s="5415"/>
      <c r="C7" s="2151">
        <v>5246</v>
      </c>
      <c r="D7" s="2151">
        <v>2047</v>
      </c>
      <c r="E7" s="2152">
        <v>5360</v>
      </c>
      <c r="F7" s="2151">
        <v>2092</v>
      </c>
      <c r="G7" s="2152">
        <v>5493</v>
      </c>
      <c r="H7" s="2151">
        <v>1760</v>
      </c>
      <c r="I7" s="2152">
        <v>5532</v>
      </c>
      <c r="J7" s="2151">
        <v>1853</v>
      </c>
      <c r="K7" s="2152">
        <v>5663</v>
      </c>
      <c r="L7" s="2151">
        <v>1928</v>
      </c>
    </row>
    <row r="8" spans="1:14" ht="18" customHeight="1">
      <c r="A8" s="5414" t="s">
        <v>3251</v>
      </c>
      <c r="B8" s="5415"/>
      <c r="C8" s="2151">
        <v>18002</v>
      </c>
      <c r="D8" s="2151">
        <v>6607</v>
      </c>
      <c r="E8" s="2152">
        <v>18405</v>
      </c>
      <c r="F8" s="2151">
        <v>6761</v>
      </c>
      <c r="G8" s="2152">
        <v>18429</v>
      </c>
      <c r="H8" s="2151">
        <v>6417</v>
      </c>
      <c r="I8" s="2152">
        <v>18977</v>
      </c>
      <c r="J8" s="2151">
        <v>6568</v>
      </c>
      <c r="K8" s="2152">
        <v>19223</v>
      </c>
      <c r="L8" s="2151">
        <v>6699</v>
      </c>
    </row>
    <row r="9" spans="1:14" ht="18" customHeight="1">
      <c r="A9" s="5417" t="s">
        <v>3252</v>
      </c>
      <c r="B9" s="5418"/>
      <c r="C9" s="2151">
        <v>20295</v>
      </c>
      <c r="D9" s="2151">
        <v>7395</v>
      </c>
      <c r="E9" s="2152">
        <v>20650</v>
      </c>
      <c r="F9" s="2151">
        <v>6748</v>
      </c>
      <c r="G9" s="2152">
        <v>20881</v>
      </c>
      <c r="H9" s="2151">
        <v>6420</v>
      </c>
      <c r="I9" s="2152">
        <v>21531</v>
      </c>
      <c r="J9" s="2151">
        <v>6739</v>
      </c>
      <c r="K9" s="2152">
        <v>21883</v>
      </c>
      <c r="L9" s="2151">
        <v>7037</v>
      </c>
    </row>
    <row r="10" spans="1:14" ht="18" customHeight="1">
      <c r="A10" s="5417" t="s">
        <v>3253</v>
      </c>
      <c r="B10" s="5418"/>
      <c r="C10" s="2151">
        <v>8408</v>
      </c>
      <c r="D10" s="2151">
        <v>3174</v>
      </c>
      <c r="E10" s="2152">
        <v>8783</v>
      </c>
      <c r="F10" s="2151">
        <v>3283</v>
      </c>
      <c r="G10" s="2152">
        <v>8879</v>
      </c>
      <c r="H10" s="2151">
        <v>2980</v>
      </c>
      <c r="I10" s="2152">
        <v>9259</v>
      </c>
      <c r="J10" s="2151">
        <v>3208</v>
      </c>
      <c r="K10" s="2152">
        <v>9489</v>
      </c>
      <c r="L10" s="2151">
        <v>3400</v>
      </c>
    </row>
    <row r="11" spans="1:14" ht="18" customHeight="1">
      <c r="A11" s="5414" t="s">
        <v>3254</v>
      </c>
      <c r="B11" s="5415"/>
      <c r="C11" s="2151">
        <v>10006</v>
      </c>
      <c r="D11" s="2151">
        <v>4388</v>
      </c>
      <c r="E11" s="2152">
        <v>10422</v>
      </c>
      <c r="F11" s="2151">
        <v>4460</v>
      </c>
      <c r="G11" s="2152">
        <v>10785</v>
      </c>
      <c r="H11" s="2151">
        <v>4354</v>
      </c>
      <c r="I11" s="2152">
        <v>11086</v>
      </c>
      <c r="J11" s="2151">
        <v>4506</v>
      </c>
      <c r="K11" s="2152">
        <v>11553</v>
      </c>
      <c r="L11" s="2151">
        <v>4776</v>
      </c>
    </row>
    <row r="12" spans="1:14" ht="18" customHeight="1">
      <c r="A12" s="5414" t="s">
        <v>3255</v>
      </c>
      <c r="B12" s="5415"/>
      <c r="C12" s="2151">
        <v>4215</v>
      </c>
      <c r="D12" s="2151">
        <v>1972</v>
      </c>
      <c r="E12" s="2152">
        <v>4421</v>
      </c>
      <c r="F12" s="2151">
        <v>2032</v>
      </c>
      <c r="G12" s="2152">
        <v>4571</v>
      </c>
      <c r="H12" s="2151">
        <v>1748</v>
      </c>
      <c r="I12" s="2152">
        <v>4740</v>
      </c>
      <c r="J12" s="2151">
        <v>1815</v>
      </c>
      <c r="K12" s="2152">
        <v>4862</v>
      </c>
      <c r="L12" s="2151">
        <v>1880</v>
      </c>
    </row>
    <row r="13" spans="1:14" ht="18" customHeight="1">
      <c r="A13" s="5417" t="s">
        <v>3256</v>
      </c>
      <c r="B13" s="5418"/>
      <c r="C13" s="2151">
        <v>15765</v>
      </c>
      <c r="D13" s="2151">
        <v>7507</v>
      </c>
      <c r="E13" s="2152">
        <v>16136</v>
      </c>
      <c r="F13" s="2151">
        <v>6810</v>
      </c>
      <c r="G13" s="2152">
        <v>16077</v>
      </c>
      <c r="H13" s="2151">
        <v>6720</v>
      </c>
      <c r="I13" s="2152">
        <v>16353</v>
      </c>
      <c r="J13" s="2151">
        <v>6903</v>
      </c>
      <c r="K13" s="2152">
        <v>16590</v>
      </c>
      <c r="L13" s="2151">
        <v>7120</v>
      </c>
    </row>
    <row r="14" spans="1:14" ht="18" customHeight="1">
      <c r="A14" s="5414" t="s">
        <v>3267</v>
      </c>
      <c r="B14" s="5415"/>
      <c r="C14" s="2151">
        <v>1639</v>
      </c>
      <c r="D14" s="2151">
        <v>1049</v>
      </c>
      <c r="E14" s="2152">
        <v>1708</v>
      </c>
      <c r="F14" s="2151">
        <v>919</v>
      </c>
      <c r="G14" s="2152">
        <v>1770</v>
      </c>
      <c r="H14" s="2151">
        <v>831</v>
      </c>
      <c r="I14" s="2152">
        <v>1855</v>
      </c>
      <c r="J14" s="2151">
        <v>864</v>
      </c>
      <c r="K14" s="2152">
        <v>1909</v>
      </c>
      <c r="L14" s="2151">
        <v>887</v>
      </c>
    </row>
    <row r="15" spans="1:14" ht="18" customHeight="1">
      <c r="A15" s="5414" t="s">
        <v>3268</v>
      </c>
      <c r="B15" s="5415"/>
      <c r="C15" s="2151">
        <v>61878</v>
      </c>
      <c r="D15" s="2151">
        <v>19087</v>
      </c>
      <c r="E15" s="2152">
        <v>63396</v>
      </c>
      <c r="F15" s="2151">
        <v>17394</v>
      </c>
      <c r="G15" s="2152">
        <v>64812</v>
      </c>
      <c r="H15" s="2151">
        <v>17478</v>
      </c>
      <c r="I15" s="2152">
        <v>65825</v>
      </c>
      <c r="J15" s="2151">
        <v>18140</v>
      </c>
      <c r="K15" s="2152">
        <v>67042</v>
      </c>
      <c r="L15" s="2151">
        <v>18880</v>
      </c>
    </row>
    <row r="16" spans="1:14" ht="18" customHeight="1">
      <c r="A16" s="5414" t="s">
        <v>3233</v>
      </c>
      <c r="B16" s="5415"/>
      <c r="C16" s="2151">
        <v>69826</v>
      </c>
      <c r="D16" s="2151">
        <v>21273</v>
      </c>
      <c r="E16" s="2152">
        <v>71090</v>
      </c>
      <c r="F16" s="2151">
        <v>21954</v>
      </c>
      <c r="G16" s="2152">
        <v>71456</v>
      </c>
      <c r="H16" s="2151">
        <v>18586</v>
      </c>
      <c r="I16" s="2152">
        <v>71540</v>
      </c>
      <c r="J16" s="2151">
        <v>19263</v>
      </c>
      <c r="K16" s="2152">
        <v>73177</v>
      </c>
      <c r="L16" s="2151">
        <v>20030</v>
      </c>
    </row>
    <row r="17" spans="1:23" ht="18" customHeight="1" thickBot="1">
      <c r="A17" s="5421" t="s">
        <v>3269</v>
      </c>
      <c r="B17" s="5422"/>
      <c r="C17" s="2115">
        <v>10197</v>
      </c>
      <c r="D17" s="2153" t="s">
        <v>693</v>
      </c>
      <c r="E17" s="2154">
        <v>10197</v>
      </c>
      <c r="F17" s="2153" t="s">
        <v>693</v>
      </c>
      <c r="G17" s="2154">
        <v>10197</v>
      </c>
      <c r="H17" s="2153" t="s">
        <v>693</v>
      </c>
      <c r="I17" s="2152">
        <v>10197</v>
      </c>
      <c r="J17" s="2155" t="s">
        <v>693</v>
      </c>
      <c r="K17" s="2152">
        <v>10197</v>
      </c>
      <c r="L17" s="2155" t="s">
        <v>693</v>
      </c>
    </row>
    <row r="18" spans="1:23" s="1902" customFormat="1" ht="15" customHeight="1">
      <c r="A18" s="2140" t="s">
        <v>3270</v>
      </c>
      <c r="B18" s="2140"/>
      <c r="C18" s="2140"/>
      <c r="D18" s="2140"/>
      <c r="E18" s="2140"/>
      <c r="F18" s="2140"/>
      <c r="H18" s="2140"/>
      <c r="I18" s="2140"/>
      <c r="J18" s="2140"/>
      <c r="K18" s="2140"/>
      <c r="L18" s="1714" t="s">
        <v>3271</v>
      </c>
      <c r="N18" s="2156"/>
    </row>
    <row r="19" spans="1:23" s="1901" customFormat="1" ht="30" customHeight="1">
      <c r="A19" s="2117"/>
      <c r="B19" s="2117"/>
      <c r="C19" s="2117"/>
      <c r="D19" s="2117"/>
      <c r="E19" s="2117"/>
      <c r="F19" s="1899"/>
      <c r="K19" s="2119"/>
      <c r="L19" s="2119"/>
      <c r="M19" s="2119"/>
      <c r="N19" s="2143"/>
    </row>
    <row r="20" spans="1:23" s="2136" customFormat="1" ht="30" customHeight="1">
      <c r="A20" s="2117" t="s">
        <v>3272</v>
      </c>
      <c r="B20" s="2117"/>
      <c r="C20" s="2117"/>
      <c r="D20" s="2117"/>
      <c r="E20" s="2117"/>
      <c r="F20" s="2117"/>
      <c r="G20" s="2117"/>
      <c r="H20" s="2117"/>
      <c r="I20" s="2117"/>
      <c r="J20" s="2117"/>
      <c r="K20" s="2117"/>
      <c r="L20" s="2117"/>
      <c r="M20" s="2135"/>
      <c r="N20" s="2157"/>
      <c r="O20" s="2135"/>
      <c r="P20" s="2135"/>
      <c r="Q20" s="2135"/>
      <c r="R20" s="2135"/>
      <c r="S20" s="2135"/>
      <c r="T20" s="2135"/>
      <c r="U20" s="2135"/>
      <c r="V20" s="2135"/>
      <c r="W20" s="2135"/>
    </row>
    <row r="21" spans="1:23" s="2158" customFormat="1" ht="15" customHeight="1" thickBot="1">
      <c r="B21" s="2159"/>
      <c r="C21" s="2159"/>
      <c r="D21" s="2159"/>
      <c r="E21" s="2159"/>
      <c r="F21" s="2160" t="s">
        <v>3273</v>
      </c>
      <c r="H21" s="2144"/>
    </row>
    <row r="22" spans="1:23" s="2164" customFormat="1" ht="35.4" customHeight="1">
      <c r="A22" s="5423" t="s">
        <v>1410</v>
      </c>
      <c r="B22" s="5424"/>
      <c r="C22" s="5424"/>
      <c r="D22" s="2161" t="s">
        <v>3007</v>
      </c>
      <c r="E22" s="2162" t="s">
        <v>3274</v>
      </c>
      <c r="F22" s="2163" t="s">
        <v>3275</v>
      </c>
      <c r="H22" s="2132"/>
    </row>
    <row r="23" spans="1:23" s="2164" customFormat="1" ht="18" customHeight="1">
      <c r="A23" s="5425" t="s">
        <v>2420</v>
      </c>
      <c r="B23" s="5425"/>
      <c r="C23" s="2165" t="s">
        <v>3227</v>
      </c>
      <c r="D23" s="2166">
        <v>1742</v>
      </c>
      <c r="E23" s="2167">
        <v>1686</v>
      </c>
      <c r="F23" s="2167">
        <v>56</v>
      </c>
      <c r="H23" s="2132"/>
    </row>
    <row r="24" spans="1:23" s="2164" customFormat="1" ht="18" customHeight="1">
      <c r="A24" s="5419"/>
      <c r="B24" s="5419"/>
      <c r="C24" s="2168" t="s">
        <v>3228</v>
      </c>
      <c r="D24" s="2166">
        <v>604</v>
      </c>
      <c r="E24" s="2167">
        <v>533</v>
      </c>
      <c r="F24" s="2167">
        <v>71</v>
      </c>
      <c r="H24" s="2132"/>
    </row>
    <row r="25" spans="1:23" s="2164" customFormat="1" ht="18" customHeight="1">
      <c r="A25" s="5419">
        <v>28</v>
      </c>
      <c r="B25" s="5419"/>
      <c r="C25" s="2168" t="s">
        <v>3227</v>
      </c>
      <c r="D25" s="2166">
        <v>1373</v>
      </c>
      <c r="E25" s="2167">
        <v>1308</v>
      </c>
      <c r="F25" s="2167">
        <v>65</v>
      </c>
      <c r="H25" s="2132"/>
    </row>
    <row r="26" spans="1:23" s="2164" customFormat="1" ht="18" customHeight="1">
      <c r="A26" s="5419"/>
      <c r="B26" s="5419"/>
      <c r="C26" s="2168" t="s">
        <v>3228</v>
      </c>
      <c r="D26" s="2166">
        <v>506</v>
      </c>
      <c r="E26" s="2167">
        <v>463</v>
      </c>
      <c r="F26" s="2167">
        <v>43</v>
      </c>
      <c r="H26" s="2132"/>
    </row>
    <row r="27" spans="1:23" s="2164" customFormat="1" ht="18" customHeight="1">
      <c r="A27" s="5419">
        <v>29</v>
      </c>
      <c r="B27" s="5419"/>
      <c r="C27" s="2168" t="s">
        <v>3227</v>
      </c>
      <c r="D27" s="2166">
        <v>1047</v>
      </c>
      <c r="E27" s="2167">
        <v>1009</v>
      </c>
      <c r="F27" s="2167">
        <v>38</v>
      </c>
      <c r="H27" s="2132"/>
    </row>
    <row r="28" spans="1:23" s="2164" customFormat="1" ht="18" customHeight="1">
      <c r="A28" s="5419"/>
      <c r="B28" s="5419"/>
      <c r="C28" s="2168" t="s">
        <v>3228</v>
      </c>
      <c r="D28" s="2166">
        <v>466</v>
      </c>
      <c r="E28" s="2167">
        <v>276</v>
      </c>
      <c r="F28" s="2167">
        <v>190</v>
      </c>
      <c r="H28" s="2132"/>
    </row>
    <row r="29" spans="1:23" s="2164" customFormat="1" ht="18" customHeight="1">
      <c r="A29" s="5419">
        <v>30</v>
      </c>
      <c r="B29" s="5419"/>
      <c r="C29" s="2168" t="s">
        <v>3227</v>
      </c>
      <c r="D29" s="2166">
        <f>+E29+F29</f>
        <v>904</v>
      </c>
      <c r="E29" s="2167">
        <v>799</v>
      </c>
      <c r="F29" s="2167">
        <v>105</v>
      </c>
      <c r="H29" s="2132"/>
    </row>
    <row r="30" spans="1:23" s="2164" customFormat="1" ht="18" customHeight="1">
      <c r="A30" s="5419"/>
      <c r="B30" s="5419"/>
      <c r="C30" s="2168" t="s">
        <v>3228</v>
      </c>
      <c r="D30" s="2166">
        <f>+E30+F30</f>
        <v>324</v>
      </c>
      <c r="E30" s="2167">
        <v>314</v>
      </c>
      <c r="F30" s="2167">
        <v>10</v>
      </c>
      <c r="H30" s="2132"/>
    </row>
    <row r="31" spans="1:23" s="2164" customFormat="1" ht="18" customHeight="1">
      <c r="A31" s="5419" t="s">
        <v>3238</v>
      </c>
      <c r="B31" s="5419"/>
      <c r="C31" s="2168" t="s">
        <v>3227</v>
      </c>
      <c r="D31" s="2166">
        <f>+E31+F31</f>
        <v>620</v>
      </c>
      <c r="E31" s="2167">
        <v>548</v>
      </c>
      <c r="F31" s="2167">
        <v>72</v>
      </c>
      <c r="H31" s="2132"/>
    </row>
    <row r="32" spans="1:23" s="2164" customFormat="1" ht="18" customHeight="1" thickBot="1">
      <c r="A32" s="5420"/>
      <c r="B32" s="5420"/>
      <c r="C32" s="2169" t="s">
        <v>3228</v>
      </c>
      <c r="D32" s="2170">
        <f>+E32+F32</f>
        <v>204</v>
      </c>
      <c r="E32" s="2171">
        <v>196</v>
      </c>
      <c r="F32" s="2171">
        <v>8</v>
      </c>
      <c r="H32" s="2132"/>
    </row>
    <row r="33" spans="1:26" s="2173" customFormat="1" ht="15" customHeight="1">
      <c r="A33" s="2172" t="s">
        <v>3276</v>
      </c>
      <c r="B33" s="2172"/>
      <c r="C33" s="2172"/>
      <c r="D33" s="2172"/>
      <c r="E33" s="2172"/>
      <c r="G33" s="2174"/>
      <c r="H33" s="2094"/>
      <c r="I33" s="2174"/>
      <c r="J33" s="2174"/>
    </row>
    <row r="34" spans="1:26" s="1901" customFormat="1" ht="13.75" customHeight="1">
      <c r="A34" s="2117"/>
      <c r="B34" s="2117"/>
      <c r="C34" s="2117"/>
      <c r="D34" s="2117"/>
      <c r="E34" s="2117"/>
      <c r="F34" s="2175" t="s">
        <v>3271</v>
      </c>
      <c r="N34" s="2143"/>
    </row>
    <row r="35" spans="1:26" s="1901" customFormat="1" ht="30" customHeight="1">
      <c r="A35" s="2117"/>
      <c r="B35" s="2117"/>
      <c r="C35" s="2117"/>
      <c r="D35" s="2117"/>
      <c r="E35" s="2117"/>
      <c r="F35" s="1899"/>
      <c r="K35" s="2119"/>
      <c r="L35" s="2119"/>
      <c r="M35" s="2119"/>
      <c r="N35" s="2143"/>
    </row>
    <row r="36" spans="1:26" s="2177" customFormat="1" ht="30" customHeight="1">
      <c r="A36" s="5428" t="s">
        <v>3277</v>
      </c>
      <c r="B36" s="5428"/>
      <c r="C36" s="5428"/>
      <c r="D36" s="5428"/>
      <c r="E36" s="5428"/>
      <c r="F36" s="5428"/>
      <c r="G36" s="5428"/>
      <c r="H36" s="5428"/>
      <c r="I36" s="5428"/>
      <c r="J36" s="5428"/>
      <c r="K36" s="5428"/>
      <c r="L36" s="5428"/>
      <c r="M36" s="2176"/>
      <c r="N36" s="2157"/>
      <c r="O36" s="2176"/>
      <c r="P36" s="2176"/>
      <c r="Q36" s="2176"/>
      <c r="R36" s="2176"/>
      <c r="S36" s="2176"/>
      <c r="T36" s="2176"/>
      <c r="U36" s="2176"/>
      <c r="V36" s="2176"/>
      <c r="W36" s="2176"/>
      <c r="X36" s="2176"/>
      <c r="Y36" s="2176"/>
      <c r="Z36" s="2176"/>
    </row>
    <row r="37" spans="1:26" s="2178" customFormat="1" ht="15" customHeight="1" thickBot="1">
      <c r="B37" s="2179"/>
      <c r="C37" s="2179"/>
      <c r="D37" s="2179"/>
      <c r="E37" s="2179"/>
      <c r="F37" s="2179"/>
      <c r="G37" s="2180" t="s">
        <v>3278</v>
      </c>
      <c r="I37" s="2144"/>
    </row>
    <row r="38" spans="1:26" s="2184" customFormat="1" ht="34.75" customHeight="1">
      <c r="A38" s="5429" t="s">
        <v>1410</v>
      </c>
      <c r="B38" s="5430"/>
      <c r="C38" s="2181" t="s">
        <v>3279</v>
      </c>
      <c r="D38" s="2182" t="s">
        <v>3280</v>
      </c>
      <c r="E38" s="2182" t="s">
        <v>3281</v>
      </c>
      <c r="F38" s="2182" t="s">
        <v>3282</v>
      </c>
      <c r="G38" s="2183" t="s">
        <v>3283</v>
      </c>
      <c r="I38" s="2132"/>
    </row>
    <row r="39" spans="1:26" s="2184" customFormat="1" ht="18" customHeight="1">
      <c r="A39" s="5431" t="s">
        <v>2420</v>
      </c>
      <c r="B39" s="5432"/>
      <c r="C39" s="2185">
        <v>402</v>
      </c>
      <c r="D39" s="2186">
        <v>9</v>
      </c>
      <c r="E39" s="2186">
        <v>33</v>
      </c>
      <c r="F39" s="2186">
        <v>9</v>
      </c>
      <c r="G39" s="2186">
        <v>354</v>
      </c>
      <c r="I39" s="2132"/>
    </row>
    <row r="40" spans="1:26" s="2184" customFormat="1" ht="18" customHeight="1">
      <c r="A40" s="5431" t="s">
        <v>438</v>
      </c>
      <c r="B40" s="5432"/>
      <c r="C40" s="2185">
        <v>374</v>
      </c>
      <c r="D40" s="2186">
        <v>5</v>
      </c>
      <c r="E40" s="2186">
        <v>21</v>
      </c>
      <c r="F40" s="2186">
        <v>5</v>
      </c>
      <c r="G40" s="2186">
        <v>290</v>
      </c>
      <c r="I40" s="2132"/>
    </row>
    <row r="41" spans="1:26" s="2184" customFormat="1" ht="18" customHeight="1">
      <c r="A41" s="5431" t="s">
        <v>344</v>
      </c>
      <c r="B41" s="5432"/>
      <c r="C41" s="2185">
        <v>374</v>
      </c>
      <c r="D41" s="2186">
        <v>7</v>
      </c>
      <c r="E41" s="2186">
        <v>29</v>
      </c>
      <c r="F41" s="2186">
        <v>7</v>
      </c>
      <c r="G41" s="2186">
        <v>111</v>
      </c>
      <c r="I41" s="2132"/>
    </row>
    <row r="42" spans="1:26" s="2184" customFormat="1" ht="18" customHeight="1">
      <c r="A42" s="5431" t="s">
        <v>345</v>
      </c>
      <c r="B42" s="5432"/>
      <c r="C42" s="2185">
        <v>374</v>
      </c>
      <c r="D42" s="2186">
        <v>9</v>
      </c>
      <c r="E42" s="2186">
        <v>35</v>
      </c>
      <c r="F42" s="2186">
        <v>9</v>
      </c>
      <c r="G42" s="2186">
        <v>114</v>
      </c>
      <c r="I42" s="2132"/>
    </row>
    <row r="43" spans="1:26" s="2184" customFormat="1" ht="18" customHeight="1" thickBot="1">
      <c r="A43" s="5426" t="s">
        <v>3238</v>
      </c>
      <c r="B43" s="5427"/>
      <c r="C43" s="2187">
        <v>374</v>
      </c>
      <c r="D43" s="2188">
        <v>8</v>
      </c>
      <c r="E43" s="2188">
        <v>27</v>
      </c>
      <c r="F43" s="2188">
        <v>8</v>
      </c>
      <c r="G43" s="2188">
        <v>81</v>
      </c>
      <c r="I43" s="2132"/>
    </row>
    <row r="44" spans="1:26" s="2178" customFormat="1" ht="15" customHeight="1">
      <c r="B44" s="2189"/>
      <c r="C44" s="2189"/>
      <c r="D44" s="2189"/>
      <c r="E44" s="2189"/>
      <c r="F44" s="2189"/>
      <c r="G44" s="2190" t="s">
        <v>3284</v>
      </c>
      <c r="I44" s="2144"/>
    </row>
    <row r="54" spans="1:14" s="1901" customFormat="1" ht="30" customHeight="1">
      <c r="A54" s="2134"/>
      <c r="B54" s="2134"/>
      <c r="C54" s="2134"/>
      <c r="D54" s="2134"/>
      <c r="E54" s="2134"/>
      <c r="F54" s="2134"/>
      <c r="N54" s="2143"/>
    </row>
  </sheetData>
  <mergeCells count="31">
    <mergeCell ref="A43:B43"/>
    <mergeCell ref="A36:L36"/>
    <mergeCell ref="A38:B38"/>
    <mergeCell ref="A39:B39"/>
    <mergeCell ref="A40:B40"/>
    <mergeCell ref="A41:B41"/>
    <mergeCell ref="A42:B42"/>
    <mergeCell ref="A31:B32"/>
    <mergeCell ref="A12:B12"/>
    <mergeCell ref="A13:B13"/>
    <mergeCell ref="A14:B14"/>
    <mergeCell ref="A15:B15"/>
    <mergeCell ref="A16:B16"/>
    <mergeCell ref="A17:B17"/>
    <mergeCell ref="A22:C22"/>
    <mergeCell ref="A23:B24"/>
    <mergeCell ref="A25:B26"/>
    <mergeCell ref="A27:B28"/>
    <mergeCell ref="A29:B30"/>
    <mergeCell ref="K3:L3"/>
    <mergeCell ref="A5:B5"/>
    <mergeCell ref="A11:B11"/>
    <mergeCell ref="C3:D3"/>
    <mergeCell ref="E3:F3"/>
    <mergeCell ref="G3:H3"/>
    <mergeCell ref="I3:J3"/>
    <mergeCell ref="A6:B6"/>
    <mergeCell ref="A7:B7"/>
    <mergeCell ref="A8:B8"/>
    <mergeCell ref="A9:B9"/>
    <mergeCell ref="A10:B10"/>
  </mergeCells>
  <phoneticPr fontId="2"/>
  <printOptions horizontalCentered="1"/>
  <pageMargins left="0.39370078740157483" right="0.39370078740157483" top="0.59055118110236227" bottom="0.59055118110236227" header="0.11811023622047245" footer="0.11811023622047245"/>
  <pageSetup paperSize="9" scale="92" firstPageNumber="88" orientation="portrait" useFirstPageNumber="1" r:id="rId1"/>
  <headerFooter alignWithMargins="0">
    <oddFooter>&amp;C&amp;"ＭＳ 明朝,標準"&amp;10&amp;P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36DF-E95A-46B6-A13D-BBF75766738D}">
  <dimension ref="A1:N45"/>
  <sheetViews>
    <sheetView view="pageBreakPreview" zoomScaleNormal="90" zoomScaleSheetLayoutView="100" workbookViewId="0"/>
  </sheetViews>
  <sheetFormatPr defaultColWidth="9" defaultRowHeight="28.5" customHeight="1"/>
  <cols>
    <col min="1" max="1" width="5.36328125" style="2200" customWidth="1"/>
    <col min="2" max="2" width="7.36328125" style="2200" customWidth="1"/>
    <col min="3" max="9" width="12" style="2200" customWidth="1"/>
    <col min="10" max="16384" width="9" style="2200"/>
  </cols>
  <sheetData>
    <row r="1" spans="1:9" s="2192" customFormat="1" ht="30" customHeight="1">
      <c r="A1" s="2191" t="s">
        <v>3285</v>
      </c>
      <c r="B1" s="2191"/>
      <c r="C1" s="2191"/>
      <c r="D1" s="2191"/>
      <c r="E1" s="2191"/>
      <c r="F1" s="2191"/>
      <c r="G1" s="2191"/>
      <c r="H1" s="2191"/>
      <c r="I1" s="2191"/>
    </row>
    <row r="2" spans="1:9" s="2196" customFormat="1" ht="15" customHeight="1" thickBot="1">
      <c r="A2" s="2193"/>
      <c r="B2" s="2194"/>
      <c r="C2" s="2194"/>
      <c r="D2" s="2194"/>
      <c r="E2" s="2194"/>
      <c r="F2" s="2194"/>
      <c r="G2" s="2194"/>
      <c r="H2" s="2194"/>
      <c r="I2" s="2195" t="s">
        <v>2513</v>
      </c>
    </row>
    <row r="3" spans="1:9" ht="18.75" customHeight="1">
      <c r="A3" s="5434" t="s">
        <v>1410</v>
      </c>
      <c r="B3" s="5435"/>
      <c r="C3" s="2197" t="s">
        <v>815</v>
      </c>
      <c r="D3" s="2197" t="s">
        <v>3286</v>
      </c>
      <c r="E3" s="2197" t="s">
        <v>3287</v>
      </c>
      <c r="F3" s="2197" t="s">
        <v>3288</v>
      </c>
      <c r="G3" s="2198" t="s">
        <v>3289</v>
      </c>
      <c r="H3" s="2199" t="s">
        <v>3290</v>
      </c>
      <c r="I3" s="2199" t="s">
        <v>466</v>
      </c>
    </row>
    <row r="4" spans="1:9" ht="16.5" customHeight="1">
      <c r="A4" s="2201" t="s">
        <v>3291</v>
      </c>
      <c r="B4" s="2202" t="s">
        <v>3144</v>
      </c>
      <c r="C4" s="2203">
        <v>21756</v>
      </c>
      <c r="D4" s="2204">
        <v>3771</v>
      </c>
      <c r="E4" s="2204">
        <v>11970</v>
      </c>
      <c r="F4" s="2204">
        <v>686</v>
      </c>
      <c r="G4" s="2204">
        <v>1296</v>
      </c>
      <c r="H4" s="2204">
        <v>1323</v>
      </c>
      <c r="I4" s="2204">
        <v>2710</v>
      </c>
    </row>
    <row r="5" spans="1:9" ht="16.5" customHeight="1">
      <c r="A5" s="2201"/>
      <c r="B5" s="2202" t="s">
        <v>438</v>
      </c>
      <c r="C5" s="2203">
        <v>18622</v>
      </c>
      <c r="D5" s="2204">
        <v>2657</v>
      </c>
      <c r="E5" s="2204">
        <v>11663</v>
      </c>
      <c r="F5" s="2204">
        <v>604</v>
      </c>
      <c r="G5" s="2204">
        <v>900</v>
      </c>
      <c r="H5" s="2204">
        <v>719</v>
      </c>
      <c r="I5" s="2204">
        <v>2079</v>
      </c>
    </row>
    <row r="6" spans="1:9" ht="16.5" customHeight="1">
      <c r="A6" s="2201"/>
      <c r="B6" s="2205">
        <v>29</v>
      </c>
      <c r="C6" s="2203">
        <v>16726</v>
      </c>
      <c r="D6" s="2204">
        <v>2372</v>
      </c>
      <c r="E6" s="2204">
        <v>9769</v>
      </c>
      <c r="F6" s="2204">
        <v>807</v>
      </c>
      <c r="G6" s="2204">
        <v>673</v>
      </c>
      <c r="H6" s="2204">
        <v>1036</v>
      </c>
      <c r="I6" s="2204">
        <v>2069</v>
      </c>
    </row>
    <row r="7" spans="1:9" ht="16.5" customHeight="1">
      <c r="A7" s="2206"/>
      <c r="B7" s="2205">
        <v>30</v>
      </c>
      <c r="C7" s="2203">
        <v>17718</v>
      </c>
      <c r="D7" s="2204">
        <v>2575</v>
      </c>
      <c r="E7" s="2204">
        <v>9614</v>
      </c>
      <c r="F7" s="2204">
        <v>1319</v>
      </c>
      <c r="G7" s="2204">
        <v>495</v>
      </c>
      <c r="H7" s="2204">
        <v>1092</v>
      </c>
      <c r="I7" s="2204">
        <v>2623</v>
      </c>
    </row>
    <row r="8" spans="1:9" s="2196" customFormat="1" ht="15" customHeight="1" thickBot="1">
      <c r="A8" s="2207" t="s">
        <v>1984</v>
      </c>
      <c r="B8" s="2208" t="s">
        <v>1985</v>
      </c>
      <c r="C8" s="2203">
        <v>14657</v>
      </c>
      <c r="D8" s="2209">
        <v>3606</v>
      </c>
      <c r="E8" s="2209">
        <v>8035</v>
      </c>
      <c r="F8" s="2209">
        <v>687</v>
      </c>
      <c r="G8" s="2209">
        <v>417</v>
      </c>
      <c r="H8" s="2209">
        <v>741</v>
      </c>
      <c r="I8" s="2210">
        <v>1171</v>
      </c>
    </row>
    <row r="9" spans="1:9" s="2196" customFormat="1" ht="15" customHeight="1">
      <c r="A9" s="2193"/>
      <c r="B9" s="2211"/>
      <c r="C9" s="2211"/>
      <c r="D9" s="2211"/>
      <c r="E9" s="2211"/>
      <c r="F9" s="2211"/>
      <c r="G9" s="2211"/>
      <c r="H9" s="2211"/>
      <c r="I9" s="2212" t="s">
        <v>3292</v>
      </c>
    </row>
    <row r="10" spans="1:9" s="2196" customFormat="1" ht="15" customHeight="1">
      <c r="A10" s="2193"/>
      <c r="B10" s="2213"/>
      <c r="C10" s="2213"/>
      <c r="D10" s="2213"/>
      <c r="E10" s="2213"/>
      <c r="F10" s="2213"/>
      <c r="G10" s="2213"/>
      <c r="H10" s="2213"/>
      <c r="I10" s="2214"/>
    </row>
    <row r="11" spans="1:9" s="2216" customFormat="1" ht="30" customHeight="1">
      <c r="A11" s="2215" t="s">
        <v>3293</v>
      </c>
      <c r="B11" s="2215"/>
      <c r="C11" s="2215"/>
      <c r="D11" s="2215"/>
      <c r="E11" s="2215"/>
      <c r="F11" s="2215"/>
      <c r="G11" s="2215"/>
      <c r="H11" s="2215"/>
      <c r="I11" s="2215"/>
    </row>
    <row r="12" spans="1:9" s="2218" customFormat="1" ht="15" customHeight="1" thickBot="1">
      <c r="A12" s="2217"/>
      <c r="B12" s="2217"/>
      <c r="C12" s="2217"/>
      <c r="D12" s="2217"/>
      <c r="E12" s="2195" t="s">
        <v>2513</v>
      </c>
      <c r="F12" s="2217"/>
      <c r="G12" s="2217"/>
      <c r="H12" s="2217"/>
      <c r="I12" s="2217"/>
    </row>
    <row r="13" spans="1:9" s="2220" customFormat="1" ht="18.75" customHeight="1">
      <c r="A13" s="5436" t="s">
        <v>1410</v>
      </c>
      <c r="B13" s="5437"/>
      <c r="C13" s="5440" t="s">
        <v>3294</v>
      </c>
      <c r="D13" s="5442" t="s">
        <v>3295</v>
      </c>
      <c r="E13" s="5443"/>
      <c r="F13" s="2219"/>
      <c r="G13" s="2219"/>
      <c r="H13" s="2219"/>
      <c r="I13" s="2219"/>
    </row>
    <row r="14" spans="1:9" s="2220" customFormat="1" ht="13">
      <c r="A14" s="5438"/>
      <c r="B14" s="5439"/>
      <c r="C14" s="5441"/>
      <c r="D14" s="2221" t="s">
        <v>3296</v>
      </c>
      <c r="E14" s="2222" t="s">
        <v>3297</v>
      </c>
      <c r="F14" s="2219"/>
      <c r="G14" s="2219"/>
      <c r="H14" s="2219"/>
      <c r="I14" s="2219"/>
    </row>
    <row r="15" spans="1:9" s="2227" customFormat="1" ht="16.5" customHeight="1">
      <c r="A15" s="2223" t="s">
        <v>3291</v>
      </c>
      <c r="B15" s="2202" t="s">
        <v>3144</v>
      </c>
      <c r="C15" s="2224">
        <v>26172</v>
      </c>
      <c r="D15" s="2225">
        <v>25909</v>
      </c>
      <c r="E15" s="2225">
        <v>263</v>
      </c>
      <c r="F15" s="2219"/>
      <c r="G15" s="2219"/>
      <c r="H15" s="2226"/>
      <c r="I15" s="2219"/>
    </row>
    <row r="16" spans="1:9" s="2227" customFormat="1" ht="16.5" customHeight="1">
      <c r="A16" s="2223"/>
      <c r="B16" s="2202" t="s">
        <v>438</v>
      </c>
      <c r="C16" s="2224">
        <v>30724</v>
      </c>
      <c r="D16" s="2225">
        <v>29724</v>
      </c>
      <c r="E16" s="2225">
        <v>1000</v>
      </c>
      <c r="F16" s="2219"/>
      <c r="G16" s="2219"/>
      <c r="H16" s="2226"/>
      <c r="I16" s="2219"/>
    </row>
    <row r="17" spans="1:9" s="2227" customFormat="1" ht="16.5" customHeight="1">
      <c r="A17" s="2223"/>
      <c r="B17" s="2205">
        <v>29</v>
      </c>
      <c r="C17" s="2224">
        <v>29578</v>
      </c>
      <c r="D17" s="2225">
        <v>29211</v>
      </c>
      <c r="E17" s="2225">
        <v>367</v>
      </c>
      <c r="F17" s="2219"/>
      <c r="G17" s="2219"/>
      <c r="H17" s="2219"/>
      <c r="I17" s="2219"/>
    </row>
    <row r="18" spans="1:9" s="2227" customFormat="1" ht="16.5" customHeight="1">
      <c r="A18" s="2223"/>
      <c r="B18" s="2205">
        <v>30</v>
      </c>
      <c r="C18" s="2224">
        <v>31869</v>
      </c>
      <c r="D18" s="2225">
        <v>31510</v>
      </c>
      <c r="E18" s="2225">
        <v>359</v>
      </c>
      <c r="F18" s="2219"/>
      <c r="G18" s="2219"/>
      <c r="H18" s="2219"/>
      <c r="I18" s="2219"/>
    </row>
    <row r="19" spans="1:9" s="2232" customFormat="1" ht="16.5" customHeight="1" thickBot="1">
      <c r="A19" s="2228" t="s">
        <v>1984</v>
      </c>
      <c r="B19" s="2208" t="s">
        <v>1985</v>
      </c>
      <c r="C19" s="2229">
        <v>33669</v>
      </c>
      <c r="D19" s="2230">
        <v>33323</v>
      </c>
      <c r="E19" s="2230">
        <v>346</v>
      </c>
      <c r="F19" s="2231"/>
      <c r="G19" s="2231"/>
      <c r="H19" s="2231"/>
      <c r="I19" s="2231"/>
    </row>
    <row r="20" spans="1:9" s="2237" customFormat="1" ht="14.25" customHeight="1">
      <c r="A20" s="2233" t="s">
        <v>3298</v>
      </c>
      <c r="B20" s="2234"/>
      <c r="C20" s="2234"/>
      <c r="D20" s="2234"/>
      <c r="E20" s="2235" t="s">
        <v>3299</v>
      </c>
      <c r="F20" s="2236"/>
      <c r="G20" s="2236"/>
      <c r="H20" s="2236"/>
      <c r="I20" s="2236"/>
    </row>
    <row r="21" spans="1:9" s="2237" customFormat="1" ht="14.25" customHeight="1">
      <c r="A21" s="2236" t="s">
        <v>3300</v>
      </c>
      <c r="B21" s="2236"/>
      <c r="C21" s="2236"/>
      <c r="D21" s="2236"/>
      <c r="E21" s="2236"/>
      <c r="F21" s="2236"/>
      <c r="G21" s="2236"/>
      <c r="H21" s="2236"/>
      <c r="I21" s="2236"/>
    </row>
    <row r="22" spans="1:9" s="2196" customFormat="1" ht="15" customHeight="1">
      <c r="A22" s="2193"/>
      <c r="B22" s="2213"/>
      <c r="C22" s="2213"/>
      <c r="D22" s="2213"/>
      <c r="E22" s="2213"/>
      <c r="F22" s="2213"/>
      <c r="G22" s="2213"/>
      <c r="H22" s="2213"/>
      <c r="I22" s="2214"/>
    </row>
    <row r="23" spans="1:9" s="2239" customFormat="1" ht="30" customHeight="1">
      <c r="A23" s="2238" t="s">
        <v>3301</v>
      </c>
      <c r="B23" s="2238"/>
      <c r="C23" s="2238"/>
      <c r="D23" s="2238"/>
      <c r="E23" s="2238"/>
      <c r="F23" s="2238"/>
      <c r="G23" s="2238"/>
    </row>
    <row r="24" spans="1:9" s="2240" customFormat="1" ht="15" customHeight="1" thickBot="1">
      <c r="B24" s="1563"/>
      <c r="C24" s="1563"/>
      <c r="D24" s="1563"/>
      <c r="E24" s="1563"/>
      <c r="F24" s="1563"/>
      <c r="G24" s="2241" t="s">
        <v>3302</v>
      </c>
    </row>
    <row r="25" spans="1:9" s="2242" customFormat="1" ht="18.75" customHeight="1">
      <c r="A25" s="5444" t="s">
        <v>1410</v>
      </c>
      <c r="B25" s="5445"/>
      <c r="C25" s="5448" t="s">
        <v>815</v>
      </c>
      <c r="D25" s="5450" t="s">
        <v>1641</v>
      </c>
      <c r="E25" s="5451"/>
      <c r="F25" s="5452"/>
      <c r="G25" s="5453" t="s">
        <v>3297</v>
      </c>
    </row>
    <row r="26" spans="1:9" s="2242" customFormat="1" ht="13">
      <c r="A26" s="5446"/>
      <c r="B26" s="5447"/>
      <c r="C26" s="5449"/>
      <c r="D26" s="2243" t="s">
        <v>3211</v>
      </c>
      <c r="E26" s="2243" t="s">
        <v>3303</v>
      </c>
      <c r="F26" s="2243" t="s">
        <v>3304</v>
      </c>
      <c r="G26" s="5454"/>
    </row>
    <row r="27" spans="1:9" s="2242" customFormat="1" ht="17.25" customHeight="1">
      <c r="A27" s="2244" t="s">
        <v>3291</v>
      </c>
      <c r="B27" s="2202" t="s">
        <v>3144</v>
      </c>
      <c r="C27" s="2245">
        <v>26723</v>
      </c>
      <c r="D27" s="2246">
        <v>18259</v>
      </c>
      <c r="E27" s="2246">
        <v>7926</v>
      </c>
      <c r="F27" s="2246">
        <v>26185</v>
      </c>
      <c r="G27" s="2246">
        <v>538</v>
      </c>
    </row>
    <row r="28" spans="1:9" s="2242" customFormat="1" ht="17.25" customHeight="1">
      <c r="A28" s="2247"/>
      <c r="B28" s="2202" t="s">
        <v>438</v>
      </c>
      <c r="C28" s="2245">
        <v>26263</v>
      </c>
      <c r="D28" s="2246">
        <v>17503</v>
      </c>
      <c r="E28" s="2246">
        <v>7705</v>
      </c>
      <c r="F28" s="2246">
        <v>25208</v>
      </c>
      <c r="G28" s="2246">
        <v>1055</v>
      </c>
    </row>
    <row r="29" spans="1:9" s="2242" customFormat="1" ht="17.25" customHeight="1">
      <c r="A29" s="2247"/>
      <c r="B29" s="2205">
        <v>29</v>
      </c>
      <c r="C29" s="2245">
        <v>27361</v>
      </c>
      <c r="D29" s="2246">
        <v>18896</v>
      </c>
      <c r="E29" s="2246">
        <v>7065</v>
      </c>
      <c r="F29" s="2246">
        <v>25961</v>
      </c>
      <c r="G29" s="2246">
        <v>1400</v>
      </c>
      <c r="I29" s="2248"/>
    </row>
    <row r="30" spans="1:9" s="2242" customFormat="1" ht="17.25" customHeight="1">
      <c r="A30" s="2247"/>
      <c r="B30" s="2205">
        <v>30</v>
      </c>
      <c r="C30" s="2245">
        <v>27704</v>
      </c>
      <c r="D30" s="2246">
        <v>20171</v>
      </c>
      <c r="E30" s="2246">
        <v>6717</v>
      </c>
      <c r="F30" s="2249">
        <v>26888</v>
      </c>
      <c r="G30" s="2246">
        <v>816</v>
      </c>
      <c r="I30" s="2248"/>
    </row>
    <row r="31" spans="1:9" s="2242" customFormat="1" ht="17.25" customHeight="1" thickBot="1">
      <c r="A31" s="2228" t="s">
        <v>1984</v>
      </c>
      <c r="B31" s="2208" t="s">
        <v>1985</v>
      </c>
      <c r="C31" s="2250">
        <v>25520</v>
      </c>
      <c r="D31" s="2251">
        <v>18325</v>
      </c>
      <c r="E31" s="2251">
        <v>6537</v>
      </c>
      <c r="F31" s="2251">
        <v>24862</v>
      </c>
      <c r="G31" s="2251">
        <v>658</v>
      </c>
    </row>
    <row r="32" spans="1:9" s="2256" customFormat="1" ht="15" customHeight="1">
      <c r="A32" s="2252" t="s">
        <v>3305</v>
      </c>
      <c r="B32" s="2253"/>
      <c r="C32" s="2254"/>
      <c r="D32" s="2254"/>
      <c r="E32" s="2254"/>
      <c r="F32" s="2254"/>
      <c r="G32" s="2255" t="s">
        <v>3306</v>
      </c>
    </row>
    <row r="33" spans="1:14" s="2256" customFormat="1" ht="15" customHeight="1">
      <c r="A33" s="2257" t="s">
        <v>3307</v>
      </c>
      <c r="B33" s="2254"/>
      <c r="C33" s="2254"/>
      <c r="D33" s="2254"/>
      <c r="E33" s="2254"/>
      <c r="F33" s="2254"/>
      <c r="G33" s="2255"/>
    </row>
    <row r="34" spans="1:14" s="2256" customFormat="1" ht="15" customHeight="1">
      <c r="A34" s="2257"/>
      <c r="B34" s="2254"/>
      <c r="C34" s="2254"/>
      <c r="D34" s="2254"/>
      <c r="E34" s="2254"/>
      <c r="F34" s="2254"/>
      <c r="G34" s="2255"/>
    </row>
    <row r="35" spans="1:14" s="2259" customFormat="1" ht="30" customHeight="1">
      <c r="A35" s="2258" t="s">
        <v>3308</v>
      </c>
      <c r="B35" s="2258"/>
      <c r="C35" s="2258"/>
      <c r="D35" s="2258"/>
      <c r="E35" s="2258"/>
      <c r="F35" s="2258"/>
      <c r="G35" s="2258"/>
    </row>
    <row r="36" spans="1:14" s="2260" customFormat="1" ht="15" customHeight="1" thickBot="1">
      <c r="B36" s="2261"/>
      <c r="C36" s="2261"/>
      <c r="D36" s="2261"/>
      <c r="E36" s="2261"/>
      <c r="F36" s="2261"/>
      <c r="G36" s="2262" t="s">
        <v>3302</v>
      </c>
    </row>
    <row r="37" spans="1:14" s="2263" customFormat="1" ht="18.75" customHeight="1">
      <c r="A37" s="5444" t="s">
        <v>1410</v>
      </c>
      <c r="B37" s="5445"/>
      <c r="C37" s="5448" t="s">
        <v>815</v>
      </c>
      <c r="D37" s="5450" t="s">
        <v>1641</v>
      </c>
      <c r="E37" s="5451"/>
      <c r="F37" s="5452"/>
      <c r="G37" s="5453" t="s">
        <v>3297</v>
      </c>
    </row>
    <row r="38" spans="1:14" s="2263" customFormat="1" ht="13">
      <c r="A38" s="5446"/>
      <c r="B38" s="5447"/>
      <c r="C38" s="5449"/>
      <c r="D38" s="2243" t="s">
        <v>3211</v>
      </c>
      <c r="E38" s="2243" t="s">
        <v>3303</v>
      </c>
      <c r="F38" s="2243" t="s">
        <v>3304</v>
      </c>
      <c r="G38" s="5454"/>
    </row>
    <row r="39" spans="1:14" s="2265" customFormat="1" ht="17.25" customHeight="1">
      <c r="A39" s="2244" t="s">
        <v>1982</v>
      </c>
      <c r="B39" s="2202" t="s">
        <v>3144</v>
      </c>
      <c r="C39" s="2264">
        <v>13993</v>
      </c>
      <c r="D39" s="2246">
        <v>10523</v>
      </c>
      <c r="E39" s="2246">
        <v>671</v>
      </c>
      <c r="F39" s="2246">
        <v>11194</v>
      </c>
      <c r="G39" s="2246">
        <v>2799</v>
      </c>
    </row>
    <row r="40" spans="1:14" s="2265" customFormat="1" ht="17.25" customHeight="1">
      <c r="A40" s="2247"/>
      <c r="B40" s="2202" t="s">
        <v>438</v>
      </c>
      <c r="C40" s="2264">
        <v>12662</v>
      </c>
      <c r="D40" s="2246">
        <v>8986</v>
      </c>
      <c r="E40" s="2246">
        <v>608</v>
      </c>
      <c r="F40" s="2246">
        <v>9594</v>
      </c>
      <c r="G40" s="2246">
        <v>3068</v>
      </c>
    </row>
    <row r="41" spans="1:14" s="2265" customFormat="1" ht="17.25" customHeight="1">
      <c r="A41" s="2247"/>
      <c r="B41" s="2205">
        <v>29</v>
      </c>
      <c r="C41" s="2264">
        <v>15606</v>
      </c>
      <c r="D41" s="2246">
        <v>10218</v>
      </c>
      <c r="E41" s="2246">
        <v>670</v>
      </c>
      <c r="F41" s="2246">
        <v>10888</v>
      </c>
      <c r="G41" s="2246">
        <v>4718</v>
      </c>
    </row>
    <row r="42" spans="1:14" s="2265" customFormat="1" ht="17.25" customHeight="1">
      <c r="A42" s="2247"/>
      <c r="B42" s="2205">
        <v>30</v>
      </c>
      <c r="C42" s="2264">
        <v>19766</v>
      </c>
      <c r="D42" s="2246">
        <v>15901</v>
      </c>
      <c r="E42" s="2246">
        <v>688</v>
      </c>
      <c r="F42" s="2246">
        <v>16589</v>
      </c>
      <c r="G42" s="2246">
        <v>3177</v>
      </c>
    </row>
    <row r="43" spans="1:14" s="2263" customFormat="1" ht="17.25" customHeight="1" thickBot="1">
      <c r="A43" s="2228" t="s">
        <v>1984</v>
      </c>
      <c r="B43" s="2208" t="s">
        <v>1985</v>
      </c>
      <c r="C43" s="2226">
        <v>12014</v>
      </c>
      <c r="D43" s="2251">
        <v>9405</v>
      </c>
      <c r="E43" s="2251">
        <v>515</v>
      </c>
      <c r="F43" s="2246">
        <v>9920</v>
      </c>
      <c r="G43" s="2251">
        <v>2094</v>
      </c>
      <c r="I43" s="2266"/>
      <c r="J43" s="5433"/>
      <c r="K43" s="5433"/>
      <c r="L43" s="5433"/>
      <c r="M43" s="5433"/>
      <c r="N43" s="5433"/>
    </row>
    <row r="44" spans="1:14" s="2269" customFormat="1" ht="15" customHeight="1">
      <c r="A44" s="2267" t="s">
        <v>3309</v>
      </c>
      <c r="B44" s="2253"/>
      <c r="C44" s="2253"/>
      <c r="D44" s="2253"/>
      <c r="E44" s="2253"/>
      <c r="F44" s="2253"/>
      <c r="G44" s="2268" t="s">
        <v>3310</v>
      </c>
    </row>
    <row r="45" spans="1:14" s="2242" customFormat="1" ht="13">
      <c r="A45" s="2270" t="s">
        <v>3307</v>
      </c>
      <c r="B45" s="2270"/>
      <c r="C45" s="2270"/>
      <c r="D45" s="2270"/>
      <c r="E45" s="2270"/>
      <c r="F45" s="2270"/>
      <c r="G45" s="2270"/>
    </row>
  </sheetData>
  <mergeCells count="13">
    <mergeCell ref="J43:N43"/>
    <mergeCell ref="A3:B3"/>
    <mergeCell ref="A13:B14"/>
    <mergeCell ref="C13:C14"/>
    <mergeCell ref="D13:E13"/>
    <mergeCell ref="A25:B26"/>
    <mergeCell ref="C25:C26"/>
    <mergeCell ref="D25:F25"/>
    <mergeCell ref="G25:G26"/>
    <mergeCell ref="A37:B38"/>
    <mergeCell ref="C37:C38"/>
    <mergeCell ref="D37:F37"/>
    <mergeCell ref="G37:G38"/>
  </mergeCells>
  <phoneticPr fontId="2"/>
  <printOptions horizontalCentered="1"/>
  <pageMargins left="0.39370078740157483" right="0.39370078740157483" top="0.59055118110236227" bottom="0.59055118110236227" header="0.11811023622047245" footer="0.11811023622047245"/>
  <pageSetup paperSize="9" firstPageNumber="89" orientation="portrait" useFirstPageNumber="1" r:id="rId1"/>
  <headerFooter alignWithMargins="0">
    <oddFooter>&amp;C&amp;"ＭＳ 明朝,標準"&amp;10&amp;P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6DBA-E8F6-4F23-84B1-BC4E4943818E}">
  <dimension ref="A1:K44"/>
  <sheetViews>
    <sheetView view="pageBreakPreview" zoomScaleNormal="100" zoomScaleSheetLayoutView="100" workbookViewId="0"/>
  </sheetViews>
  <sheetFormatPr defaultColWidth="9" defaultRowHeight="13"/>
  <cols>
    <col min="1" max="2" width="8.81640625" style="1715" customWidth="1"/>
    <col min="3" max="7" width="15.81640625" style="1715" customWidth="1"/>
    <col min="8" max="8" width="8.453125" style="1715" bestFit="1" customWidth="1"/>
    <col min="9" max="16384" width="9" style="1715"/>
  </cols>
  <sheetData>
    <row r="1" spans="1:11" s="1901" customFormat="1" ht="30" customHeight="1">
      <c r="A1" s="1677" t="s">
        <v>3311</v>
      </c>
      <c r="B1" s="1677"/>
      <c r="C1" s="1677"/>
      <c r="D1" s="1677"/>
      <c r="E1" s="1677"/>
      <c r="F1" s="1677"/>
      <c r="G1" s="1677"/>
      <c r="H1" s="1899"/>
      <c r="I1" s="1899"/>
      <c r="J1" s="1899"/>
      <c r="K1" s="1899"/>
    </row>
    <row r="2" spans="1:11" s="2102" customFormat="1" ht="15" customHeight="1" thickBot="1">
      <c r="B2" s="2271"/>
      <c r="C2" s="2271"/>
      <c r="D2" s="2271"/>
      <c r="E2" s="2271"/>
      <c r="F2" s="2271"/>
      <c r="G2" s="2272" t="s">
        <v>2513</v>
      </c>
    </row>
    <row r="3" spans="1:11" s="2107" customFormat="1" ht="18.75" customHeight="1">
      <c r="A3" s="5457" t="s">
        <v>1410</v>
      </c>
      <c r="B3" s="5458"/>
      <c r="C3" s="5461" t="s">
        <v>815</v>
      </c>
      <c r="D3" s="5301" t="s">
        <v>1641</v>
      </c>
      <c r="E3" s="5303"/>
      <c r="F3" s="5302"/>
      <c r="G3" s="5463" t="s">
        <v>3312</v>
      </c>
    </row>
    <row r="4" spans="1:11" s="2107" customFormat="1">
      <c r="A4" s="5459"/>
      <c r="B4" s="5460"/>
      <c r="C4" s="5462"/>
      <c r="D4" s="2273" t="s">
        <v>3211</v>
      </c>
      <c r="E4" s="2273" t="s">
        <v>3313</v>
      </c>
      <c r="F4" s="2273" t="s">
        <v>3304</v>
      </c>
      <c r="G4" s="5464"/>
    </row>
    <row r="5" spans="1:11" s="2107" customFormat="1" ht="17.25" customHeight="1">
      <c r="A5" s="5465" t="s">
        <v>2503</v>
      </c>
      <c r="B5" s="5466"/>
      <c r="C5" s="2274">
        <v>23694</v>
      </c>
      <c r="D5" s="2275">
        <v>18256</v>
      </c>
      <c r="E5" s="2275">
        <v>2117</v>
      </c>
      <c r="F5" s="2275">
        <v>20373</v>
      </c>
      <c r="G5" s="2275">
        <v>3321</v>
      </c>
    </row>
    <row r="6" spans="1:11" s="2107" customFormat="1" ht="17.25" customHeight="1">
      <c r="A6" s="5455">
        <v>28</v>
      </c>
      <c r="B6" s="5456"/>
      <c r="C6" s="2274">
        <v>22037</v>
      </c>
      <c r="D6" s="2275">
        <v>17361</v>
      </c>
      <c r="E6" s="2275">
        <v>1837</v>
      </c>
      <c r="F6" s="2275">
        <v>19198</v>
      </c>
      <c r="G6" s="2275">
        <v>2839</v>
      </c>
    </row>
    <row r="7" spans="1:11" s="2107" customFormat="1" ht="17.25" customHeight="1">
      <c r="A7" s="5455">
        <v>29</v>
      </c>
      <c r="B7" s="5456"/>
      <c r="C7" s="2274">
        <v>22547</v>
      </c>
      <c r="D7" s="2276">
        <v>17397</v>
      </c>
      <c r="E7" s="2276">
        <v>1915</v>
      </c>
      <c r="F7" s="2276">
        <v>19312</v>
      </c>
      <c r="G7" s="2276">
        <v>3235</v>
      </c>
    </row>
    <row r="8" spans="1:11" s="2107" customFormat="1" ht="17.25" customHeight="1">
      <c r="A8" s="5455">
        <v>30</v>
      </c>
      <c r="B8" s="5456"/>
      <c r="C8" s="2274">
        <v>21049</v>
      </c>
      <c r="D8" s="2276">
        <v>15768</v>
      </c>
      <c r="E8" s="2276">
        <v>1626</v>
      </c>
      <c r="F8" s="2276">
        <v>17394</v>
      </c>
      <c r="G8" s="2276">
        <v>3655</v>
      </c>
    </row>
    <row r="9" spans="1:11" s="2107" customFormat="1" ht="17.25" customHeight="1" thickBot="1">
      <c r="A9" s="5455" t="s">
        <v>3238</v>
      </c>
      <c r="B9" s="5456"/>
      <c r="C9" s="2276">
        <v>20482</v>
      </c>
      <c r="D9" s="2275">
        <v>14931</v>
      </c>
      <c r="E9" s="2277">
        <v>1194</v>
      </c>
      <c r="F9" s="2277">
        <v>16125</v>
      </c>
      <c r="G9" s="2277">
        <v>4357</v>
      </c>
      <c r="I9" s="2142"/>
    </row>
    <row r="10" spans="1:11" s="1902" customFormat="1" ht="14.25" customHeight="1">
      <c r="A10" s="2140" t="s">
        <v>3314</v>
      </c>
      <c r="B10" s="2278"/>
      <c r="C10" s="2278"/>
      <c r="D10" s="2278"/>
      <c r="G10" s="1714" t="s">
        <v>3315</v>
      </c>
      <c r="H10" s="1712"/>
      <c r="I10" s="1712"/>
    </row>
    <row r="11" spans="1:11" s="1901" customFormat="1" ht="15" customHeight="1">
      <c r="A11" s="1899"/>
      <c r="B11" s="1899"/>
      <c r="C11" s="1899"/>
      <c r="D11" s="1899"/>
      <c r="E11" s="1899"/>
      <c r="F11" s="1899"/>
      <c r="G11" s="1899"/>
      <c r="H11" s="2107"/>
      <c r="I11" s="2107"/>
      <c r="J11" s="1899"/>
      <c r="K11" s="1899"/>
    </row>
    <row r="12" spans="1:11" s="1901" customFormat="1" ht="30" customHeight="1">
      <c r="A12" s="1677" t="s">
        <v>3316</v>
      </c>
      <c r="B12" s="1677"/>
      <c r="C12" s="1677"/>
      <c r="D12" s="1677"/>
      <c r="E12" s="1677"/>
      <c r="F12" s="1677"/>
      <c r="G12" s="1677"/>
      <c r="H12" s="1899"/>
      <c r="I12" s="1899"/>
      <c r="J12" s="1899"/>
      <c r="K12" s="1899"/>
    </row>
    <row r="13" spans="1:11" s="2102" customFormat="1" ht="15" customHeight="1" thickBot="1">
      <c r="B13" s="2271"/>
      <c r="C13" s="2271"/>
      <c r="D13" s="2271"/>
      <c r="E13" s="2271"/>
      <c r="F13" s="2271"/>
      <c r="G13" s="2272" t="s">
        <v>2513</v>
      </c>
    </row>
    <row r="14" spans="1:11" s="2107" customFormat="1" ht="18.75" customHeight="1">
      <c r="A14" s="5457" t="s">
        <v>3317</v>
      </c>
      <c r="B14" s="5458"/>
      <c r="C14" s="5461" t="s">
        <v>3318</v>
      </c>
      <c r="D14" s="5301" t="s">
        <v>1641</v>
      </c>
      <c r="E14" s="5303"/>
      <c r="F14" s="5302"/>
      <c r="G14" s="5463" t="s">
        <v>3312</v>
      </c>
    </row>
    <row r="15" spans="1:11" s="2107" customFormat="1">
      <c r="A15" s="5459"/>
      <c r="B15" s="5460"/>
      <c r="C15" s="5462"/>
      <c r="D15" s="2273" t="s">
        <v>3319</v>
      </c>
      <c r="E15" s="2273" t="s">
        <v>3320</v>
      </c>
      <c r="F15" s="2273" t="s">
        <v>3321</v>
      </c>
      <c r="G15" s="5464"/>
    </row>
    <row r="16" spans="1:11" s="2107" customFormat="1" ht="17.25" customHeight="1">
      <c r="A16" s="5465" t="s">
        <v>2503</v>
      </c>
      <c r="B16" s="5466"/>
      <c r="C16" s="2274">
        <v>14844</v>
      </c>
      <c r="D16" s="2275">
        <v>13629</v>
      </c>
      <c r="E16" s="2275">
        <v>438</v>
      </c>
      <c r="F16" s="2275">
        <v>14067</v>
      </c>
      <c r="G16" s="2275">
        <v>777</v>
      </c>
    </row>
    <row r="17" spans="1:11" s="2107" customFormat="1" ht="17.25" customHeight="1">
      <c r="A17" s="5455">
        <v>28</v>
      </c>
      <c r="B17" s="5456"/>
      <c r="C17" s="2274">
        <v>14932</v>
      </c>
      <c r="D17" s="2275">
        <v>14240</v>
      </c>
      <c r="E17" s="2275">
        <v>428</v>
      </c>
      <c r="F17" s="2275">
        <v>14668</v>
      </c>
      <c r="G17" s="2275">
        <v>264</v>
      </c>
    </row>
    <row r="18" spans="1:11" s="2107" customFormat="1" ht="17.25" customHeight="1">
      <c r="A18" s="5455">
        <v>29</v>
      </c>
      <c r="B18" s="5456"/>
      <c r="C18" s="2274">
        <v>13474</v>
      </c>
      <c r="D18" s="2275">
        <v>12833</v>
      </c>
      <c r="E18" s="2275">
        <v>364</v>
      </c>
      <c r="F18" s="2275">
        <v>13197</v>
      </c>
      <c r="G18" s="2275">
        <v>277</v>
      </c>
      <c r="H18" s="2279"/>
      <c r="I18" s="2280"/>
      <c r="J18" s="2280"/>
    </row>
    <row r="19" spans="1:11" s="2107" customFormat="1" ht="17.25" customHeight="1">
      <c r="A19" s="5455">
        <v>30</v>
      </c>
      <c r="B19" s="5456"/>
      <c r="C19" s="2274">
        <v>14278</v>
      </c>
      <c r="D19" s="2276">
        <v>13495</v>
      </c>
      <c r="E19" s="2276">
        <v>416</v>
      </c>
      <c r="F19" s="2276">
        <v>13911</v>
      </c>
      <c r="G19" s="2276">
        <v>367</v>
      </c>
      <c r="H19" s="2279"/>
      <c r="I19" s="2280"/>
      <c r="J19" s="2280"/>
    </row>
    <row r="20" spans="1:11" ht="17.25" customHeight="1" thickBot="1">
      <c r="A20" s="5455" t="s">
        <v>3238</v>
      </c>
      <c r="B20" s="5456"/>
      <c r="C20" s="2276">
        <v>13514</v>
      </c>
      <c r="D20" s="2275">
        <v>12768</v>
      </c>
      <c r="E20" s="2277">
        <v>399</v>
      </c>
      <c r="F20" s="2277">
        <v>13167</v>
      </c>
      <c r="G20" s="2277">
        <v>347</v>
      </c>
      <c r="H20" s="2281"/>
      <c r="I20" s="2279"/>
      <c r="J20" s="2282"/>
    </row>
    <row r="21" spans="1:11" ht="15" customHeight="1">
      <c r="A21" s="2253" t="s">
        <v>3322</v>
      </c>
      <c r="B21" s="2131"/>
      <c r="C21" s="2131"/>
      <c r="D21" s="2131"/>
      <c r="E21" s="2102"/>
      <c r="G21" s="1714" t="s">
        <v>3323</v>
      </c>
      <c r="H21" s="2107"/>
      <c r="I21" s="2107"/>
    </row>
    <row r="22" spans="1:11" s="1901" customFormat="1" ht="15" customHeight="1">
      <c r="A22" s="1899"/>
      <c r="B22" s="1899"/>
      <c r="C22" s="1899"/>
      <c r="D22" s="1899"/>
      <c r="E22" s="1899"/>
      <c r="F22" s="1899"/>
      <c r="G22" s="1899"/>
      <c r="H22" s="2107"/>
      <c r="I22" s="2107"/>
      <c r="J22" s="1899"/>
      <c r="K22" s="1899"/>
    </row>
    <row r="23" spans="1:11" s="2283" customFormat="1" ht="30" customHeight="1">
      <c r="A23" s="1677" t="s">
        <v>3324</v>
      </c>
      <c r="B23" s="1677"/>
      <c r="C23" s="1677"/>
      <c r="D23" s="1677"/>
      <c r="E23" s="1677"/>
      <c r="F23" s="1677"/>
      <c r="G23" s="2107"/>
    </row>
    <row r="24" spans="1:11" s="2284" customFormat="1" ht="15" customHeight="1" thickBot="1">
      <c r="A24" s="2102"/>
      <c r="B24" s="2102"/>
      <c r="C24" s="2102"/>
      <c r="D24" s="2102"/>
      <c r="E24" s="2102"/>
      <c r="G24" s="2272" t="s">
        <v>2513</v>
      </c>
    </row>
    <row r="25" spans="1:11" ht="18.75" customHeight="1">
      <c r="A25" s="5457" t="s">
        <v>1410</v>
      </c>
      <c r="B25" s="5458"/>
      <c r="C25" s="5461" t="s">
        <v>815</v>
      </c>
      <c r="D25" s="5304" t="s">
        <v>1641</v>
      </c>
      <c r="E25" s="5304"/>
      <c r="F25" s="5304"/>
      <c r="G25" s="5463" t="s">
        <v>3325</v>
      </c>
    </row>
    <row r="26" spans="1:11">
      <c r="A26" s="5459"/>
      <c r="B26" s="5460"/>
      <c r="C26" s="5462"/>
      <c r="D26" s="2273" t="s">
        <v>3211</v>
      </c>
      <c r="E26" s="2273" t="s">
        <v>3313</v>
      </c>
      <c r="F26" s="2273" t="s">
        <v>3304</v>
      </c>
      <c r="G26" s="5464"/>
    </row>
    <row r="27" spans="1:11" ht="16.5" customHeight="1">
      <c r="A27" s="5455" t="s">
        <v>2503</v>
      </c>
      <c r="B27" s="5456"/>
      <c r="C27" s="2274">
        <v>10773</v>
      </c>
      <c r="D27" s="2276">
        <v>8406</v>
      </c>
      <c r="E27" s="2276">
        <v>638</v>
      </c>
      <c r="F27" s="2276">
        <v>9044</v>
      </c>
      <c r="G27" s="2276">
        <v>1729</v>
      </c>
    </row>
    <row r="28" spans="1:11" ht="16.5" customHeight="1">
      <c r="A28" s="5455">
        <v>28</v>
      </c>
      <c r="B28" s="5456"/>
      <c r="C28" s="2274">
        <v>9587</v>
      </c>
      <c r="D28" s="2276">
        <v>7872</v>
      </c>
      <c r="E28" s="2276">
        <v>509</v>
      </c>
      <c r="F28" s="2276">
        <v>8381</v>
      </c>
      <c r="G28" s="2276">
        <v>1206</v>
      </c>
    </row>
    <row r="29" spans="1:11" ht="16.5" customHeight="1">
      <c r="A29" s="5455">
        <v>29</v>
      </c>
      <c r="B29" s="5456"/>
      <c r="C29" s="2274">
        <v>7985</v>
      </c>
      <c r="D29" s="2276">
        <v>6784</v>
      </c>
      <c r="E29" s="2276">
        <v>518</v>
      </c>
      <c r="F29" s="2276">
        <v>7302</v>
      </c>
      <c r="G29" s="2276">
        <v>683</v>
      </c>
    </row>
    <row r="30" spans="1:11" ht="16.5" customHeight="1">
      <c r="A30" s="5455">
        <v>30</v>
      </c>
      <c r="B30" s="5456"/>
      <c r="C30" s="2274">
        <v>8570</v>
      </c>
      <c r="D30" s="2276">
        <v>7132</v>
      </c>
      <c r="E30" s="2276">
        <v>611</v>
      </c>
      <c r="F30" s="2276">
        <v>7743</v>
      </c>
      <c r="G30" s="2276">
        <v>827</v>
      </c>
    </row>
    <row r="31" spans="1:11" ht="16.5" customHeight="1" thickBot="1">
      <c r="A31" s="5455" t="s">
        <v>3238</v>
      </c>
      <c r="B31" s="5456"/>
      <c r="C31" s="2276">
        <v>8484</v>
      </c>
      <c r="D31" s="2275">
        <v>6965</v>
      </c>
      <c r="E31" s="2277">
        <v>479</v>
      </c>
      <c r="F31" s="2277">
        <v>7444</v>
      </c>
      <c r="G31" s="2277">
        <v>1040</v>
      </c>
    </row>
    <row r="32" spans="1:11" ht="15" customHeight="1">
      <c r="A32" s="2140" t="s">
        <v>3326</v>
      </c>
      <c r="B32" s="2131"/>
      <c r="C32" s="2131"/>
      <c r="D32" s="2131"/>
      <c r="F32" s="2131"/>
      <c r="G32" s="1714" t="s">
        <v>3327</v>
      </c>
    </row>
    <row r="33" spans="1:11" s="1901" customFormat="1" ht="15" customHeight="1">
      <c r="A33" s="1899"/>
      <c r="B33" s="1899"/>
      <c r="C33" s="1899"/>
      <c r="D33" s="1899"/>
      <c r="E33" s="1899"/>
      <c r="F33" s="1899"/>
      <c r="G33" s="1899"/>
      <c r="H33" s="2107"/>
      <c r="I33" s="2107"/>
      <c r="J33" s="1899"/>
      <c r="K33" s="1899"/>
    </row>
    <row r="34" spans="1:11" s="2283" customFormat="1" ht="30" customHeight="1">
      <c r="A34" s="1677" t="s">
        <v>3328</v>
      </c>
      <c r="B34" s="1677"/>
      <c r="C34" s="1677"/>
      <c r="D34" s="1677"/>
      <c r="E34" s="1677"/>
      <c r="F34" s="1677"/>
      <c r="G34" s="2107"/>
    </row>
    <row r="35" spans="1:11" s="2284" customFormat="1" ht="15" customHeight="1" thickBot="1">
      <c r="A35" s="2102"/>
      <c r="B35" s="2102"/>
      <c r="C35" s="2102"/>
      <c r="G35" s="2272" t="s">
        <v>2513</v>
      </c>
    </row>
    <row r="36" spans="1:11" ht="18.75" customHeight="1">
      <c r="A36" s="5457" t="s">
        <v>1410</v>
      </c>
      <c r="B36" s="5458"/>
      <c r="C36" s="5301" t="s">
        <v>3329</v>
      </c>
      <c r="D36" s="5304" t="s">
        <v>1641</v>
      </c>
      <c r="E36" s="5304"/>
      <c r="F36" s="5304"/>
      <c r="G36" s="5463" t="s">
        <v>3312</v>
      </c>
    </row>
    <row r="37" spans="1:11">
      <c r="A37" s="5459"/>
      <c r="B37" s="5460"/>
      <c r="C37" s="5469"/>
      <c r="D37" s="2273" t="s">
        <v>3211</v>
      </c>
      <c r="E37" s="2273" t="s">
        <v>3313</v>
      </c>
      <c r="F37" s="2273" t="s">
        <v>3304</v>
      </c>
      <c r="G37" s="5464"/>
    </row>
    <row r="38" spans="1:11" ht="16.5" customHeight="1">
      <c r="A38" s="5455" t="s">
        <v>2503</v>
      </c>
      <c r="B38" s="5456"/>
      <c r="C38" s="2274">
        <v>3191</v>
      </c>
      <c r="D38" s="2276">
        <v>1752</v>
      </c>
      <c r="E38" s="2276">
        <v>271</v>
      </c>
      <c r="F38" s="2276">
        <v>2023</v>
      </c>
      <c r="G38" s="2276">
        <v>1168</v>
      </c>
    </row>
    <row r="39" spans="1:11" ht="16.5" customHeight="1">
      <c r="A39" s="5455">
        <v>28</v>
      </c>
      <c r="B39" s="5456"/>
      <c r="C39" s="2274">
        <v>3064</v>
      </c>
      <c r="D39" s="2276">
        <v>1859</v>
      </c>
      <c r="E39" s="2276">
        <v>313</v>
      </c>
      <c r="F39" s="2276">
        <v>2172</v>
      </c>
      <c r="G39" s="2276">
        <v>892</v>
      </c>
    </row>
    <row r="40" spans="1:11" ht="16.5" customHeight="1">
      <c r="A40" s="5455">
        <v>29</v>
      </c>
      <c r="B40" s="5456"/>
      <c r="C40" s="2274">
        <v>2353</v>
      </c>
      <c r="D40" s="2276">
        <v>1807</v>
      </c>
      <c r="E40" s="2276">
        <v>204</v>
      </c>
      <c r="F40" s="2276">
        <v>2011</v>
      </c>
      <c r="G40" s="2276">
        <v>342</v>
      </c>
    </row>
    <row r="41" spans="1:11" ht="16.5" customHeight="1">
      <c r="A41" s="5455">
        <v>30</v>
      </c>
      <c r="B41" s="5456"/>
      <c r="C41" s="2274">
        <v>3420</v>
      </c>
      <c r="D41" s="2276">
        <v>2489</v>
      </c>
      <c r="E41" s="2276">
        <v>438</v>
      </c>
      <c r="F41" s="2276">
        <v>2927</v>
      </c>
      <c r="G41" s="2276">
        <v>493</v>
      </c>
    </row>
    <row r="42" spans="1:11" ht="16.5" customHeight="1" thickBot="1">
      <c r="A42" s="5467" t="s">
        <v>3238</v>
      </c>
      <c r="B42" s="5468"/>
      <c r="C42" s="2285">
        <v>3286</v>
      </c>
      <c r="D42" s="2277">
        <v>2597</v>
      </c>
      <c r="E42" s="2277">
        <v>245</v>
      </c>
      <c r="F42" s="2277">
        <v>2842</v>
      </c>
      <c r="G42" s="2277">
        <v>444</v>
      </c>
    </row>
    <row r="43" spans="1:11" s="1717" customFormat="1" ht="15" customHeight="1">
      <c r="A43" s="1955" t="s">
        <v>3330</v>
      </c>
      <c r="B43" s="1955"/>
      <c r="C43" s="1955"/>
      <c r="D43" s="1719"/>
      <c r="E43" s="1955"/>
      <c r="G43" s="2286" t="s">
        <v>3331</v>
      </c>
    </row>
    <row r="44" spans="1:11">
      <c r="A44" s="1955" t="s">
        <v>3332</v>
      </c>
    </row>
  </sheetData>
  <mergeCells count="36">
    <mergeCell ref="G36:G37"/>
    <mergeCell ref="A38:B38"/>
    <mergeCell ref="A39:B39"/>
    <mergeCell ref="A40:B40"/>
    <mergeCell ref="A41:B41"/>
    <mergeCell ref="C36:C37"/>
    <mergeCell ref="D36:F36"/>
    <mergeCell ref="A42:B42"/>
    <mergeCell ref="A29:B29"/>
    <mergeCell ref="A30:B30"/>
    <mergeCell ref="A31:B31"/>
    <mergeCell ref="A36:B37"/>
    <mergeCell ref="A28:B28"/>
    <mergeCell ref="G14:G15"/>
    <mergeCell ref="A16:B16"/>
    <mergeCell ref="A17:B17"/>
    <mergeCell ref="A18:B18"/>
    <mergeCell ref="A19:B19"/>
    <mergeCell ref="A20:B20"/>
    <mergeCell ref="D14:F14"/>
    <mergeCell ref="A25:B26"/>
    <mergeCell ref="C25:C26"/>
    <mergeCell ref="D25:F25"/>
    <mergeCell ref="G25:G26"/>
    <mergeCell ref="A27:B27"/>
    <mergeCell ref="A7:B7"/>
    <mergeCell ref="A8:B8"/>
    <mergeCell ref="A9:B9"/>
    <mergeCell ref="A14:B15"/>
    <mergeCell ref="C14:C15"/>
    <mergeCell ref="A6:B6"/>
    <mergeCell ref="A3:B4"/>
    <mergeCell ref="C3:C4"/>
    <mergeCell ref="D3:F3"/>
    <mergeCell ref="G3:G4"/>
    <mergeCell ref="A5:B5"/>
  </mergeCells>
  <phoneticPr fontId="2"/>
  <printOptions horizontalCentered="1"/>
  <pageMargins left="0.39370078740157483" right="0.39370078740157483" top="0.59055118110236227" bottom="0.59055118110236227" header="0.11811023622047245" footer="0.11811023622047245"/>
  <pageSetup paperSize="9" firstPageNumber="90" orientation="portrait" useFirstPageNumber="1" r:id="rId1"/>
  <headerFooter alignWithMargins="0">
    <oddFooter>&amp;C&amp;"ＭＳ 明朝,標準"&amp;10&amp;P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4DE7-531D-436B-B507-C92A5CE6EC4D}">
  <dimension ref="A1:L42"/>
  <sheetViews>
    <sheetView view="pageBreakPreview" zoomScaleNormal="115" zoomScaleSheetLayoutView="100" workbookViewId="0"/>
  </sheetViews>
  <sheetFormatPr defaultColWidth="9" defaultRowHeight="13"/>
  <cols>
    <col min="1" max="2" width="9" style="2336"/>
    <col min="3" max="3" width="20.453125" style="2336" bestFit="1" customWidth="1"/>
    <col min="4" max="5" width="18.36328125" style="2336" bestFit="1" customWidth="1"/>
    <col min="6" max="6" width="18" style="2336" bestFit="1" customWidth="1"/>
    <col min="7" max="16384" width="9" style="2336"/>
  </cols>
  <sheetData>
    <row r="1" spans="1:12" s="2288" customFormat="1" ht="30" customHeight="1">
      <c r="A1" s="2287" t="s">
        <v>3333</v>
      </c>
      <c r="B1" s="2287"/>
      <c r="C1" s="2287"/>
      <c r="D1" s="2287"/>
      <c r="E1" s="2287"/>
      <c r="F1" s="2287"/>
    </row>
    <row r="2" spans="1:12" s="2291" customFormat="1" ht="15" customHeight="1" thickBot="1">
      <c r="A2" s="2289"/>
      <c r="B2" s="2289"/>
      <c r="C2" s="2289"/>
      <c r="D2" s="2289"/>
      <c r="E2" s="2289"/>
      <c r="F2" s="2290" t="s">
        <v>3302</v>
      </c>
    </row>
    <row r="3" spans="1:12" s="2292" customFormat="1" ht="18.75" customHeight="1">
      <c r="A3" s="5471" t="s">
        <v>3334</v>
      </c>
      <c r="B3" s="5472"/>
      <c r="C3" s="5475" t="s">
        <v>3335</v>
      </c>
      <c r="D3" s="5477" t="s">
        <v>3336</v>
      </c>
      <c r="E3" s="5478"/>
      <c r="F3" s="5478"/>
    </row>
    <row r="4" spans="1:12" s="2292" customFormat="1" ht="18.75" customHeight="1">
      <c r="A4" s="5473"/>
      <c r="B4" s="5474"/>
      <c r="C4" s="5476"/>
      <c r="D4" s="2293" t="s">
        <v>3337</v>
      </c>
      <c r="E4" s="2293" t="s">
        <v>3338</v>
      </c>
      <c r="F4" s="2294" t="s">
        <v>3007</v>
      </c>
    </row>
    <row r="5" spans="1:12" s="2292" customFormat="1" ht="16.5" customHeight="1">
      <c r="A5" s="5479" t="s">
        <v>2420</v>
      </c>
      <c r="B5" s="5480"/>
      <c r="C5" s="2296">
        <v>25494</v>
      </c>
      <c r="D5" s="2297">
        <v>2994</v>
      </c>
      <c r="E5" s="2297">
        <v>8649</v>
      </c>
      <c r="F5" s="2297">
        <v>11643</v>
      </c>
    </row>
    <row r="6" spans="1:12" s="2292" customFormat="1" ht="16.5" customHeight="1">
      <c r="A6" s="5408">
        <v>28</v>
      </c>
      <c r="B6" s="5470"/>
      <c r="C6" s="2296">
        <v>23445</v>
      </c>
      <c r="D6" s="2297">
        <v>2467</v>
      </c>
      <c r="E6" s="2297">
        <v>3761</v>
      </c>
      <c r="F6" s="2297">
        <v>6228</v>
      </c>
    </row>
    <row r="7" spans="1:12" s="2292" customFormat="1" ht="16.5" customHeight="1">
      <c r="A7" s="5408">
        <v>29</v>
      </c>
      <c r="B7" s="5470"/>
      <c r="C7" s="2296">
        <v>25365</v>
      </c>
      <c r="D7" s="2297">
        <v>1807</v>
      </c>
      <c r="E7" s="2297">
        <v>3101</v>
      </c>
      <c r="F7" s="2297">
        <v>4908</v>
      </c>
    </row>
    <row r="8" spans="1:12" s="2292" customFormat="1" ht="16.5" customHeight="1">
      <c r="A8" s="5408">
        <v>30</v>
      </c>
      <c r="B8" s="5470"/>
      <c r="C8" s="2296">
        <v>24894</v>
      </c>
      <c r="D8" s="2297">
        <v>2032</v>
      </c>
      <c r="E8" s="2297">
        <v>1918</v>
      </c>
      <c r="F8" s="2297">
        <v>3950</v>
      </c>
    </row>
    <row r="9" spans="1:12" s="2292" customFormat="1" ht="16.5" customHeight="1" thickBot="1">
      <c r="A9" s="5467" t="s">
        <v>3238</v>
      </c>
      <c r="B9" s="5468"/>
      <c r="C9" s="2299">
        <v>24801</v>
      </c>
      <c r="D9" s="2300">
        <v>2139</v>
      </c>
      <c r="E9" s="2301">
        <v>1751</v>
      </c>
      <c r="F9" s="2300">
        <v>3890</v>
      </c>
    </row>
    <row r="10" spans="1:12" s="2288" customFormat="1" ht="16.5">
      <c r="A10" s="2289" t="s">
        <v>3339</v>
      </c>
      <c r="F10" s="2302" t="s">
        <v>3340</v>
      </c>
    </row>
    <row r="11" spans="1:12" s="2288" customFormat="1" ht="15" customHeight="1"/>
    <row r="12" spans="1:12" s="2304" customFormat="1" ht="30" customHeight="1">
      <c r="A12" s="2303" t="s">
        <v>3341</v>
      </c>
      <c r="B12" s="2303"/>
      <c r="C12" s="2303"/>
      <c r="D12" s="2303"/>
      <c r="E12" s="2303"/>
      <c r="F12" s="2303"/>
    </row>
    <row r="13" spans="1:12" s="2308" customFormat="1" ht="15" customHeight="1" thickBot="1">
      <c r="A13" s="2305"/>
      <c r="B13" s="2305"/>
      <c r="C13" s="2305"/>
      <c r="D13" s="2305"/>
      <c r="E13" s="2306" t="s">
        <v>2513</v>
      </c>
      <c r="F13" s="2307"/>
    </row>
    <row r="14" spans="1:12" s="2311" customFormat="1" ht="30.75" customHeight="1">
      <c r="A14" s="5481" t="s">
        <v>3334</v>
      </c>
      <c r="B14" s="5482"/>
      <c r="C14" s="2309" t="s">
        <v>3342</v>
      </c>
      <c r="D14" s="2309" t="s">
        <v>3343</v>
      </c>
      <c r="E14" s="2310" t="s">
        <v>3325</v>
      </c>
      <c r="F14" s="2307"/>
    </row>
    <row r="15" spans="1:12" s="2311" customFormat="1" ht="18" customHeight="1">
      <c r="A15" s="5479" t="s">
        <v>2420</v>
      </c>
      <c r="B15" s="5480"/>
      <c r="C15" s="2312">
        <v>10937</v>
      </c>
      <c r="D15" s="2313">
        <v>10172</v>
      </c>
      <c r="E15" s="2313">
        <v>765</v>
      </c>
      <c r="F15" s="2307"/>
      <c r="G15" s="2314"/>
      <c r="H15" s="2314"/>
      <c r="I15" s="2314"/>
      <c r="J15" s="2314"/>
      <c r="K15" s="2313"/>
      <c r="L15" s="2314"/>
    </row>
    <row r="16" spans="1:12" s="2311" customFormat="1" ht="18" customHeight="1">
      <c r="A16" s="5408">
        <v>28</v>
      </c>
      <c r="B16" s="5470"/>
      <c r="C16" s="2312">
        <v>9773</v>
      </c>
      <c r="D16" s="2315">
        <v>8769</v>
      </c>
      <c r="E16" s="2315">
        <v>1004</v>
      </c>
      <c r="F16" s="2307"/>
      <c r="G16" s="2314"/>
      <c r="H16" s="2316"/>
      <c r="I16" s="2313"/>
      <c r="J16" s="2314"/>
      <c r="K16" s="2313"/>
      <c r="L16" s="2314"/>
    </row>
    <row r="17" spans="1:12" s="2311" customFormat="1" ht="18" customHeight="1">
      <c r="A17" s="5408">
        <v>29</v>
      </c>
      <c r="B17" s="5470"/>
      <c r="C17" s="2296">
        <v>8573</v>
      </c>
      <c r="D17" s="2297">
        <v>7742</v>
      </c>
      <c r="E17" s="2297">
        <v>831</v>
      </c>
      <c r="F17" s="2307"/>
      <c r="G17" s="2314"/>
      <c r="H17" s="2316"/>
      <c r="I17" s="2313"/>
      <c r="J17" s="2314"/>
      <c r="K17" s="2313"/>
      <c r="L17" s="2314"/>
    </row>
    <row r="18" spans="1:12" s="2311" customFormat="1" ht="18" customHeight="1">
      <c r="A18" s="5408">
        <v>30</v>
      </c>
      <c r="B18" s="5470"/>
      <c r="C18" s="2296">
        <v>10850</v>
      </c>
      <c r="D18" s="2297">
        <v>9870</v>
      </c>
      <c r="E18" s="2297">
        <v>980</v>
      </c>
      <c r="F18" s="2307"/>
      <c r="G18" s="2314"/>
      <c r="H18" s="2316"/>
      <c r="I18" s="2313"/>
      <c r="J18" s="2314"/>
      <c r="K18" s="2313"/>
      <c r="L18" s="2314"/>
    </row>
    <row r="19" spans="1:12" s="2311" customFormat="1" ht="18" customHeight="1" thickBot="1">
      <c r="A19" s="5467" t="s">
        <v>3238</v>
      </c>
      <c r="B19" s="5468"/>
      <c r="C19" s="2299">
        <v>10741</v>
      </c>
      <c r="D19" s="2300">
        <v>10054</v>
      </c>
      <c r="E19" s="2301">
        <v>687</v>
      </c>
      <c r="F19" s="2307"/>
      <c r="G19" s="2316"/>
      <c r="H19" s="2316"/>
      <c r="I19" s="2316"/>
      <c r="J19" s="2314"/>
      <c r="K19" s="2314"/>
      <c r="L19" s="2314"/>
    </row>
    <row r="20" spans="1:12" s="2308" customFormat="1" ht="15" customHeight="1">
      <c r="A20" s="2317" t="s">
        <v>3344</v>
      </c>
      <c r="B20" s="2317"/>
      <c r="C20" s="2317"/>
      <c r="D20" s="2318"/>
      <c r="E20" s="2306" t="s">
        <v>3345</v>
      </c>
      <c r="F20" s="2307"/>
      <c r="G20" s="2316"/>
      <c r="H20" s="2316"/>
      <c r="I20" s="2316"/>
      <c r="J20" s="2319"/>
      <c r="K20" s="2319"/>
      <c r="L20" s="2319"/>
    </row>
    <row r="21" spans="1:12" s="2288" customFormat="1" ht="15" customHeight="1"/>
    <row r="22" spans="1:12" s="2321" customFormat="1" ht="30" customHeight="1">
      <c r="A22" s="2320" t="s">
        <v>3346</v>
      </c>
      <c r="B22" s="2320"/>
      <c r="C22" s="2320"/>
      <c r="D22" s="2107"/>
      <c r="E22" s="2107"/>
    </row>
    <row r="23" spans="1:12" s="2322" customFormat="1" ht="15" customHeight="1" thickBot="1">
      <c r="B23" s="2323"/>
      <c r="C23" s="2323"/>
      <c r="D23" s="2323"/>
      <c r="E23" s="2324" t="s">
        <v>3347</v>
      </c>
    </row>
    <row r="24" spans="1:12" s="2326" customFormat="1" ht="18.75" customHeight="1">
      <c r="A24" s="5483" t="s">
        <v>3334</v>
      </c>
      <c r="B24" s="5484"/>
      <c r="C24" s="2325" t="s">
        <v>3342</v>
      </c>
      <c r="D24" s="2325" t="s">
        <v>3348</v>
      </c>
      <c r="E24" s="2325" t="s">
        <v>3325</v>
      </c>
    </row>
    <row r="25" spans="1:12" s="2326" customFormat="1" ht="18" customHeight="1">
      <c r="A25" s="5479" t="s">
        <v>2420</v>
      </c>
      <c r="B25" s="5480"/>
      <c r="C25" s="2327">
        <v>7666</v>
      </c>
      <c r="D25" s="2328">
        <v>7354</v>
      </c>
      <c r="E25" s="2328">
        <v>312</v>
      </c>
    </row>
    <row r="26" spans="1:12" s="2326" customFormat="1" ht="18" customHeight="1">
      <c r="A26" s="5408">
        <v>28</v>
      </c>
      <c r="B26" s="5470"/>
      <c r="C26" s="2327">
        <v>7641</v>
      </c>
      <c r="D26" s="2328">
        <v>7292</v>
      </c>
      <c r="E26" s="2328">
        <v>349</v>
      </c>
    </row>
    <row r="27" spans="1:12" s="2326" customFormat="1" ht="18" customHeight="1">
      <c r="A27" s="5408">
        <v>29</v>
      </c>
      <c r="B27" s="5470"/>
      <c r="C27" s="2327">
        <v>6825</v>
      </c>
      <c r="D27" s="2328">
        <v>6505</v>
      </c>
      <c r="E27" s="2328">
        <v>320</v>
      </c>
    </row>
    <row r="28" spans="1:12" s="2326" customFormat="1" ht="18" customHeight="1">
      <c r="A28" s="5408">
        <v>30</v>
      </c>
      <c r="B28" s="5470"/>
      <c r="C28" s="2327">
        <v>7385</v>
      </c>
      <c r="D28" s="2328">
        <v>7158</v>
      </c>
      <c r="E28" s="2328">
        <v>227</v>
      </c>
    </row>
    <row r="29" spans="1:12" s="2322" customFormat="1" ht="15" customHeight="1" thickBot="1">
      <c r="A29" s="5467" t="s">
        <v>3238</v>
      </c>
      <c r="B29" s="5468"/>
      <c r="C29" s="2329">
        <v>7224</v>
      </c>
      <c r="D29" s="2330">
        <v>6958</v>
      </c>
      <c r="E29" s="2330">
        <v>266</v>
      </c>
      <c r="F29" s="2326"/>
    </row>
    <row r="30" spans="1:12" s="2311" customFormat="1">
      <c r="A30" s="2331" t="s">
        <v>3349</v>
      </c>
      <c r="C30" s="2332"/>
      <c r="D30" s="2332"/>
      <c r="E30" s="2333" t="s">
        <v>3350</v>
      </c>
      <c r="F30" s="2326"/>
    </row>
    <row r="31" spans="1:12" s="2288" customFormat="1" ht="15" customHeight="1"/>
    <row r="32" spans="1:12" s="2321" customFormat="1" ht="30" customHeight="1">
      <c r="A32" s="2320" t="s">
        <v>3351</v>
      </c>
      <c r="B32" s="2320"/>
      <c r="C32" s="2320"/>
      <c r="D32" s="2107"/>
      <c r="E32" s="2107"/>
    </row>
    <row r="33" spans="1:12" s="2322" customFormat="1" ht="15" customHeight="1" thickBot="1">
      <c r="B33" s="2323"/>
      <c r="C33" s="2324" t="s">
        <v>3347</v>
      </c>
    </row>
    <row r="34" spans="1:12" s="2326" customFormat="1" ht="18.75" customHeight="1">
      <c r="A34" s="5483" t="s">
        <v>3334</v>
      </c>
      <c r="B34" s="5484"/>
      <c r="C34" s="2325" t="s">
        <v>3342</v>
      </c>
    </row>
    <row r="35" spans="1:12" s="2322" customFormat="1" ht="15" customHeight="1" thickBot="1">
      <c r="A35" s="5467" t="s">
        <v>2425</v>
      </c>
      <c r="B35" s="5468"/>
      <c r="C35" s="2334">
        <v>1192</v>
      </c>
      <c r="D35" s="2326"/>
    </row>
    <row r="36" spans="1:12" s="2311" customFormat="1">
      <c r="A36" s="2331" t="s">
        <v>3352</v>
      </c>
      <c r="C36" s="2333"/>
      <c r="D36" s="2326"/>
    </row>
    <row r="37" spans="1:12" s="2311" customFormat="1">
      <c r="A37" s="2331"/>
      <c r="C37" s="2335" t="s">
        <v>3292</v>
      </c>
      <c r="D37" s="2326"/>
    </row>
    <row r="38" spans="1:12" s="2311" customFormat="1" ht="15" customHeight="1">
      <c r="F38" s="2326"/>
    </row>
    <row r="39" spans="1:12">
      <c r="E39" s="2337"/>
      <c r="G39" s="2316"/>
      <c r="H39" s="2316"/>
      <c r="I39" s="2316"/>
      <c r="J39" s="2338"/>
      <c r="K39" s="2338"/>
      <c r="L39" s="2338"/>
    </row>
    <row r="40" spans="1:12">
      <c r="G40" s="2339"/>
      <c r="H40" s="2338"/>
      <c r="I40" s="2339"/>
      <c r="J40" s="2338"/>
      <c r="K40" s="2338"/>
      <c r="L40" s="2338"/>
    </row>
    <row r="41" spans="1:12">
      <c r="G41" s="2338"/>
      <c r="H41" s="2338"/>
      <c r="I41" s="2338"/>
      <c r="J41" s="2338"/>
      <c r="K41" s="2338"/>
      <c r="L41" s="2338"/>
    </row>
    <row r="42" spans="1:12">
      <c r="G42" s="2338"/>
      <c r="H42" s="2338"/>
      <c r="I42" s="2338"/>
      <c r="J42" s="2338"/>
      <c r="K42" s="2338"/>
      <c r="L42" s="2338"/>
    </row>
  </sheetData>
  <mergeCells count="22">
    <mergeCell ref="A28:B28"/>
    <mergeCell ref="A29:B29"/>
    <mergeCell ref="A34:B34"/>
    <mergeCell ref="A35:B35"/>
    <mergeCell ref="A18:B18"/>
    <mergeCell ref="A19:B19"/>
    <mergeCell ref="A24:B24"/>
    <mergeCell ref="A25:B25"/>
    <mergeCell ref="A26:B26"/>
    <mergeCell ref="A27:B27"/>
    <mergeCell ref="A17:B17"/>
    <mergeCell ref="A3:B4"/>
    <mergeCell ref="C3:C4"/>
    <mergeCell ref="D3:F3"/>
    <mergeCell ref="A5:B5"/>
    <mergeCell ref="A6:B6"/>
    <mergeCell ref="A7:B7"/>
    <mergeCell ref="A8:B8"/>
    <mergeCell ref="A9:B9"/>
    <mergeCell ref="A14:B14"/>
    <mergeCell ref="A15:B15"/>
    <mergeCell ref="A16:B16"/>
  </mergeCells>
  <phoneticPr fontId="2"/>
  <printOptions horizontalCentered="1"/>
  <pageMargins left="0.23622047244094491" right="0.23622047244094491" top="0.74803149606299213" bottom="0.74803149606299213" header="0.31496062992125984" footer="0.31496062992125984"/>
  <pageSetup paperSize="9" scale="96" firstPageNumber="91" orientation="portrait" useFirstPageNumber="1" r:id="rId1"/>
  <headerFooter alignWithMargins="0">
    <oddFooter>&amp;C&amp;"ＭＳ 明朝,標準"&amp;10&amp;P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F688-C98C-4814-BAA7-BE789BBECE42}">
  <dimension ref="A1:L26"/>
  <sheetViews>
    <sheetView view="pageBreakPreview" zoomScaleNormal="100" zoomScaleSheetLayoutView="100" workbookViewId="0"/>
  </sheetViews>
  <sheetFormatPr defaultColWidth="9" defaultRowHeight="13"/>
  <cols>
    <col min="1" max="1" width="3.08984375" style="2347" customWidth="1"/>
    <col min="2" max="2" width="17.08984375" style="2347" customWidth="1"/>
    <col min="3" max="3" width="8" style="2347" customWidth="1"/>
    <col min="4" max="4" width="8.90625" style="2347" customWidth="1"/>
    <col min="5" max="5" width="7.1796875" style="2347" customWidth="1"/>
    <col min="6" max="6" width="8.90625" style="2347" customWidth="1"/>
    <col min="7" max="7" width="7.1796875" style="2347" customWidth="1"/>
    <col min="8" max="8" width="8.90625" style="2347" customWidth="1"/>
    <col min="9" max="9" width="7.1796875" style="2347" customWidth="1"/>
    <col min="10" max="10" width="8.90625" style="2347" customWidth="1"/>
    <col min="11" max="11" width="7.1796875" style="2347" customWidth="1"/>
    <col min="12" max="12" width="8.90625" style="2347" customWidth="1"/>
    <col min="13" max="16384" width="9" style="2347"/>
  </cols>
  <sheetData>
    <row r="1" spans="1:12" s="2342" customFormat="1" ht="30" customHeight="1">
      <c r="A1" s="2340" t="s">
        <v>3353</v>
      </c>
      <c r="B1" s="2340"/>
      <c r="C1" s="2340"/>
      <c r="D1" s="2340"/>
      <c r="E1" s="2340"/>
      <c r="F1" s="2340"/>
      <c r="G1" s="2341"/>
      <c r="H1" s="2341"/>
      <c r="I1" s="2341"/>
      <c r="J1" s="2341"/>
      <c r="K1" s="2341"/>
    </row>
    <row r="2" spans="1:12" s="2343" customFormat="1" ht="15" customHeight="1" thickBot="1">
      <c r="B2" s="2344"/>
      <c r="C2" s="2344"/>
      <c r="D2" s="2345"/>
      <c r="J2" s="2346"/>
      <c r="L2" s="2346" t="s">
        <v>3354</v>
      </c>
    </row>
    <row r="3" spans="1:12" ht="18.75" customHeight="1">
      <c r="A3" s="5496" t="s">
        <v>3355</v>
      </c>
      <c r="B3" s="5497"/>
      <c r="C3" s="5485" t="s">
        <v>2420</v>
      </c>
      <c r="D3" s="5486"/>
      <c r="E3" s="5485">
        <v>28</v>
      </c>
      <c r="F3" s="5486"/>
      <c r="G3" s="5485">
        <v>29</v>
      </c>
      <c r="H3" s="5486"/>
      <c r="I3" s="5485">
        <v>30</v>
      </c>
      <c r="J3" s="5486"/>
      <c r="K3" s="5485" t="s">
        <v>346</v>
      </c>
      <c r="L3" s="5487"/>
    </row>
    <row r="4" spans="1:12" ht="18.75" customHeight="1">
      <c r="A4" s="5498"/>
      <c r="B4" s="5499"/>
      <c r="C4" s="2348" t="s">
        <v>3356</v>
      </c>
      <c r="D4" s="2349" t="s">
        <v>3357</v>
      </c>
      <c r="E4" s="2348" t="s">
        <v>3356</v>
      </c>
      <c r="F4" s="2349" t="s">
        <v>3357</v>
      </c>
      <c r="G4" s="2348" t="s">
        <v>3356</v>
      </c>
      <c r="H4" s="2349" t="s">
        <v>3357</v>
      </c>
      <c r="I4" s="2348" t="s">
        <v>3356</v>
      </c>
      <c r="J4" s="2349" t="s">
        <v>3357</v>
      </c>
      <c r="K4" s="2348" t="s">
        <v>3356</v>
      </c>
      <c r="L4" s="2349" t="s">
        <v>3357</v>
      </c>
    </row>
    <row r="5" spans="1:12" ht="39" customHeight="1">
      <c r="A5" s="5488" t="s">
        <v>3358</v>
      </c>
      <c r="B5" s="5489"/>
      <c r="C5" s="2350">
        <v>865</v>
      </c>
      <c r="D5" s="2350">
        <v>73353</v>
      </c>
      <c r="E5" s="2350">
        <v>963</v>
      </c>
      <c r="F5" s="2350">
        <v>71718</v>
      </c>
      <c r="G5" s="2350">
        <v>839</v>
      </c>
      <c r="H5" s="2350">
        <v>68825</v>
      </c>
      <c r="I5" s="2350">
        <v>881</v>
      </c>
      <c r="J5" s="2350">
        <v>63256</v>
      </c>
      <c r="K5" s="2350">
        <v>758</v>
      </c>
      <c r="L5" s="2350">
        <v>57848</v>
      </c>
    </row>
    <row r="6" spans="1:12" ht="39" customHeight="1">
      <c r="A6" s="5490" t="s">
        <v>3359</v>
      </c>
      <c r="B6" s="2351" t="s">
        <v>3169</v>
      </c>
      <c r="C6" s="2352">
        <v>96</v>
      </c>
      <c r="D6" s="2352">
        <v>44315</v>
      </c>
      <c r="E6" s="2352">
        <v>86</v>
      </c>
      <c r="F6" s="2352">
        <v>35516</v>
      </c>
      <c r="G6" s="2352">
        <v>87</v>
      </c>
      <c r="H6" s="2352">
        <v>32421</v>
      </c>
      <c r="I6" s="2352">
        <v>101</v>
      </c>
      <c r="J6" s="2352">
        <v>27945</v>
      </c>
      <c r="K6" s="2352">
        <v>99</v>
      </c>
      <c r="L6" s="2352">
        <v>30668</v>
      </c>
    </row>
    <row r="7" spans="1:12" ht="39" customHeight="1">
      <c r="A7" s="5491"/>
      <c r="B7" s="2353" t="s">
        <v>3360</v>
      </c>
      <c r="C7" s="2354">
        <v>23</v>
      </c>
      <c r="D7" s="2354">
        <v>22886</v>
      </c>
      <c r="E7" s="2354">
        <v>15</v>
      </c>
      <c r="F7" s="2354">
        <v>7995</v>
      </c>
      <c r="G7" s="2354">
        <v>17</v>
      </c>
      <c r="H7" s="2354">
        <v>12415</v>
      </c>
      <c r="I7" s="2354">
        <v>16</v>
      </c>
      <c r="J7" s="2354">
        <v>10990</v>
      </c>
      <c r="K7" s="2354">
        <v>14</v>
      </c>
      <c r="L7" s="2354">
        <v>10796</v>
      </c>
    </row>
    <row r="8" spans="1:12" ht="39" customHeight="1">
      <c r="A8" s="5491"/>
      <c r="B8" s="2353" t="s">
        <v>3361</v>
      </c>
      <c r="C8" s="2354">
        <v>4</v>
      </c>
      <c r="D8" s="2354">
        <v>4811</v>
      </c>
      <c r="E8" s="2354">
        <v>6</v>
      </c>
      <c r="F8" s="2354">
        <v>7850</v>
      </c>
      <c r="G8" s="2354">
        <v>3</v>
      </c>
      <c r="H8" s="2354">
        <v>2325</v>
      </c>
      <c r="I8" s="2354">
        <v>6</v>
      </c>
      <c r="J8" s="2354">
        <v>4835</v>
      </c>
      <c r="K8" s="2354">
        <v>4</v>
      </c>
      <c r="L8" s="2354">
        <v>3855</v>
      </c>
    </row>
    <row r="9" spans="1:12" ht="39" customHeight="1">
      <c r="A9" s="5491"/>
      <c r="B9" s="2353" t="s">
        <v>3362</v>
      </c>
      <c r="C9" s="2354">
        <v>4</v>
      </c>
      <c r="D9" s="2354">
        <v>4038</v>
      </c>
      <c r="E9" s="2354">
        <v>1</v>
      </c>
      <c r="F9" s="2354">
        <v>1400</v>
      </c>
      <c r="G9" s="2354">
        <v>2</v>
      </c>
      <c r="H9" s="2354">
        <v>1430</v>
      </c>
      <c r="I9" s="2355" t="s">
        <v>1232</v>
      </c>
      <c r="J9" s="2355" t="s">
        <v>1232</v>
      </c>
      <c r="K9" s="2354">
        <v>3</v>
      </c>
      <c r="L9" s="2354">
        <v>1571</v>
      </c>
    </row>
    <row r="10" spans="1:12" ht="39" customHeight="1">
      <c r="A10" s="5491"/>
      <c r="B10" s="2351" t="s">
        <v>3363</v>
      </c>
      <c r="C10" s="2355" t="s">
        <v>1232</v>
      </c>
      <c r="D10" s="2355" t="s">
        <v>1232</v>
      </c>
      <c r="E10" s="2354">
        <v>1</v>
      </c>
      <c r="F10" s="2354">
        <v>60</v>
      </c>
      <c r="G10" s="2354">
        <v>1</v>
      </c>
      <c r="H10" s="2354">
        <v>240</v>
      </c>
      <c r="I10" s="2354">
        <v>1</v>
      </c>
      <c r="J10" s="2354">
        <v>200</v>
      </c>
      <c r="K10" s="2354">
        <v>2</v>
      </c>
      <c r="L10" s="2354">
        <v>830</v>
      </c>
    </row>
    <row r="11" spans="1:12" ht="39" customHeight="1">
      <c r="A11" s="5491"/>
      <c r="B11" s="2351" t="s">
        <v>3364</v>
      </c>
      <c r="C11" s="2354">
        <v>2</v>
      </c>
      <c r="D11" s="2354">
        <v>1753</v>
      </c>
      <c r="E11" s="2354">
        <v>1</v>
      </c>
      <c r="F11" s="2354">
        <v>445</v>
      </c>
      <c r="G11" s="2354">
        <v>2</v>
      </c>
      <c r="H11" s="2354">
        <v>750</v>
      </c>
      <c r="I11" s="2354">
        <v>1</v>
      </c>
      <c r="J11" s="2354">
        <v>600</v>
      </c>
      <c r="K11" s="2355" t="s">
        <v>1232</v>
      </c>
      <c r="L11" s="2355" t="s">
        <v>1232</v>
      </c>
    </row>
    <row r="12" spans="1:12" ht="39" customHeight="1">
      <c r="A12" s="5491"/>
      <c r="B12" s="2353" t="s">
        <v>3365</v>
      </c>
      <c r="C12" s="2355" t="s">
        <v>1232</v>
      </c>
      <c r="D12" s="2355" t="s">
        <v>1232</v>
      </c>
      <c r="E12" s="2355">
        <v>4</v>
      </c>
      <c r="F12" s="2355">
        <v>2030</v>
      </c>
      <c r="G12" s="2355" t="s">
        <v>1232</v>
      </c>
      <c r="H12" s="2355" t="s">
        <v>1232</v>
      </c>
      <c r="I12" s="2355" t="s">
        <v>1232</v>
      </c>
      <c r="J12" s="2355" t="s">
        <v>1232</v>
      </c>
      <c r="K12" s="2355" t="s">
        <v>1232</v>
      </c>
      <c r="L12" s="2355" t="s">
        <v>1232</v>
      </c>
    </row>
    <row r="13" spans="1:12" ht="39" customHeight="1">
      <c r="A13" s="5491"/>
      <c r="B13" s="2351" t="s">
        <v>3366</v>
      </c>
      <c r="C13" s="2354">
        <v>8</v>
      </c>
      <c r="D13" s="2354">
        <v>4197</v>
      </c>
      <c r="E13" s="2354">
        <v>4</v>
      </c>
      <c r="F13" s="2354">
        <v>2328</v>
      </c>
      <c r="G13" s="2354">
        <v>12</v>
      </c>
      <c r="H13" s="2354">
        <v>5676</v>
      </c>
      <c r="I13" s="2354">
        <v>6</v>
      </c>
      <c r="J13" s="2354">
        <v>2180</v>
      </c>
      <c r="K13" s="2354">
        <v>6</v>
      </c>
      <c r="L13" s="2354">
        <v>2286</v>
      </c>
    </row>
    <row r="14" spans="1:12" ht="39" customHeight="1">
      <c r="A14" s="5491"/>
      <c r="B14" s="2353" t="s">
        <v>3367</v>
      </c>
      <c r="C14" s="2354">
        <v>9</v>
      </c>
      <c r="D14" s="2354">
        <v>2163</v>
      </c>
      <c r="E14" s="2354">
        <v>18</v>
      </c>
      <c r="F14" s="2354">
        <v>11569</v>
      </c>
      <c r="G14" s="2354">
        <v>9</v>
      </c>
      <c r="H14" s="2354">
        <v>6860</v>
      </c>
      <c r="I14" s="2354">
        <v>11</v>
      </c>
      <c r="J14" s="2354">
        <v>6130</v>
      </c>
      <c r="K14" s="2354">
        <v>10</v>
      </c>
      <c r="L14" s="2354">
        <v>8074</v>
      </c>
    </row>
    <row r="15" spans="1:12" ht="39" customHeight="1">
      <c r="A15" s="5491"/>
      <c r="B15" s="2351" t="s">
        <v>3368</v>
      </c>
      <c r="C15" s="2354">
        <v>36</v>
      </c>
      <c r="D15" s="2354">
        <v>3714</v>
      </c>
      <c r="E15" s="2354">
        <v>36</v>
      </c>
      <c r="F15" s="2354">
        <v>1839</v>
      </c>
      <c r="G15" s="2354">
        <v>41</v>
      </c>
      <c r="H15" s="2354">
        <v>2725</v>
      </c>
      <c r="I15" s="2354">
        <v>60</v>
      </c>
      <c r="J15" s="2354">
        <v>3010</v>
      </c>
      <c r="K15" s="2354">
        <v>60</v>
      </c>
      <c r="L15" s="2354">
        <v>3256</v>
      </c>
    </row>
    <row r="16" spans="1:12" ht="39" customHeight="1">
      <c r="A16" s="5492"/>
      <c r="B16" s="2353" t="s">
        <v>3369</v>
      </c>
      <c r="C16" s="2354">
        <v>10</v>
      </c>
      <c r="D16" s="2354">
        <v>753</v>
      </c>
      <c r="E16" s="2355" t="s">
        <v>1232</v>
      </c>
      <c r="F16" s="2355" t="s">
        <v>1232</v>
      </c>
      <c r="G16" s="2355" t="s">
        <v>1232</v>
      </c>
      <c r="H16" s="2355" t="s">
        <v>1232</v>
      </c>
      <c r="I16" s="2355" t="s">
        <v>1232</v>
      </c>
      <c r="J16" s="2355" t="s">
        <v>1232</v>
      </c>
      <c r="K16" s="2355" t="s">
        <v>1232</v>
      </c>
      <c r="L16" s="2355" t="s">
        <v>1232</v>
      </c>
    </row>
    <row r="17" spans="1:12" ht="44.25" customHeight="1">
      <c r="A17" s="5493" t="s">
        <v>3370</v>
      </c>
      <c r="B17" s="5494"/>
      <c r="C17" s="2356" t="s">
        <v>693</v>
      </c>
      <c r="D17" s="2352">
        <v>1356</v>
      </c>
      <c r="E17" s="2356" t="s">
        <v>693</v>
      </c>
      <c r="F17" s="2352">
        <v>12297</v>
      </c>
      <c r="G17" s="2356" t="s">
        <v>693</v>
      </c>
      <c r="H17" s="2352">
        <v>10505</v>
      </c>
      <c r="I17" s="2356" t="s">
        <v>693</v>
      </c>
      <c r="J17" s="2352">
        <v>9978</v>
      </c>
      <c r="K17" s="2356" t="s">
        <v>693</v>
      </c>
      <c r="L17" s="2352">
        <v>4172</v>
      </c>
    </row>
    <row r="18" spans="1:12" ht="39" customHeight="1">
      <c r="A18" s="5490" t="s">
        <v>3371</v>
      </c>
      <c r="B18" s="2351" t="s">
        <v>3169</v>
      </c>
      <c r="C18" s="2357">
        <v>769</v>
      </c>
      <c r="D18" s="2352">
        <v>27682</v>
      </c>
      <c r="E18" s="2357">
        <v>877</v>
      </c>
      <c r="F18" s="2352">
        <v>23905</v>
      </c>
      <c r="G18" s="2357">
        <v>752</v>
      </c>
      <c r="H18" s="2352">
        <v>25899</v>
      </c>
      <c r="I18" s="2357">
        <v>780</v>
      </c>
      <c r="J18" s="2352">
        <v>25333</v>
      </c>
      <c r="K18" s="2357">
        <v>659</v>
      </c>
      <c r="L18" s="2352">
        <v>23008</v>
      </c>
    </row>
    <row r="19" spans="1:12" ht="39" customHeight="1">
      <c r="A19" s="5491"/>
      <c r="B19" s="2353" t="s">
        <v>3372</v>
      </c>
      <c r="C19" s="2354">
        <v>431</v>
      </c>
      <c r="D19" s="2354">
        <v>8897</v>
      </c>
      <c r="E19" s="2354">
        <v>421</v>
      </c>
      <c r="F19" s="2354">
        <v>7325</v>
      </c>
      <c r="G19" s="2354">
        <v>355</v>
      </c>
      <c r="H19" s="2354">
        <v>9516</v>
      </c>
      <c r="I19" s="2354">
        <v>399</v>
      </c>
      <c r="J19" s="2354">
        <v>12176</v>
      </c>
      <c r="K19" s="2354">
        <v>384</v>
      </c>
      <c r="L19" s="2354">
        <v>11881</v>
      </c>
    </row>
    <row r="20" spans="1:12" ht="39" customHeight="1">
      <c r="A20" s="5491"/>
      <c r="B20" s="2353" t="s">
        <v>3373</v>
      </c>
      <c r="C20" s="2354">
        <v>310</v>
      </c>
      <c r="D20" s="2354">
        <v>14896</v>
      </c>
      <c r="E20" s="2354">
        <v>426</v>
      </c>
      <c r="F20" s="2354">
        <v>13032</v>
      </c>
      <c r="G20" s="2354">
        <v>317</v>
      </c>
      <c r="H20" s="2354">
        <v>8262</v>
      </c>
      <c r="I20" s="2354">
        <v>330</v>
      </c>
      <c r="J20" s="2354">
        <v>7668</v>
      </c>
      <c r="K20" s="2354">
        <v>210</v>
      </c>
      <c r="L20" s="2354">
        <v>6143</v>
      </c>
    </row>
    <row r="21" spans="1:12" ht="39" customHeight="1" thickBot="1">
      <c r="A21" s="5495"/>
      <c r="B21" s="2358" t="s">
        <v>3374</v>
      </c>
      <c r="C21" s="2359">
        <v>28</v>
      </c>
      <c r="D21" s="2359">
        <v>3889</v>
      </c>
      <c r="E21" s="2359">
        <v>30</v>
      </c>
      <c r="F21" s="2359">
        <v>3548</v>
      </c>
      <c r="G21" s="2359">
        <v>80</v>
      </c>
      <c r="H21" s="2359">
        <v>8121</v>
      </c>
      <c r="I21" s="2359">
        <v>51</v>
      </c>
      <c r="J21" s="2359">
        <v>5489</v>
      </c>
      <c r="K21" s="2359">
        <v>65</v>
      </c>
      <c r="L21" s="2359">
        <v>4984</v>
      </c>
    </row>
    <row r="22" spans="1:12" s="2343" customFormat="1" ht="15" customHeight="1">
      <c r="A22" s="2360" t="s">
        <v>3375</v>
      </c>
      <c r="B22" s="2360"/>
      <c r="C22" s="2278"/>
      <c r="D22" s="2361"/>
      <c r="E22" s="2361"/>
      <c r="G22" s="2361"/>
      <c r="H22" s="2361"/>
      <c r="J22" s="2361"/>
      <c r="L22" s="2361" t="s">
        <v>3376</v>
      </c>
    </row>
    <row r="23" spans="1:12" s="2343" customFormat="1" ht="15" customHeight="1">
      <c r="A23" s="2360"/>
    </row>
    <row r="26" spans="1:12">
      <c r="D26" s="2362"/>
    </row>
  </sheetData>
  <mergeCells count="10">
    <mergeCell ref="A5:B5"/>
    <mergeCell ref="A6:A16"/>
    <mergeCell ref="A17:B17"/>
    <mergeCell ref="A18:A21"/>
    <mergeCell ref="A3:B4"/>
    <mergeCell ref="C3:D3"/>
    <mergeCell ref="E3:F3"/>
    <mergeCell ref="G3:H3"/>
    <mergeCell ref="I3:J3"/>
    <mergeCell ref="K3:L3"/>
  </mergeCells>
  <phoneticPr fontId="2"/>
  <printOptions horizontalCentered="1"/>
  <pageMargins left="0.23622047244094491" right="0.23622047244094491" top="0.74803149606299213" bottom="0.74803149606299213" header="0.31496062992125984" footer="0.31496062992125984"/>
  <pageSetup paperSize="9" scale="97" firstPageNumber="92" orientation="portrait" useFirstPageNumber="1" r:id="rId1"/>
  <headerFooter alignWithMargins="0">
    <oddFooter>&amp;C&amp;"ＭＳ 明朝,標準"&amp;10&amp;P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0D1A-3764-496E-A79A-857217EB5B30}">
  <dimension ref="A1:L23"/>
  <sheetViews>
    <sheetView view="pageBreakPreview" zoomScaleNormal="100" zoomScaleSheetLayoutView="100" workbookViewId="0"/>
  </sheetViews>
  <sheetFormatPr defaultColWidth="9" defaultRowHeight="13"/>
  <cols>
    <col min="1" max="1" width="3.08984375" style="2369" customWidth="1"/>
    <col min="2" max="2" width="16.6328125" style="2369" customWidth="1"/>
    <col min="3" max="3" width="7.81640625" style="2369" customWidth="1"/>
    <col min="4" max="4" width="8.54296875" style="2369" customWidth="1"/>
    <col min="5" max="5" width="7.81640625" style="2369" customWidth="1"/>
    <col min="6" max="6" width="8.54296875" style="2369" customWidth="1"/>
    <col min="7" max="7" width="7.81640625" style="2369" customWidth="1"/>
    <col min="8" max="8" width="8.54296875" style="2369" customWidth="1"/>
    <col min="9" max="9" width="7.81640625" style="2369" customWidth="1"/>
    <col min="10" max="10" width="8.54296875" style="2369" customWidth="1"/>
    <col min="11" max="11" width="7.81640625" style="2369" customWidth="1"/>
    <col min="12" max="12" width="8.54296875" style="2369" customWidth="1"/>
    <col min="13" max="16384" width="9" style="2369"/>
  </cols>
  <sheetData>
    <row r="1" spans="1:12" s="2365" customFormat="1" ht="30" customHeight="1">
      <c r="A1" s="2363" t="s">
        <v>3377</v>
      </c>
      <c r="B1" s="2363"/>
      <c r="C1" s="2363"/>
      <c r="D1" s="2363"/>
      <c r="E1" s="2363"/>
      <c r="F1" s="2363"/>
      <c r="G1" s="2363"/>
      <c r="H1" s="2363"/>
      <c r="I1" s="2364"/>
      <c r="J1" s="2364"/>
      <c r="K1" s="2364"/>
    </row>
    <row r="2" spans="1:12" s="2366" customFormat="1" ht="15" customHeight="1" thickBot="1">
      <c r="B2" s="2367"/>
      <c r="C2" s="2367"/>
      <c r="D2" s="2367"/>
      <c r="E2" s="2367"/>
      <c r="F2" s="2367"/>
      <c r="G2" s="2367"/>
      <c r="H2" s="2368"/>
      <c r="L2" s="2368" t="s">
        <v>3378</v>
      </c>
    </row>
    <row r="3" spans="1:12" ht="18.75" customHeight="1">
      <c r="A3" s="5508" t="s">
        <v>3355</v>
      </c>
      <c r="B3" s="5509"/>
      <c r="C3" s="5485" t="s">
        <v>2420</v>
      </c>
      <c r="D3" s="5486"/>
      <c r="E3" s="5485">
        <v>28</v>
      </c>
      <c r="F3" s="5486"/>
      <c r="G3" s="5485">
        <v>29</v>
      </c>
      <c r="H3" s="5486"/>
      <c r="I3" s="5485">
        <v>30</v>
      </c>
      <c r="J3" s="5486"/>
      <c r="K3" s="5485" t="s">
        <v>346</v>
      </c>
      <c r="L3" s="5487"/>
    </row>
    <row r="4" spans="1:12" ht="18.75" customHeight="1">
      <c r="A4" s="5510"/>
      <c r="B4" s="5511"/>
      <c r="C4" s="2370" t="s">
        <v>3356</v>
      </c>
      <c r="D4" s="2371" t="s">
        <v>3379</v>
      </c>
      <c r="E4" s="2370" t="s">
        <v>3356</v>
      </c>
      <c r="F4" s="2371" t="s">
        <v>3379</v>
      </c>
      <c r="G4" s="2370" t="s">
        <v>3356</v>
      </c>
      <c r="H4" s="2371" t="s">
        <v>3379</v>
      </c>
      <c r="I4" s="2370" t="s">
        <v>3356</v>
      </c>
      <c r="J4" s="2371" t="s">
        <v>3379</v>
      </c>
      <c r="K4" s="2370" t="s">
        <v>3356</v>
      </c>
      <c r="L4" s="2371" t="s">
        <v>3379</v>
      </c>
    </row>
    <row r="5" spans="1:12" ht="39" customHeight="1">
      <c r="A5" s="5500" t="s">
        <v>3358</v>
      </c>
      <c r="B5" s="5501"/>
      <c r="C5" s="2350">
        <v>1007</v>
      </c>
      <c r="D5" s="2350">
        <v>25962</v>
      </c>
      <c r="E5" s="2350">
        <v>927</v>
      </c>
      <c r="F5" s="2350">
        <v>19435</v>
      </c>
      <c r="G5" s="2350">
        <v>1010</v>
      </c>
      <c r="H5" s="2350">
        <v>21950</v>
      </c>
      <c r="I5" s="2350">
        <v>950</v>
      </c>
      <c r="J5" s="2350">
        <v>18742</v>
      </c>
      <c r="K5" s="2350">
        <v>921</v>
      </c>
      <c r="L5" s="2350">
        <v>19755</v>
      </c>
    </row>
    <row r="6" spans="1:12" ht="39" customHeight="1">
      <c r="A6" s="5502" t="s">
        <v>3359</v>
      </c>
      <c r="B6" s="2372" t="s">
        <v>3169</v>
      </c>
      <c r="C6" s="2352">
        <v>132</v>
      </c>
      <c r="D6" s="2352">
        <v>10415</v>
      </c>
      <c r="E6" s="2352">
        <v>135</v>
      </c>
      <c r="F6" s="2352">
        <v>5453</v>
      </c>
      <c r="G6" s="2352">
        <v>131</v>
      </c>
      <c r="H6" s="2352">
        <v>6006</v>
      </c>
      <c r="I6" s="2352">
        <v>121</v>
      </c>
      <c r="J6" s="2352">
        <v>4341</v>
      </c>
      <c r="K6" s="2352">
        <v>134</v>
      </c>
      <c r="L6" s="2352">
        <v>5795</v>
      </c>
    </row>
    <row r="7" spans="1:12" ht="39" customHeight="1">
      <c r="A7" s="5503"/>
      <c r="B7" s="2373" t="s">
        <v>3360</v>
      </c>
      <c r="C7" s="2354">
        <v>3</v>
      </c>
      <c r="D7" s="2354">
        <v>650</v>
      </c>
      <c r="E7" s="2354">
        <v>1</v>
      </c>
      <c r="F7" s="2354">
        <v>200</v>
      </c>
      <c r="G7" s="2354">
        <v>1</v>
      </c>
      <c r="H7" s="2354">
        <v>200</v>
      </c>
      <c r="I7" s="2354">
        <v>1</v>
      </c>
      <c r="J7" s="2354">
        <v>250</v>
      </c>
      <c r="K7" s="2354">
        <v>1</v>
      </c>
      <c r="L7" s="2354">
        <v>200</v>
      </c>
    </row>
    <row r="8" spans="1:12" ht="39" customHeight="1">
      <c r="A8" s="5503"/>
      <c r="B8" s="2373" t="s">
        <v>3361</v>
      </c>
      <c r="C8" s="2374" t="s">
        <v>693</v>
      </c>
      <c r="D8" s="2374" t="s">
        <v>693</v>
      </c>
      <c r="E8" s="2374" t="s">
        <v>693</v>
      </c>
      <c r="F8" s="2374" t="s">
        <v>693</v>
      </c>
      <c r="G8" s="2374" t="s">
        <v>693</v>
      </c>
      <c r="H8" s="2374" t="s">
        <v>693</v>
      </c>
      <c r="I8" s="2374" t="s">
        <v>693</v>
      </c>
      <c r="J8" s="2374" t="s">
        <v>693</v>
      </c>
      <c r="K8" s="2374" t="s">
        <v>693</v>
      </c>
      <c r="L8" s="2374" t="s">
        <v>693</v>
      </c>
    </row>
    <row r="9" spans="1:12" ht="39" customHeight="1">
      <c r="A9" s="5503"/>
      <c r="B9" s="2373" t="s">
        <v>3362</v>
      </c>
      <c r="C9" s="2374" t="s">
        <v>693</v>
      </c>
      <c r="D9" s="2374" t="s">
        <v>693</v>
      </c>
      <c r="E9" s="2374" t="s">
        <v>693</v>
      </c>
      <c r="F9" s="2374" t="s">
        <v>693</v>
      </c>
      <c r="G9" s="2374" t="s">
        <v>693</v>
      </c>
      <c r="H9" s="2374" t="s">
        <v>693</v>
      </c>
      <c r="I9" s="2374" t="s">
        <v>693</v>
      </c>
      <c r="J9" s="2374" t="s">
        <v>693</v>
      </c>
      <c r="K9" s="2374" t="s">
        <v>693</v>
      </c>
      <c r="L9" s="2374" t="s">
        <v>693</v>
      </c>
    </row>
    <row r="10" spans="1:12" ht="39" customHeight="1">
      <c r="A10" s="5503"/>
      <c r="B10" s="2372" t="s">
        <v>3363</v>
      </c>
      <c r="C10" s="2374" t="s">
        <v>693</v>
      </c>
      <c r="D10" s="2374" t="s">
        <v>693</v>
      </c>
      <c r="E10" s="2374" t="s">
        <v>693</v>
      </c>
      <c r="F10" s="2374" t="s">
        <v>693</v>
      </c>
      <c r="G10" s="2374">
        <v>1</v>
      </c>
      <c r="H10" s="2374">
        <v>270</v>
      </c>
      <c r="I10" s="2374" t="s">
        <v>693</v>
      </c>
      <c r="J10" s="2374" t="s">
        <v>693</v>
      </c>
      <c r="K10" s="2374" t="s">
        <v>693</v>
      </c>
      <c r="L10" s="2374" t="s">
        <v>693</v>
      </c>
    </row>
    <row r="11" spans="1:12" ht="39" customHeight="1">
      <c r="A11" s="5503"/>
      <c r="B11" s="2372" t="s">
        <v>3364</v>
      </c>
      <c r="C11" s="2374" t="s">
        <v>693</v>
      </c>
      <c r="D11" s="2374" t="s">
        <v>693</v>
      </c>
      <c r="E11" s="2374" t="s">
        <v>693</v>
      </c>
      <c r="F11" s="2374" t="s">
        <v>693</v>
      </c>
      <c r="G11" s="2374" t="s">
        <v>693</v>
      </c>
      <c r="H11" s="2355" t="s">
        <v>693</v>
      </c>
      <c r="I11" s="2355" t="s">
        <v>693</v>
      </c>
      <c r="J11" s="2355" t="s">
        <v>693</v>
      </c>
      <c r="K11" s="2355" t="s">
        <v>693</v>
      </c>
      <c r="L11" s="2355" t="s">
        <v>693</v>
      </c>
    </row>
    <row r="12" spans="1:12" ht="39" customHeight="1">
      <c r="A12" s="5503"/>
      <c r="B12" s="2373" t="s">
        <v>3365</v>
      </c>
      <c r="C12" s="2374">
        <v>2</v>
      </c>
      <c r="D12" s="2374">
        <v>1800</v>
      </c>
      <c r="E12" s="2355">
        <v>1</v>
      </c>
      <c r="F12" s="2355">
        <v>690</v>
      </c>
      <c r="G12" s="2355">
        <v>1</v>
      </c>
      <c r="H12" s="2355">
        <v>650</v>
      </c>
      <c r="I12" s="2355">
        <v>1</v>
      </c>
      <c r="J12" s="2355">
        <v>700</v>
      </c>
      <c r="K12" s="2355">
        <v>2</v>
      </c>
      <c r="L12" s="2355">
        <v>660</v>
      </c>
    </row>
    <row r="13" spans="1:12" ht="39" customHeight="1">
      <c r="A13" s="5503"/>
      <c r="B13" s="2372" t="s">
        <v>3366</v>
      </c>
      <c r="C13" s="2354">
        <v>6</v>
      </c>
      <c r="D13" s="2354">
        <v>3070</v>
      </c>
      <c r="E13" s="2354">
        <v>4</v>
      </c>
      <c r="F13" s="2354">
        <v>1000</v>
      </c>
      <c r="G13" s="2354">
        <v>4</v>
      </c>
      <c r="H13" s="2354">
        <v>1500</v>
      </c>
      <c r="I13" s="2354">
        <v>2</v>
      </c>
      <c r="J13" s="2354">
        <v>600</v>
      </c>
      <c r="K13" s="2354">
        <v>7</v>
      </c>
      <c r="L13" s="2354">
        <v>1866</v>
      </c>
    </row>
    <row r="14" spans="1:12" ht="39" customHeight="1">
      <c r="A14" s="5503"/>
      <c r="B14" s="2373" t="s">
        <v>3367</v>
      </c>
      <c r="C14" s="2354">
        <v>14</v>
      </c>
      <c r="D14" s="2354">
        <v>3270</v>
      </c>
      <c r="E14" s="2354">
        <v>14</v>
      </c>
      <c r="F14" s="2354">
        <v>1780</v>
      </c>
      <c r="G14" s="2354">
        <v>10</v>
      </c>
      <c r="H14" s="2354">
        <v>2130</v>
      </c>
      <c r="I14" s="2354">
        <v>11</v>
      </c>
      <c r="J14" s="2354">
        <v>1669</v>
      </c>
      <c r="K14" s="2354">
        <v>12</v>
      </c>
      <c r="L14" s="2354">
        <v>1902</v>
      </c>
    </row>
    <row r="15" spans="1:12" ht="39" customHeight="1">
      <c r="A15" s="5503"/>
      <c r="B15" s="2372" t="s">
        <v>3368</v>
      </c>
      <c r="C15" s="2354">
        <v>9</v>
      </c>
      <c r="D15" s="2354">
        <v>145</v>
      </c>
      <c r="E15" s="2354">
        <v>7</v>
      </c>
      <c r="F15" s="2354">
        <v>200</v>
      </c>
      <c r="G15" s="2354">
        <v>15</v>
      </c>
      <c r="H15" s="2354">
        <v>317</v>
      </c>
      <c r="I15" s="2354">
        <v>15</v>
      </c>
      <c r="J15" s="2354">
        <v>360</v>
      </c>
      <c r="K15" s="2354">
        <v>15</v>
      </c>
      <c r="L15" s="2354">
        <v>270</v>
      </c>
    </row>
    <row r="16" spans="1:12" ht="39" customHeight="1">
      <c r="A16" s="5504"/>
      <c r="B16" s="2373" t="s">
        <v>3369</v>
      </c>
      <c r="C16" s="2354">
        <v>98</v>
      </c>
      <c r="D16" s="2354">
        <v>1480</v>
      </c>
      <c r="E16" s="2354">
        <v>108</v>
      </c>
      <c r="F16" s="2354">
        <v>1583</v>
      </c>
      <c r="G16" s="2354">
        <v>99</v>
      </c>
      <c r="H16" s="2354">
        <v>939</v>
      </c>
      <c r="I16" s="2354">
        <v>91</v>
      </c>
      <c r="J16" s="2354">
        <v>762</v>
      </c>
      <c r="K16" s="2354">
        <v>97</v>
      </c>
      <c r="L16" s="2354">
        <v>897</v>
      </c>
    </row>
    <row r="17" spans="1:12" ht="44.25" customHeight="1">
      <c r="A17" s="5505" t="s">
        <v>3370</v>
      </c>
      <c r="B17" s="5506"/>
      <c r="C17" s="2356">
        <v>85</v>
      </c>
      <c r="D17" s="2352">
        <v>710</v>
      </c>
      <c r="E17" s="2356">
        <v>50</v>
      </c>
      <c r="F17" s="2352">
        <v>590</v>
      </c>
      <c r="G17" s="2356">
        <v>19</v>
      </c>
      <c r="H17" s="2352">
        <v>628</v>
      </c>
      <c r="I17" s="2356">
        <v>40</v>
      </c>
      <c r="J17" s="2352">
        <v>583</v>
      </c>
      <c r="K17" s="2352">
        <v>27</v>
      </c>
      <c r="L17" s="2352">
        <v>513</v>
      </c>
    </row>
    <row r="18" spans="1:12" ht="39" customHeight="1">
      <c r="A18" s="5502" t="s">
        <v>3371</v>
      </c>
      <c r="B18" s="2372" t="s">
        <v>3169</v>
      </c>
      <c r="C18" s="2357">
        <v>790</v>
      </c>
      <c r="D18" s="2352">
        <v>14837</v>
      </c>
      <c r="E18" s="2357">
        <v>742</v>
      </c>
      <c r="F18" s="2352">
        <v>13392</v>
      </c>
      <c r="G18" s="2357">
        <v>860</v>
      </c>
      <c r="H18" s="2352">
        <v>15316</v>
      </c>
      <c r="I18" s="2357">
        <v>789</v>
      </c>
      <c r="J18" s="2352">
        <v>13818</v>
      </c>
      <c r="K18" s="2357">
        <v>760</v>
      </c>
      <c r="L18" s="2352">
        <v>13447</v>
      </c>
    </row>
    <row r="19" spans="1:12" ht="39" customHeight="1">
      <c r="A19" s="5503"/>
      <c r="B19" s="2373" t="s">
        <v>3372</v>
      </c>
      <c r="C19" s="2354">
        <v>437</v>
      </c>
      <c r="D19" s="2354">
        <v>7923</v>
      </c>
      <c r="E19" s="2354">
        <v>427</v>
      </c>
      <c r="F19" s="2354">
        <v>7530</v>
      </c>
      <c r="G19" s="2354">
        <v>545</v>
      </c>
      <c r="H19" s="2354">
        <v>8813</v>
      </c>
      <c r="I19" s="2354">
        <v>535</v>
      </c>
      <c r="J19" s="2354">
        <v>8370</v>
      </c>
      <c r="K19" s="2354">
        <v>491</v>
      </c>
      <c r="L19" s="2354">
        <v>7625</v>
      </c>
    </row>
    <row r="20" spans="1:12" ht="39" customHeight="1">
      <c r="A20" s="5503"/>
      <c r="B20" s="2373" t="s">
        <v>3373</v>
      </c>
      <c r="C20" s="2354">
        <v>300</v>
      </c>
      <c r="D20" s="2354">
        <v>5565</v>
      </c>
      <c r="E20" s="2354">
        <v>260</v>
      </c>
      <c r="F20" s="2354">
        <v>4630</v>
      </c>
      <c r="G20" s="2354">
        <v>234</v>
      </c>
      <c r="H20" s="2354">
        <v>4277</v>
      </c>
      <c r="I20" s="2354">
        <v>185</v>
      </c>
      <c r="J20" s="2354">
        <v>3842</v>
      </c>
      <c r="K20" s="2354">
        <v>216</v>
      </c>
      <c r="L20" s="2354">
        <v>4177</v>
      </c>
    </row>
    <row r="21" spans="1:12" ht="39" customHeight="1" thickBot="1">
      <c r="A21" s="5507"/>
      <c r="B21" s="2375" t="s">
        <v>3374</v>
      </c>
      <c r="C21" s="2359">
        <v>53</v>
      </c>
      <c r="D21" s="2359">
        <v>1349</v>
      </c>
      <c r="E21" s="2359">
        <v>55</v>
      </c>
      <c r="F21" s="2359">
        <v>1232</v>
      </c>
      <c r="G21" s="2359">
        <v>81</v>
      </c>
      <c r="H21" s="2359">
        <v>2226</v>
      </c>
      <c r="I21" s="2359">
        <v>69</v>
      </c>
      <c r="J21" s="2359">
        <v>1606</v>
      </c>
      <c r="K21" s="2359">
        <v>53</v>
      </c>
      <c r="L21" s="2359">
        <v>1645</v>
      </c>
    </row>
    <row r="22" spans="1:12" s="2366" customFormat="1" ht="15" customHeight="1">
      <c r="A22" s="2360" t="s">
        <v>3380</v>
      </c>
      <c r="B22" s="2360"/>
      <c r="C22" s="2343"/>
      <c r="D22" s="2343"/>
      <c r="E22" s="1564"/>
      <c r="F22" s="1564"/>
      <c r="G22" s="1564"/>
      <c r="H22" s="2376"/>
      <c r="I22" s="1564"/>
      <c r="J22" s="2376"/>
      <c r="K22" s="1564"/>
      <c r="L22" s="2376" t="s">
        <v>3381</v>
      </c>
    </row>
    <row r="23" spans="1:12" s="2366" customFormat="1" ht="15" customHeight="1">
      <c r="A23" s="2343"/>
      <c r="B23" s="2343"/>
      <c r="C23" s="2343"/>
      <c r="D23" s="2343"/>
    </row>
  </sheetData>
  <mergeCells count="10">
    <mergeCell ref="A5:B5"/>
    <mergeCell ref="A6:A16"/>
    <mergeCell ref="A17:B17"/>
    <mergeCell ref="A18:A21"/>
    <mergeCell ref="A3:B4"/>
    <mergeCell ref="C3:D3"/>
    <mergeCell ref="E3:F3"/>
    <mergeCell ref="G3:H3"/>
    <mergeCell ref="I3:J3"/>
    <mergeCell ref="K3:L3"/>
  </mergeCells>
  <phoneticPr fontId="2"/>
  <printOptions horizontalCentered="1"/>
  <pageMargins left="0.23622047244094491" right="0.23622047244094491" top="0.74803149606299213" bottom="0.74803149606299213" header="0.31496062992125984" footer="0.31496062992125984"/>
  <pageSetup paperSize="9" firstPageNumber="93" orientation="portrait" useFirstPageNumber="1" r:id="rId1"/>
  <headerFooter alignWithMargins="0">
    <oddFooter>&amp;C&amp;"ＭＳ 明朝,標準"&amp;10&amp;P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EBE2-E2BB-4F31-AD5F-275DED181E4F}">
  <dimension ref="A1:AE37"/>
  <sheetViews>
    <sheetView view="pageBreakPreview" zoomScaleNormal="100" zoomScaleSheetLayoutView="100" workbookViewId="0"/>
  </sheetViews>
  <sheetFormatPr defaultColWidth="9" defaultRowHeight="12"/>
  <cols>
    <col min="1" max="1" width="5.1796875" style="2399" bestFit="1" customWidth="1"/>
    <col min="2" max="2" width="4.453125" style="2399" bestFit="1" customWidth="1"/>
    <col min="3" max="11" width="9.36328125" style="2399" customWidth="1"/>
    <col min="12" max="12" width="9.6328125" style="2399" customWidth="1"/>
    <col min="13" max="21" width="9.36328125" style="2399" customWidth="1"/>
    <col min="22" max="22" width="8.36328125" style="2399" customWidth="1"/>
    <col min="23" max="31" width="10.6328125" style="2399" hidden="1" customWidth="1"/>
    <col min="32" max="16384" width="9" style="2399"/>
  </cols>
  <sheetData>
    <row r="1" spans="1:31" s="2378" customFormat="1" ht="30" customHeight="1">
      <c r="A1" s="2377" t="s">
        <v>3382</v>
      </c>
      <c r="B1" s="2377"/>
      <c r="C1" s="2377"/>
      <c r="D1" s="2377"/>
      <c r="E1" s="2377"/>
      <c r="F1" s="2377"/>
      <c r="G1" s="2377"/>
      <c r="H1" s="2377"/>
      <c r="I1" s="2377"/>
      <c r="J1" s="2377"/>
      <c r="K1" s="2377"/>
      <c r="L1" s="2377"/>
      <c r="M1" s="2377"/>
      <c r="N1" s="2377"/>
      <c r="R1" s="2379"/>
      <c r="X1" s="2379"/>
      <c r="Y1" s="2379"/>
      <c r="Z1" s="2379"/>
    </row>
    <row r="2" spans="1:31" s="2380" customFormat="1" ht="11.25" customHeight="1" thickBot="1"/>
    <row r="3" spans="1:31" s="2382" customFormat="1" ht="19.5" customHeight="1">
      <c r="A3" s="5514" t="s">
        <v>3383</v>
      </c>
      <c r="B3" s="5515"/>
      <c r="C3" s="5518" t="s">
        <v>3384</v>
      </c>
      <c r="D3" s="5519"/>
      <c r="E3" s="5520"/>
      <c r="F3" s="5518" t="s">
        <v>3385</v>
      </c>
      <c r="G3" s="5519"/>
      <c r="H3" s="5520"/>
      <c r="I3" s="5518" t="s">
        <v>3386</v>
      </c>
      <c r="J3" s="5521"/>
      <c r="K3" s="5521"/>
      <c r="L3" s="2381"/>
      <c r="W3" s="5522" t="s">
        <v>3387</v>
      </c>
      <c r="X3" s="5526"/>
      <c r="Y3" s="5527"/>
      <c r="Z3" s="5522" t="s">
        <v>3388</v>
      </c>
      <c r="AA3" s="5523"/>
      <c r="AB3" s="5528"/>
      <c r="AC3" s="5522" t="s">
        <v>3389</v>
      </c>
      <c r="AD3" s="5523"/>
      <c r="AE3" s="5523"/>
    </row>
    <row r="4" spans="1:31" s="2382" customFormat="1" ht="19.5" customHeight="1">
      <c r="A4" s="5516"/>
      <c r="B4" s="5517"/>
      <c r="C4" s="2383" t="s">
        <v>3318</v>
      </c>
      <c r="D4" s="2384" t="s">
        <v>3390</v>
      </c>
      <c r="E4" s="2384" t="s">
        <v>3391</v>
      </c>
      <c r="F4" s="2384" t="s">
        <v>3318</v>
      </c>
      <c r="G4" s="2384" t="s">
        <v>3390</v>
      </c>
      <c r="H4" s="2384" t="s">
        <v>3391</v>
      </c>
      <c r="I4" s="2384" t="s">
        <v>3318</v>
      </c>
      <c r="J4" s="2384" t="s">
        <v>3390</v>
      </c>
      <c r="K4" s="2385" t="s">
        <v>3391</v>
      </c>
      <c r="L4" s="2381"/>
      <c r="W4" s="2384" t="s">
        <v>3318</v>
      </c>
      <c r="X4" s="2384" t="s">
        <v>3297</v>
      </c>
      <c r="Y4" s="2384" t="s">
        <v>1641</v>
      </c>
      <c r="Z4" s="2384" t="s">
        <v>970</v>
      </c>
      <c r="AA4" s="2384" t="s">
        <v>3297</v>
      </c>
      <c r="AB4" s="2384" t="s">
        <v>1641</v>
      </c>
      <c r="AC4" s="2384" t="s">
        <v>3318</v>
      </c>
      <c r="AD4" s="2384" t="s">
        <v>3297</v>
      </c>
      <c r="AE4" s="2386" t="s">
        <v>1641</v>
      </c>
    </row>
    <row r="5" spans="1:31" s="2392" customFormat="1" ht="19.5" customHeight="1">
      <c r="A5" s="5524" t="s">
        <v>2503</v>
      </c>
      <c r="B5" s="5525"/>
      <c r="C5" s="2387">
        <v>43588</v>
      </c>
      <c r="D5" s="2388">
        <v>39918</v>
      </c>
      <c r="E5" s="2389">
        <v>3670</v>
      </c>
      <c r="F5" s="2390">
        <v>30753</v>
      </c>
      <c r="G5" s="2389">
        <v>29696</v>
      </c>
      <c r="H5" s="2389">
        <v>1057</v>
      </c>
      <c r="I5" s="2390">
        <v>58606</v>
      </c>
      <c r="J5" s="2389">
        <v>56376</v>
      </c>
      <c r="K5" s="2389">
        <v>2230</v>
      </c>
      <c r="L5" s="2391"/>
      <c r="W5" s="2393"/>
      <c r="X5" s="2393"/>
      <c r="Y5" s="2393"/>
      <c r="Z5" s="2393"/>
      <c r="AA5" s="2393"/>
      <c r="AB5" s="2393"/>
      <c r="AC5" s="2393"/>
      <c r="AD5" s="2393"/>
      <c r="AE5" s="2393"/>
    </row>
    <row r="6" spans="1:31" s="2392" customFormat="1" ht="19.5" customHeight="1">
      <c r="A6" s="5408">
        <v>28</v>
      </c>
      <c r="B6" s="5470"/>
      <c r="C6" s="2387">
        <v>46341</v>
      </c>
      <c r="D6" s="2388">
        <v>41338</v>
      </c>
      <c r="E6" s="2389">
        <v>5003</v>
      </c>
      <c r="F6" s="2390">
        <v>28680</v>
      </c>
      <c r="G6" s="2389">
        <v>27573</v>
      </c>
      <c r="H6" s="2389">
        <v>1107</v>
      </c>
      <c r="I6" s="2390">
        <v>57556</v>
      </c>
      <c r="J6" s="2389">
        <v>55973</v>
      </c>
      <c r="K6" s="2389">
        <v>1583</v>
      </c>
      <c r="L6" s="2391"/>
      <c r="W6" s="2393"/>
      <c r="X6" s="2393"/>
      <c r="Y6" s="2393"/>
      <c r="Z6" s="2393"/>
      <c r="AA6" s="2393"/>
      <c r="AB6" s="2393"/>
      <c r="AC6" s="2393"/>
      <c r="AD6" s="2393"/>
      <c r="AE6" s="2393"/>
    </row>
    <row r="7" spans="1:31" s="2392" customFormat="1" ht="19.5" customHeight="1">
      <c r="A7" s="5408">
        <v>29</v>
      </c>
      <c r="B7" s="5470"/>
      <c r="C7" s="2387">
        <v>46677</v>
      </c>
      <c r="D7" s="2388">
        <v>42935</v>
      </c>
      <c r="E7" s="2389">
        <v>3742</v>
      </c>
      <c r="F7" s="2390">
        <v>25623</v>
      </c>
      <c r="G7" s="2389">
        <v>24528</v>
      </c>
      <c r="H7" s="2389">
        <v>1095</v>
      </c>
      <c r="I7" s="2390">
        <v>62165</v>
      </c>
      <c r="J7" s="2389">
        <v>59766</v>
      </c>
      <c r="K7" s="2389">
        <v>2399</v>
      </c>
      <c r="L7" s="2391"/>
      <c r="W7" s="2393"/>
      <c r="X7" s="2393"/>
      <c r="Y7" s="2393"/>
      <c r="Z7" s="2393"/>
      <c r="AA7" s="2393"/>
      <c r="AB7" s="2393"/>
      <c r="AC7" s="2393"/>
      <c r="AD7" s="2393"/>
      <c r="AE7" s="2393"/>
    </row>
    <row r="8" spans="1:31" s="2392" customFormat="1" ht="19.5" customHeight="1">
      <c r="A8" s="5408">
        <v>30</v>
      </c>
      <c r="B8" s="5470"/>
      <c r="C8" s="2387">
        <v>45047</v>
      </c>
      <c r="D8" s="2389">
        <v>41827</v>
      </c>
      <c r="E8" s="2389">
        <v>3220</v>
      </c>
      <c r="F8" s="2390">
        <v>28784</v>
      </c>
      <c r="G8" s="2389">
        <v>27641</v>
      </c>
      <c r="H8" s="2389">
        <v>1143</v>
      </c>
      <c r="I8" s="2390">
        <v>69186</v>
      </c>
      <c r="J8" s="2389">
        <v>66257</v>
      </c>
      <c r="K8" s="2389">
        <v>2929</v>
      </c>
      <c r="L8" s="2391"/>
      <c r="W8" s="2393"/>
      <c r="X8" s="2393"/>
      <c r="Y8" s="2393"/>
      <c r="Z8" s="2393"/>
      <c r="AA8" s="2393"/>
      <c r="AB8" s="2393"/>
      <c r="AC8" s="2393"/>
      <c r="AD8" s="2393"/>
      <c r="AE8" s="2393"/>
    </row>
    <row r="9" spans="1:31" ht="19.5" customHeight="1" thickBot="1">
      <c r="A9" s="5512" t="s">
        <v>346</v>
      </c>
      <c r="B9" s="5513"/>
      <c r="C9" s="2394">
        <v>42446</v>
      </c>
      <c r="D9" s="2395">
        <v>38392</v>
      </c>
      <c r="E9" s="2395">
        <v>4054</v>
      </c>
      <c r="F9" s="2396">
        <v>24758</v>
      </c>
      <c r="G9" s="2397">
        <v>23611</v>
      </c>
      <c r="H9" s="2397">
        <v>1147</v>
      </c>
      <c r="I9" s="2396">
        <v>54408</v>
      </c>
      <c r="J9" s="2397">
        <v>50847</v>
      </c>
      <c r="K9" s="2397">
        <v>3561</v>
      </c>
      <c r="L9" s="2398"/>
      <c r="W9" s="2400">
        <v>474</v>
      </c>
      <c r="X9" s="2401">
        <v>308</v>
      </c>
      <c r="Y9" s="2401">
        <v>166</v>
      </c>
      <c r="Z9" s="2400">
        <v>879</v>
      </c>
      <c r="AA9" s="2401">
        <v>825</v>
      </c>
      <c r="AB9" s="2401">
        <v>54</v>
      </c>
      <c r="AC9" s="2400">
        <v>0</v>
      </c>
      <c r="AD9" s="2401">
        <v>0</v>
      </c>
      <c r="AE9" s="2401">
        <v>0</v>
      </c>
    </row>
    <row r="10" spans="1:31" ht="12" customHeight="1" thickBot="1">
      <c r="A10" s="2392"/>
      <c r="B10" s="2392"/>
      <c r="C10" s="2392"/>
      <c r="D10" s="2392"/>
      <c r="E10" s="2392"/>
      <c r="F10" s="2402"/>
      <c r="G10" s="2392"/>
      <c r="H10" s="2392"/>
      <c r="I10" s="2392"/>
      <c r="J10" s="2392"/>
      <c r="K10" s="2392"/>
      <c r="L10" s="2398"/>
      <c r="AC10" s="5529" t="s">
        <v>3392</v>
      </c>
      <c r="AD10" s="5529"/>
      <c r="AE10" s="5529"/>
    </row>
    <row r="11" spans="1:31" ht="19.5" customHeight="1">
      <c r="A11" s="5514" t="s">
        <v>3383</v>
      </c>
      <c r="B11" s="5515"/>
      <c r="C11" s="5518" t="s">
        <v>3393</v>
      </c>
      <c r="D11" s="5530"/>
      <c r="E11" s="5531"/>
      <c r="F11" s="5532" t="s">
        <v>3394</v>
      </c>
      <c r="G11" s="5534" t="s">
        <v>3395</v>
      </c>
      <c r="H11" s="5536" t="s">
        <v>3396</v>
      </c>
      <c r="I11" s="5537"/>
      <c r="J11" s="5538"/>
      <c r="K11" s="5539" t="s">
        <v>3397</v>
      </c>
      <c r="L11" s="2398"/>
    </row>
    <row r="12" spans="1:31" ht="19.5" customHeight="1">
      <c r="A12" s="5516"/>
      <c r="B12" s="5517"/>
      <c r="C12" s="2384" t="s">
        <v>3318</v>
      </c>
      <c r="D12" s="2384" t="s">
        <v>3390</v>
      </c>
      <c r="E12" s="2384" t="s">
        <v>3391</v>
      </c>
      <c r="F12" s="5533"/>
      <c r="G12" s="5535"/>
      <c r="H12" s="2384" t="s">
        <v>3318</v>
      </c>
      <c r="I12" s="2384" t="s">
        <v>3390</v>
      </c>
      <c r="J12" s="2384" t="s">
        <v>3391</v>
      </c>
      <c r="K12" s="5540"/>
      <c r="L12" s="2398"/>
    </row>
    <row r="13" spans="1:31" ht="19.5" customHeight="1">
      <c r="A13" s="5524" t="s">
        <v>2503</v>
      </c>
      <c r="B13" s="5525"/>
      <c r="C13" s="2403">
        <v>22531</v>
      </c>
      <c r="D13" s="2388">
        <v>16456</v>
      </c>
      <c r="E13" s="2388">
        <v>6075</v>
      </c>
      <c r="F13" s="2403">
        <v>14624</v>
      </c>
      <c r="G13" s="2403">
        <v>1500</v>
      </c>
      <c r="H13" s="2403">
        <v>2442</v>
      </c>
      <c r="I13" s="2388">
        <v>2240</v>
      </c>
      <c r="J13" s="2388">
        <v>202</v>
      </c>
      <c r="K13" s="2403">
        <v>9737</v>
      </c>
      <c r="L13" s="2398"/>
    </row>
    <row r="14" spans="1:31" ht="19.5" customHeight="1">
      <c r="A14" s="5408">
        <v>28</v>
      </c>
      <c r="B14" s="5470"/>
      <c r="C14" s="2403">
        <v>18913</v>
      </c>
      <c r="D14" s="2388">
        <v>13142</v>
      </c>
      <c r="E14" s="2388">
        <v>5771</v>
      </c>
      <c r="F14" s="2403">
        <v>13642</v>
      </c>
      <c r="G14" s="2403">
        <v>1590</v>
      </c>
      <c r="H14" s="2403">
        <v>2828</v>
      </c>
      <c r="I14" s="2388">
        <v>2763</v>
      </c>
      <c r="J14" s="2388">
        <v>65</v>
      </c>
      <c r="K14" s="2403">
        <v>8448</v>
      </c>
      <c r="L14" s="2398"/>
    </row>
    <row r="15" spans="1:31" ht="19.5" customHeight="1">
      <c r="A15" s="5408">
        <v>29</v>
      </c>
      <c r="B15" s="5470"/>
      <c r="C15" s="2403">
        <v>16202</v>
      </c>
      <c r="D15" s="2388">
        <v>11318</v>
      </c>
      <c r="E15" s="2388">
        <v>4884</v>
      </c>
      <c r="F15" s="2403">
        <v>13380</v>
      </c>
      <c r="G15" s="2403">
        <v>1611</v>
      </c>
      <c r="H15" s="2403">
        <v>4986</v>
      </c>
      <c r="I15" s="2388">
        <v>4256</v>
      </c>
      <c r="J15" s="2388">
        <v>730</v>
      </c>
      <c r="K15" s="2403">
        <v>8855</v>
      </c>
      <c r="L15" s="2398"/>
    </row>
    <row r="16" spans="1:31" ht="19.5" customHeight="1">
      <c r="A16" s="5408">
        <v>30</v>
      </c>
      <c r="B16" s="5470"/>
      <c r="C16" s="2387">
        <v>13945</v>
      </c>
      <c r="D16" s="2389">
        <v>9091</v>
      </c>
      <c r="E16" s="2389">
        <v>4854</v>
      </c>
      <c r="F16" s="2390">
        <v>22649</v>
      </c>
      <c r="G16" s="2390">
        <v>2199</v>
      </c>
      <c r="H16" s="2390">
        <v>8481</v>
      </c>
      <c r="I16" s="2389">
        <v>7402</v>
      </c>
      <c r="J16" s="2389">
        <v>1079</v>
      </c>
      <c r="K16" s="2390">
        <v>8028</v>
      </c>
      <c r="L16" s="2398"/>
    </row>
    <row r="17" spans="1:12" ht="19.5" customHeight="1" thickBot="1">
      <c r="A17" s="5512" t="s">
        <v>346</v>
      </c>
      <c r="B17" s="5513"/>
      <c r="C17" s="2404">
        <v>13563</v>
      </c>
      <c r="D17" s="2397">
        <v>6994</v>
      </c>
      <c r="E17" s="2397">
        <v>6569</v>
      </c>
      <c r="F17" s="2405">
        <v>17312</v>
      </c>
      <c r="G17" s="2405">
        <v>2160</v>
      </c>
      <c r="H17" s="2396">
        <v>6948</v>
      </c>
      <c r="I17" s="2397">
        <v>6250</v>
      </c>
      <c r="J17" s="2397">
        <v>698</v>
      </c>
      <c r="K17" s="2405">
        <v>5971</v>
      </c>
      <c r="L17" s="2398"/>
    </row>
    <row r="18" spans="1:12" ht="12.5" thickBot="1">
      <c r="L18" s="2398"/>
    </row>
    <row r="19" spans="1:12" s="2382" customFormat="1" ht="19.5" customHeight="1">
      <c r="A19" s="5514" t="s">
        <v>3383</v>
      </c>
      <c r="B19" s="5515"/>
      <c r="C19" s="5518" t="s">
        <v>3398</v>
      </c>
      <c r="D19" s="5530"/>
      <c r="E19" s="5531"/>
      <c r="F19" s="5518" t="s">
        <v>3399</v>
      </c>
      <c r="G19" s="5519"/>
      <c r="H19" s="5519"/>
      <c r="I19" s="5532" t="s">
        <v>3400</v>
      </c>
      <c r="J19" s="5532" t="s">
        <v>3401</v>
      </c>
      <c r="K19" s="5539" t="s">
        <v>3402</v>
      </c>
    </row>
    <row r="20" spans="1:12" s="2382" customFormat="1" ht="19.5" customHeight="1">
      <c r="A20" s="5516"/>
      <c r="B20" s="5517"/>
      <c r="C20" s="2384" t="s">
        <v>3318</v>
      </c>
      <c r="D20" s="2384" t="s">
        <v>3390</v>
      </c>
      <c r="E20" s="2386" t="s">
        <v>3391</v>
      </c>
      <c r="F20" s="2384" t="s">
        <v>3318</v>
      </c>
      <c r="G20" s="2384" t="s">
        <v>3390</v>
      </c>
      <c r="H20" s="2386" t="s">
        <v>3391</v>
      </c>
      <c r="I20" s="5533"/>
      <c r="J20" s="5533"/>
      <c r="K20" s="5540"/>
    </row>
    <row r="21" spans="1:12" s="2392" customFormat="1" ht="19.5" customHeight="1">
      <c r="A21" s="5524" t="s">
        <v>2503</v>
      </c>
      <c r="B21" s="5525"/>
      <c r="C21" s="2390">
        <v>65946</v>
      </c>
      <c r="D21" s="2389">
        <v>30944</v>
      </c>
      <c r="E21" s="2389">
        <v>35002</v>
      </c>
      <c r="F21" s="2390">
        <v>23784</v>
      </c>
      <c r="G21" s="2389">
        <v>14707</v>
      </c>
      <c r="H21" s="2388">
        <v>9077</v>
      </c>
      <c r="I21" s="2403">
        <v>2855</v>
      </c>
      <c r="J21" s="2403">
        <v>5423</v>
      </c>
      <c r="K21" s="2403">
        <v>12777</v>
      </c>
    </row>
    <row r="22" spans="1:12" s="2392" customFormat="1" ht="19.5" customHeight="1">
      <c r="A22" s="5408">
        <v>28</v>
      </c>
      <c r="B22" s="5470"/>
      <c r="C22" s="2390">
        <v>60965</v>
      </c>
      <c r="D22" s="2389">
        <v>26859</v>
      </c>
      <c r="E22" s="2389">
        <v>34106</v>
      </c>
      <c r="F22" s="2390">
        <v>24844</v>
      </c>
      <c r="G22" s="2389">
        <v>14845</v>
      </c>
      <c r="H22" s="2388">
        <v>9999</v>
      </c>
      <c r="I22" s="2403">
        <v>2265</v>
      </c>
      <c r="J22" s="2403">
        <v>5240</v>
      </c>
      <c r="K22" s="2403">
        <v>16310</v>
      </c>
    </row>
    <row r="23" spans="1:12" s="2392" customFormat="1" ht="19.5" customHeight="1">
      <c r="A23" s="5408">
        <v>29</v>
      </c>
      <c r="B23" s="5470"/>
      <c r="C23" s="2390">
        <v>63089</v>
      </c>
      <c r="D23" s="2389">
        <v>29408</v>
      </c>
      <c r="E23" s="2389">
        <v>33681</v>
      </c>
      <c r="F23" s="2390">
        <v>30924</v>
      </c>
      <c r="G23" s="2389">
        <v>21293</v>
      </c>
      <c r="H23" s="2388">
        <v>9631</v>
      </c>
      <c r="I23" s="2403">
        <v>2244</v>
      </c>
      <c r="J23" s="2403">
        <v>3411</v>
      </c>
      <c r="K23" s="2403">
        <v>10656</v>
      </c>
    </row>
    <row r="24" spans="1:12" s="2392" customFormat="1" ht="19.5" customHeight="1">
      <c r="A24" s="5408">
        <v>30</v>
      </c>
      <c r="B24" s="5470"/>
      <c r="C24" s="2390">
        <v>59847</v>
      </c>
      <c r="D24" s="2389">
        <v>26728</v>
      </c>
      <c r="E24" s="2389">
        <v>33119</v>
      </c>
      <c r="F24" s="2390">
        <v>28431</v>
      </c>
      <c r="G24" s="2389">
        <v>19290</v>
      </c>
      <c r="H24" s="2389">
        <v>9141</v>
      </c>
      <c r="I24" s="2403">
        <v>1030</v>
      </c>
      <c r="J24" s="2403">
        <v>5371</v>
      </c>
      <c r="K24" s="2403">
        <v>10010</v>
      </c>
    </row>
    <row r="25" spans="1:12" ht="19.5" customHeight="1" thickBot="1">
      <c r="A25" s="5512" t="s">
        <v>346</v>
      </c>
      <c r="B25" s="5513"/>
      <c r="C25" s="2396">
        <v>53973</v>
      </c>
      <c r="D25" s="2397">
        <v>22096</v>
      </c>
      <c r="E25" s="2397">
        <v>31877</v>
      </c>
      <c r="F25" s="2396">
        <v>31845</v>
      </c>
      <c r="G25" s="2397">
        <v>23970</v>
      </c>
      <c r="H25" s="2397">
        <v>7875</v>
      </c>
      <c r="I25" s="2405">
        <v>290</v>
      </c>
      <c r="J25" s="2405">
        <v>4995</v>
      </c>
      <c r="K25" s="2405">
        <v>10266</v>
      </c>
    </row>
    <row r="26" spans="1:12" ht="12" customHeight="1" thickBot="1">
      <c r="A26" s="2392"/>
      <c r="B26" s="2392"/>
      <c r="C26" s="2392"/>
      <c r="D26" s="2392"/>
      <c r="E26" s="2392"/>
      <c r="F26" s="2392"/>
      <c r="G26" s="2392"/>
      <c r="H26" s="2392"/>
      <c r="I26" s="2391"/>
      <c r="J26" s="2391"/>
      <c r="K26" s="2402"/>
    </row>
    <row r="27" spans="1:12" ht="19.5" customHeight="1">
      <c r="A27" s="5514" t="s">
        <v>3383</v>
      </c>
      <c r="B27" s="5515"/>
      <c r="C27" s="5532" t="s">
        <v>3403</v>
      </c>
      <c r="D27" s="5543" t="s">
        <v>3404</v>
      </c>
      <c r="E27" s="5545" t="s">
        <v>3405</v>
      </c>
      <c r="F27" s="5545" t="s">
        <v>3406</v>
      </c>
      <c r="G27" s="5545" t="s">
        <v>3407</v>
      </c>
      <c r="H27" s="5541" t="s">
        <v>3408</v>
      </c>
      <c r="I27" s="5541" t="s">
        <v>3409</v>
      </c>
    </row>
    <row r="28" spans="1:12" ht="19.5" customHeight="1">
      <c r="A28" s="5516"/>
      <c r="B28" s="5517"/>
      <c r="C28" s="5533"/>
      <c r="D28" s="5544"/>
      <c r="E28" s="5546"/>
      <c r="F28" s="5546"/>
      <c r="G28" s="5546"/>
      <c r="H28" s="5542"/>
      <c r="I28" s="5542"/>
    </row>
    <row r="29" spans="1:12" ht="19.5" customHeight="1">
      <c r="A29" s="5524" t="s">
        <v>2503</v>
      </c>
      <c r="B29" s="5525"/>
      <c r="C29" s="2403">
        <v>11418</v>
      </c>
      <c r="D29" s="2403">
        <v>23862</v>
      </c>
      <c r="E29" s="2403">
        <v>2911</v>
      </c>
      <c r="F29" s="2403">
        <v>4143</v>
      </c>
      <c r="G29" s="2403">
        <v>5744</v>
      </c>
      <c r="H29" s="2403">
        <v>2792</v>
      </c>
      <c r="I29" s="2403" t="s">
        <v>693</v>
      </c>
    </row>
    <row r="30" spans="1:12" ht="19.5" customHeight="1">
      <c r="A30" s="5408">
        <v>28</v>
      </c>
      <c r="B30" s="5470"/>
      <c r="C30" s="2403">
        <v>13190</v>
      </c>
      <c r="D30" s="2403">
        <v>21518</v>
      </c>
      <c r="E30" s="2403">
        <v>2801</v>
      </c>
      <c r="F30" s="2403">
        <v>4525</v>
      </c>
      <c r="G30" s="2403">
        <v>6226</v>
      </c>
      <c r="H30" s="2403">
        <v>5344</v>
      </c>
      <c r="I30" s="2403" t="s">
        <v>693</v>
      </c>
    </row>
    <row r="31" spans="1:12" ht="19.5" customHeight="1">
      <c r="A31" s="5408">
        <v>29</v>
      </c>
      <c r="B31" s="5470"/>
      <c r="C31" s="2403">
        <v>19553</v>
      </c>
      <c r="D31" s="2403">
        <v>20611</v>
      </c>
      <c r="E31" s="2403">
        <v>4377</v>
      </c>
      <c r="F31" s="2403">
        <v>4510</v>
      </c>
      <c r="G31" s="2403">
        <v>7164</v>
      </c>
      <c r="H31" s="2403">
        <v>7975</v>
      </c>
      <c r="I31" s="2403" t="s">
        <v>693</v>
      </c>
    </row>
    <row r="32" spans="1:12" ht="19.5" customHeight="1">
      <c r="A32" s="5408">
        <v>30</v>
      </c>
      <c r="B32" s="5470"/>
      <c r="C32" s="2403">
        <v>14814</v>
      </c>
      <c r="D32" s="2403">
        <v>20993</v>
      </c>
      <c r="E32" s="2403">
        <v>3637</v>
      </c>
      <c r="F32" s="2403">
        <v>4562</v>
      </c>
      <c r="G32" s="2403">
        <v>6485</v>
      </c>
      <c r="H32" s="2403">
        <v>7950</v>
      </c>
      <c r="I32" s="2403">
        <v>2244</v>
      </c>
    </row>
    <row r="33" spans="1:12" ht="19.5" customHeight="1" thickBot="1">
      <c r="A33" s="5512" t="s">
        <v>346</v>
      </c>
      <c r="B33" s="5513"/>
      <c r="C33" s="2405">
        <v>16050</v>
      </c>
      <c r="D33" s="2405">
        <v>19617</v>
      </c>
      <c r="E33" s="2405">
        <v>2527</v>
      </c>
      <c r="F33" s="2405">
        <v>4219</v>
      </c>
      <c r="G33" s="2405">
        <v>5916</v>
      </c>
      <c r="H33" s="2405">
        <v>5251</v>
      </c>
      <c r="I33" s="2405">
        <v>3277</v>
      </c>
    </row>
    <row r="34" spans="1:12">
      <c r="C34" s="2398"/>
      <c r="G34" s="2398"/>
      <c r="I34" s="2406" t="s">
        <v>3410</v>
      </c>
    </row>
    <row r="35" spans="1:12">
      <c r="L35" s="2398"/>
    </row>
    <row r="36" spans="1:12">
      <c r="L36" s="2398"/>
    </row>
    <row r="37" spans="1:12">
      <c r="L37" s="2398"/>
    </row>
  </sheetData>
  <mergeCells count="48">
    <mergeCell ref="A29:B29"/>
    <mergeCell ref="A30:B30"/>
    <mergeCell ref="A31:B31"/>
    <mergeCell ref="A32:B32"/>
    <mergeCell ref="A33:B33"/>
    <mergeCell ref="I27:I28"/>
    <mergeCell ref="A22:B22"/>
    <mergeCell ref="A23:B23"/>
    <mergeCell ref="A24:B24"/>
    <mergeCell ref="A25:B25"/>
    <mergeCell ref="A27:B28"/>
    <mergeCell ref="C27:C28"/>
    <mergeCell ref="D27:D28"/>
    <mergeCell ref="E27:E28"/>
    <mergeCell ref="F27:F28"/>
    <mergeCell ref="G27:G28"/>
    <mergeCell ref="H27:H28"/>
    <mergeCell ref="C19:E19"/>
    <mergeCell ref="F19:H19"/>
    <mergeCell ref="I19:I20"/>
    <mergeCell ref="J19:J20"/>
    <mergeCell ref="K19:K20"/>
    <mergeCell ref="A21:B21"/>
    <mergeCell ref="A13:B13"/>
    <mergeCell ref="A14:B14"/>
    <mergeCell ref="A15:B15"/>
    <mergeCell ref="A16:B16"/>
    <mergeCell ref="A17:B17"/>
    <mergeCell ref="A19:B20"/>
    <mergeCell ref="AC10:AE10"/>
    <mergeCell ref="A11:B12"/>
    <mergeCell ref="C11:E11"/>
    <mergeCell ref="F11:F12"/>
    <mergeCell ref="G11:G12"/>
    <mergeCell ref="H11:J11"/>
    <mergeCell ref="K11:K12"/>
    <mergeCell ref="AC3:AE3"/>
    <mergeCell ref="A5:B5"/>
    <mergeCell ref="A6:B6"/>
    <mergeCell ref="A7:B7"/>
    <mergeCell ref="A8:B8"/>
    <mergeCell ref="W3:Y3"/>
    <mergeCell ref="Z3:AB3"/>
    <mergeCell ref="A9:B9"/>
    <mergeCell ref="A3:B4"/>
    <mergeCell ref="C3:E3"/>
    <mergeCell ref="F3:H3"/>
    <mergeCell ref="I3:K3"/>
  </mergeCells>
  <phoneticPr fontId="2"/>
  <printOptions horizontalCentered="1"/>
  <pageMargins left="0.23622047244094491" right="0.23622047244094491" top="0.74803149606299213" bottom="0.74803149606299213" header="0.31496062992125984" footer="0.31496062992125984"/>
  <pageSetup paperSize="9" scale="94" firstPageNumber="94" orientation="portrait" useFirstPageNumber="1" r:id="rId1"/>
  <headerFooter alignWithMargins="0">
    <oddFooter>&amp;C&amp;"ＭＳ 明朝,標準"&amp;10&amp;P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912-96BD-49D2-BBBF-FDF29BBA8041}">
  <sheetPr>
    <pageSetUpPr fitToPage="1"/>
  </sheetPr>
  <dimension ref="A1:F207"/>
  <sheetViews>
    <sheetView view="pageBreakPreview" zoomScaleNormal="120" zoomScaleSheetLayoutView="100" workbookViewId="0"/>
  </sheetViews>
  <sheetFormatPr defaultColWidth="9" defaultRowHeight="13"/>
  <cols>
    <col min="1" max="1" width="4.6328125" style="2470" customWidth="1"/>
    <col min="2" max="2" width="14.1796875" style="2471" customWidth="1"/>
    <col min="3" max="3" width="30.1796875" style="2472" customWidth="1"/>
    <col min="4" max="4" width="10.08984375" style="2471" customWidth="1"/>
    <col min="5" max="5" width="20" style="2471" customWidth="1"/>
    <col min="6" max="6" width="18.6328125" style="2471" customWidth="1"/>
    <col min="7" max="16384" width="9" style="2471"/>
  </cols>
  <sheetData>
    <row r="1" spans="1:6" s="2408" customFormat="1" ht="16.5">
      <c r="A1" s="2407" t="s">
        <v>3411</v>
      </c>
      <c r="B1" s="2407"/>
      <c r="C1" s="2407"/>
      <c r="D1" s="2407"/>
      <c r="E1" s="2407"/>
      <c r="F1" s="2407"/>
    </row>
    <row r="2" spans="1:6" s="2413" customFormat="1" ht="9" customHeight="1">
      <c r="A2" s="2409"/>
      <c r="B2" s="2410"/>
      <c r="C2" s="2411"/>
      <c r="D2" s="2412"/>
      <c r="E2" s="2412"/>
      <c r="F2" s="2412"/>
    </row>
    <row r="3" spans="1:6" s="2416" customFormat="1">
      <c r="A3" s="5547" t="s">
        <v>3412</v>
      </c>
      <c r="B3" s="5547"/>
      <c r="C3" s="5547"/>
      <c r="D3" s="2414"/>
      <c r="E3" s="2415"/>
      <c r="F3" s="2415"/>
    </row>
    <row r="4" spans="1:6" s="2416" customFormat="1">
      <c r="A4" s="2417" t="s">
        <v>3413</v>
      </c>
      <c r="B4" s="2418" t="s">
        <v>3414</v>
      </c>
      <c r="C4" s="2419" t="s">
        <v>3415</v>
      </c>
      <c r="D4" s="2418" t="s">
        <v>3416</v>
      </c>
      <c r="E4" s="2418" t="s">
        <v>3417</v>
      </c>
      <c r="F4" s="2418" t="s">
        <v>3418</v>
      </c>
    </row>
    <row r="5" spans="1:6" s="2416" customFormat="1">
      <c r="A5" s="2420">
        <v>1</v>
      </c>
      <c r="B5" s="2421" t="s">
        <v>3419</v>
      </c>
      <c r="C5" s="2422" t="s">
        <v>3420</v>
      </c>
      <c r="D5" s="2423" t="s">
        <v>3421</v>
      </c>
      <c r="E5" s="2421" t="s">
        <v>3422</v>
      </c>
      <c r="F5" s="2421" t="s">
        <v>3423</v>
      </c>
    </row>
    <row r="6" spans="1:6" s="2416" customFormat="1">
      <c r="A6" s="2420">
        <v>2</v>
      </c>
      <c r="B6" s="2421" t="s">
        <v>3424</v>
      </c>
      <c r="C6" s="2422" t="s">
        <v>3425</v>
      </c>
      <c r="D6" s="2423" t="s">
        <v>3426</v>
      </c>
      <c r="E6" s="2421" t="s">
        <v>3427</v>
      </c>
      <c r="F6" s="2421" t="s">
        <v>3428</v>
      </c>
    </row>
    <row r="7" spans="1:6" s="2416" customFormat="1" ht="24">
      <c r="A7" s="2420">
        <v>3</v>
      </c>
      <c r="B7" s="2421" t="s">
        <v>3429</v>
      </c>
      <c r="C7" s="2422" t="s">
        <v>3430</v>
      </c>
      <c r="D7" s="2423" t="s">
        <v>3431</v>
      </c>
      <c r="E7" s="2421" t="s">
        <v>3422</v>
      </c>
      <c r="F7" s="2421" t="s">
        <v>3432</v>
      </c>
    </row>
    <row r="8" spans="1:6" s="2416" customFormat="1">
      <c r="A8" s="2420">
        <v>4</v>
      </c>
      <c r="B8" s="2421" t="s">
        <v>3433</v>
      </c>
      <c r="C8" s="2422" t="s">
        <v>3434</v>
      </c>
      <c r="D8" s="2423" t="s">
        <v>3435</v>
      </c>
      <c r="E8" s="2421" t="s">
        <v>3436</v>
      </c>
      <c r="F8" s="2421" t="s">
        <v>3437</v>
      </c>
    </row>
    <row r="9" spans="1:6" s="2416" customFormat="1">
      <c r="A9" s="2420">
        <v>5</v>
      </c>
      <c r="B9" s="2421" t="s">
        <v>3433</v>
      </c>
      <c r="C9" s="2422" t="s">
        <v>2038</v>
      </c>
      <c r="D9" s="2423" t="s">
        <v>3438</v>
      </c>
      <c r="E9" s="2421" t="s">
        <v>3439</v>
      </c>
      <c r="F9" s="2421" t="s">
        <v>3440</v>
      </c>
    </row>
    <row r="10" spans="1:6" s="2416" customFormat="1">
      <c r="A10" s="2420">
        <v>6</v>
      </c>
      <c r="B10" s="2421" t="s">
        <v>3441</v>
      </c>
      <c r="C10" s="2421" t="s">
        <v>3442</v>
      </c>
      <c r="D10" s="2423" t="s">
        <v>3443</v>
      </c>
      <c r="E10" s="2421"/>
      <c r="F10" s="2422" t="s">
        <v>3444</v>
      </c>
    </row>
    <row r="11" spans="1:6" s="2416" customFormat="1">
      <c r="A11" s="2424"/>
      <c r="B11" s="2425"/>
      <c r="C11" s="2425"/>
      <c r="D11" s="2425"/>
      <c r="E11" s="2426"/>
      <c r="F11" s="2427"/>
    </row>
    <row r="12" spans="1:6" s="2416" customFormat="1">
      <c r="A12" s="5547" t="s">
        <v>3445</v>
      </c>
      <c r="B12" s="5547"/>
      <c r="C12" s="5547"/>
      <c r="D12" s="2414"/>
      <c r="E12" s="2415"/>
      <c r="F12" s="2415"/>
    </row>
    <row r="13" spans="1:6" s="2416" customFormat="1">
      <c r="A13" s="2417" t="s">
        <v>3413</v>
      </c>
      <c r="B13" s="2418" t="s">
        <v>3414</v>
      </c>
      <c r="C13" s="2419" t="s">
        <v>3415</v>
      </c>
      <c r="D13" s="2418" t="s">
        <v>3416</v>
      </c>
      <c r="E13" s="2418" t="s">
        <v>3417</v>
      </c>
      <c r="F13" s="2418" t="s">
        <v>3418</v>
      </c>
    </row>
    <row r="14" spans="1:6" s="2416" customFormat="1" ht="40.25" customHeight="1">
      <c r="A14" s="2420">
        <v>1</v>
      </c>
      <c r="B14" s="2421" t="s">
        <v>3446</v>
      </c>
      <c r="C14" s="2422" t="s">
        <v>3447</v>
      </c>
      <c r="D14" s="2423" t="s">
        <v>3448</v>
      </c>
      <c r="E14" s="2421" t="s">
        <v>296</v>
      </c>
      <c r="F14" s="2421" t="s">
        <v>3449</v>
      </c>
    </row>
    <row r="15" spans="1:6" s="2416" customFormat="1">
      <c r="A15" s="2420">
        <v>2</v>
      </c>
      <c r="B15" s="2421" t="s">
        <v>3446</v>
      </c>
      <c r="C15" s="2422" t="s">
        <v>3450</v>
      </c>
      <c r="D15" s="2423" t="s">
        <v>3451</v>
      </c>
      <c r="E15" s="2421" t="s">
        <v>296</v>
      </c>
      <c r="F15" s="2421" t="s">
        <v>3452</v>
      </c>
    </row>
    <row r="16" spans="1:6" s="2416" customFormat="1">
      <c r="A16" s="2428"/>
      <c r="B16" s="2429"/>
      <c r="C16" s="2430"/>
      <c r="D16" s="2425"/>
      <c r="E16" s="2426"/>
      <c r="F16" s="2426"/>
    </row>
    <row r="17" spans="1:6" s="2416" customFormat="1">
      <c r="A17" s="5547" t="s">
        <v>3453</v>
      </c>
      <c r="B17" s="5547"/>
      <c r="C17" s="5547"/>
      <c r="D17" s="2414"/>
      <c r="E17" s="2415"/>
      <c r="F17" s="2415"/>
    </row>
    <row r="18" spans="1:6" s="2416" customFormat="1">
      <c r="A18" s="2417" t="s">
        <v>3413</v>
      </c>
      <c r="B18" s="2418" t="s">
        <v>3414</v>
      </c>
      <c r="C18" s="2419" t="s">
        <v>3415</v>
      </c>
      <c r="D18" s="2418" t="s">
        <v>3416</v>
      </c>
      <c r="E18" s="2418" t="s">
        <v>3417</v>
      </c>
      <c r="F18" s="2418" t="s">
        <v>3418</v>
      </c>
    </row>
    <row r="19" spans="1:6" s="2416" customFormat="1">
      <c r="A19" s="2420">
        <v>1</v>
      </c>
      <c r="B19" s="2421" t="s">
        <v>3454</v>
      </c>
      <c r="C19" s="2422" t="s">
        <v>3455</v>
      </c>
      <c r="D19" s="2431"/>
      <c r="E19" s="2421"/>
      <c r="F19" s="2421" t="s">
        <v>3456</v>
      </c>
    </row>
    <row r="20" spans="1:6" s="2416" customFormat="1">
      <c r="A20" s="2420">
        <v>2</v>
      </c>
      <c r="B20" s="2421" t="s">
        <v>3454</v>
      </c>
      <c r="C20" s="2422" t="s">
        <v>2040</v>
      </c>
      <c r="D20" s="2431"/>
      <c r="E20" s="2421"/>
      <c r="F20" s="2421" t="s">
        <v>3457</v>
      </c>
    </row>
    <row r="21" spans="1:6" s="2416" customFormat="1" ht="26.25" customHeight="1">
      <c r="A21" s="2420">
        <v>3</v>
      </c>
      <c r="B21" s="2421" t="s">
        <v>3454</v>
      </c>
      <c r="C21" s="2422" t="s">
        <v>3458</v>
      </c>
      <c r="D21" s="2431"/>
      <c r="E21" s="2421"/>
      <c r="F21" s="2421" t="s">
        <v>3459</v>
      </c>
    </row>
    <row r="22" spans="1:6" s="2416" customFormat="1">
      <c r="A22" s="2420">
        <v>4</v>
      </c>
      <c r="B22" s="2421" t="s">
        <v>3460</v>
      </c>
      <c r="C22" s="2422" t="s">
        <v>3461</v>
      </c>
      <c r="D22" s="2431"/>
      <c r="E22" s="2421"/>
      <c r="F22" s="2421" t="s">
        <v>3462</v>
      </c>
    </row>
    <row r="23" spans="1:6" s="2416" customFormat="1">
      <c r="A23" s="2420">
        <v>5</v>
      </c>
      <c r="B23" s="2421" t="s">
        <v>3463</v>
      </c>
      <c r="C23" s="2422" t="s">
        <v>3464</v>
      </c>
      <c r="D23" s="2431"/>
      <c r="E23" s="2421"/>
      <c r="F23" s="2421" t="s">
        <v>3459</v>
      </c>
    </row>
    <row r="24" spans="1:6" s="2416" customFormat="1">
      <c r="A24" s="2420">
        <v>6</v>
      </c>
      <c r="B24" s="2421" t="s">
        <v>3460</v>
      </c>
      <c r="C24" s="2422" t="s">
        <v>2061</v>
      </c>
      <c r="D24" s="2431"/>
      <c r="E24" s="2421"/>
      <c r="F24" s="2421" t="s">
        <v>2063</v>
      </c>
    </row>
    <row r="25" spans="1:6" s="2416" customFormat="1">
      <c r="A25" s="2420">
        <v>7</v>
      </c>
      <c r="B25" s="2421" t="s">
        <v>3463</v>
      </c>
      <c r="C25" s="2422" t="s">
        <v>3465</v>
      </c>
      <c r="D25" s="2431"/>
      <c r="E25" s="2421"/>
      <c r="F25" s="2421" t="s">
        <v>3459</v>
      </c>
    </row>
    <row r="26" spans="1:6" s="2416" customFormat="1" ht="24">
      <c r="A26" s="2420">
        <v>8</v>
      </c>
      <c r="B26" s="2421" t="s">
        <v>3466</v>
      </c>
      <c r="C26" s="2422" t="s">
        <v>3467</v>
      </c>
      <c r="D26" s="2431"/>
      <c r="E26" s="2421"/>
      <c r="F26" s="2421" t="s">
        <v>3459</v>
      </c>
    </row>
    <row r="27" spans="1:6" s="2416" customFormat="1">
      <c r="A27" s="2428"/>
      <c r="B27" s="2429"/>
      <c r="C27" s="2430"/>
      <c r="D27" s="2425"/>
      <c r="E27" s="2426"/>
      <c r="F27" s="2426"/>
    </row>
    <row r="28" spans="1:6" s="2416" customFormat="1">
      <c r="A28" s="5547" t="s">
        <v>3468</v>
      </c>
      <c r="B28" s="5547"/>
      <c r="C28" s="5547"/>
      <c r="D28" s="2432"/>
      <c r="E28" s="2433"/>
      <c r="F28" s="2433"/>
    </row>
    <row r="29" spans="1:6" s="2416" customFormat="1">
      <c r="A29" s="2417" t="s">
        <v>3413</v>
      </c>
      <c r="B29" s="2418" t="s">
        <v>3414</v>
      </c>
      <c r="C29" s="2419" t="s">
        <v>3415</v>
      </c>
      <c r="D29" s="2418" t="s">
        <v>3416</v>
      </c>
      <c r="E29" s="2418" t="s">
        <v>3469</v>
      </c>
      <c r="F29" s="2418" t="s">
        <v>3418</v>
      </c>
    </row>
    <row r="30" spans="1:6" s="2416" customFormat="1">
      <c r="A30" s="2420">
        <v>1</v>
      </c>
      <c r="B30" s="2421" t="s">
        <v>3470</v>
      </c>
      <c r="C30" s="2422" t="s">
        <v>3471</v>
      </c>
      <c r="D30" s="2423" t="s">
        <v>3472</v>
      </c>
      <c r="E30" s="2421" t="s">
        <v>3473</v>
      </c>
      <c r="F30" s="2421"/>
    </row>
    <row r="31" spans="1:6" s="2416" customFormat="1">
      <c r="A31" s="2434"/>
      <c r="B31" s="2429"/>
      <c r="C31" s="2430"/>
      <c r="D31" s="2425"/>
      <c r="E31" s="2426"/>
      <c r="F31" s="2426"/>
    </row>
    <row r="32" spans="1:6" s="2416" customFormat="1">
      <c r="A32" s="5547" t="s">
        <v>3474</v>
      </c>
      <c r="B32" s="5547"/>
      <c r="C32" s="5547"/>
      <c r="D32" s="2414"/>
      <c r="E32" s="2415"/>
      <c r="F32" s="2415"/>
    </row>
    <row r="33" spans="1:6" s="2416" customFormat="1">
      <c r="A33" s="2417" t="s">
        <v>3413</v>
      </c>
      <c r="B33" s="2418" t="s">
        <v>3414</v>
      </c>
      <c r="C33" s="2419" t="s">
        <v>3415</v>
      </c>
      <c r="D33" s="2418" t="s">
        <v>3416</v>
      </c>
      <c r="E33" s="2418" t="s">
        <v>3417</v>
      </c>
      <c r="F33" s="2418" t="s">
        <v>3418</v>
      </c>
    </row>
    <row r="34" spans="1:6" s="2416" customFormat="1">
      <c r="A34" s="2420">
        <v>1</v>
      </c>
      <c r="B34" s="2421" t="s">
        <v>3429</v>
      </c>
      <c r="C34" s="2422" t="s">
        <v>3475</v>
      </c>
      <c r="D34" s="2423" t="s">
        <v>3476</v>
      </c>
      <c r="E34" s="2421" t="s">
        <v>3477</v>
      </c>
      <c r="F34" s="2421" t="s">
        <v>3478</v>
      </c>
    </row>
    <row r="35" spans="1:6" s="2416" customFormat="1">
      <c r="A35" s="2420">
        <v>2</v>
      </c>
      <c r="B35" s="2421" t="s">
        <v>3460</v>
      </c>
      <c r="C35" s="2422" t="s">
        <v>3479</v>
      </c>
      <c r="D35" s="2431"/>
      <c r="E35" s="2421" t="s">
        <v>3480</v>
      </c>
      <c r="F35" s="2421" t="s">
        <v>2066</v>
      </c>
    </row>
    <row r="36" spans="1:6" s="2416" customFormat="1" ht="23.25" customHeight="1">
      <c r="A36" s="2420">
        <v>3</v>
      </c>
      <c r="B36" s="2421" t="s">
        <v>3446</v>
      </c>
      <c r="C36" s="2422" t="s">
        <v>3481</v>
      </c>
      <c r="D36" s="2423" t="s">
        <v>3482</v>
      </c>
      <c r="E36" s="2421" t="s">
        <v>3483</v>
      </c>
      <c r="F36" s="2421" t="s">
        <v>2066</v>
      </c>
    </row>
    <row r="37" spans="1:6" s="2416" customFormat="1" ht="26.25" customHeight="1">
      <c r="A37" s="2420">
        <v>4</v>
      </c>
      <c r="B37" s="2421" t="s">
        <v>3429</v>
      </c>
      <c r="C37" s="2422" t="s">
        <v>3484</v>
      </c>
      <c r="D37" s="2423" t="s">
        <v>3485</v>
      </c>
      <c r="E37" s="2421" t="s">
        <v>3477</v>
      </c>
      <c r="F37" s="2421" t="s">
        <v>3486</v>
      </c>
    </row>
    <row r="38" spans="1:6" s="2416" customFormat="1">
      <c r="A38" s="2420">
        <v>5</v>
      </c>
      <c r="B38" s="2421" t="s">
        <v>3487</v>
      </c>
      <c r="C38" s="2422" t="s">
        <v>3488</v>
      </c>
      <c r="D38" s="2431"/>
      <c r="E38" s="2421" t="s">
        <v>3489</v>
      </c>
      <c r="F38" s="2421" t="s">
        <v>3490</v>
      </c>
    </row>
    <row r="39" spans="1:6" s="2416" customFormat="1">
      <c r="A39" s="2420">
        <v>6</v>
      </c>
      <c r="B39" s="2421" t="s">
        <v>3491</v>
      </c>
      <c r="C39" s="2422" t="s">
        <v>3492</v>
      </c>
      <c r="D39" s="2423" t="s">
        <v>3493</v>
      </c>
      <c r="E39" s="2421" t="s">
        <v>3494</v>
      </c>
      <c r="F39" s="2421" t="s">
        <v>3440</v>
      </c>
    </row>
    <row r="40" spans="1:6" s="2416" customFormat="1" ht="38.25" customHeight="1">
      <c r="A40" s="2420">
        <v>7</v>
      </c>
      <c r="B40" s="2421" t="s">
        <v>3495</v>
      </c>
      <c r="C40" s="2422" t="s">
        <v>3496</v>
      </c>
      <c r="D40" s="2423" t="s">
        <v>3497</v>
      </c>
      <c r="E40" s="2421" t="s">
        <v>3498</v>
      </c>
      <c r="F40" s="2421" t="s">
        <v>3499</v>
      </c>
    </row>
    <row r="41" spans="1:6" s="2416" customFormat="1">
      <c r="A41" s="2420">
        <v>8</v>
      </c>
      <c r="B41" s="2421" t="s">
        <v>3441</v>
      </c>
      <c r="C41" s="2422" t="s">
        <v>3500</v>
      </c>
      <c r="D41" s="2423" t="s">
        <v>3501</v>
      </c>
      <c r="E41" s="2421" t="s">
        <v>3502</v>
      </c>
      <c r="F41" s="2421" t="s">
        <v>3503</v>
      </c>
    </row>
    <row r="42" spans="1:6" s="2416" customFormat="1">
      <c r="A42" s="2420">
        <v>9</v>
      </c>
      <c r="B42" s="2421" t="s">
        <v>3463</v>
      </c>
      <c r="C42" s="2422" t="s">
        <v>3504</v>
      </c>
      <c r="D42" s="2423" t="s">
        <v>3505</v>
      </c>
      <c r="E42" s="2421" t="s">
        <v>3506</v>
      </c>
      <c r="F42" s="2421" t="s">
        <v>3507</v>
      </c>
    </row>
    <row r="43" spans="1:6" s="2416" customFormat="1" ht="26.25" customHeight="1">
      <c r="A43" s="2420">
        <v>10</v>
      </c>
      <c r="B43" s="2421" t="s">
        <v>3508</v>
      </c>
      <c r="C43" s="2422" t="s">
        <v>3509</v>
      </c>
      <c r="D43" s="2431"/>
      <c r="E43" s="2422" t="s">
        <v>3510</v>
      </c>
      <c r="F43" s="2422" t="s">
        <v>3511</v>
      </c>
    </row>
    <row r="44" spans="1:6" s="2416" customFormat="1">
      <c r="A44" s="5547" t="s">
        <v>3512</v>
      </c>
      <c r="B44" s="5547"/>
      <c r="C44" s="5547"/>
      <c r="D44" s="2432"/>
      <c r="E44" s="2433"/>
      <c r="F44" s="2433"/>
    </row>
    <row r="45" spans="1:6" s="2416" customFormat="1">
      <c r="A45" s="2417" t="s">
        <v>3413</v>
      </c>
      <c r="B45" s="2418" t="s">
        <v>3414</v>
      </c>
      <c r="C45" s="2419" t="s">
        <v>3415</v>
      </c>
      <c r="D45" s="2418" t="s">
        <v>3416</v>
      </c>
      <c r="E45" s="2418" t="s">
        <v>3417</v>
      </c>
      <c r="F45" s="2418" t="s">
        <v>3418</v>
      </c>
    </row>
    <row r="46" spans="1:6" s="2438" customFormat="1" ht="12">
      <c r="A46" s="2420">
        <v>1</v>
      </c>
      <c r="B46" s="2435" t="s">
        <v>3513</v>
      </c>
      <c r="C46" s="2435" t="s">
        <v>3514</v>
      </c>
      <c r="D46" s="2436" t="s">
        <v>3515</v>
      </c>
      <c r="E46" s="2435" t="s">
        <v>3516</v>
      </c>
      <c r="F46" s="2437" t="s">
        <v>3517</v>
      </c>
    </row>
    <row r="47" spans="1:6" s="2438" customFormat="1" ht="36">
      <c r="A47" s="2420">
        <v>2</v>
      </c>
      <c r="B47" s="2435" t="s">
        <v>3518</v>
      </c>
      <c r="C47" s="2435" t="s">
        <v>3519</v>
      </c>
      <c r="D47" s="2436" t="s">
        <v>3520</v>
      </c>
      <c r="E47" s="2435" t="s">
        <v>3521</v>
      </c>
      <c r="F47" s="2437" t="s">
        <v>3522</v>
      </c>
    </row>
    <row r="48" spans="1:6" s="2438" customFormat="1" ht="26.25" customHeight="1">
      <c r="A48" s="2420">
        <v>3</v>
      </c>
      <c r="B48" s="2435" t="s">
        <v>3523</v>
      </c>
      <c r="C48" s="2435" t="s">
        <v>3524</v>
      </c>
      <c r="D48" s="2436" t="s">
        <v>3525</v>
      </c>
      <c r="E48" s="2435" t="s">
        <v>3521</v>
      </c>
      <c r="F48" s="2437" t="s">
        <v>3522</v>
      </c>
    </row>
    <row r="49" spans="1:6" s="2438" customFormat="1" ht="26.25" customHeight="1">
      <c r="A49" s="2420">
        <v>4</v>
      </c>
      <c r="B49" s="2435" t="s">
        <v>3518</v>
      </c>
      <c r="C49" s="2435" t="s">
        <v>3526</v>
      </c>
      <c r="D49" s="2436" t="s">
        <v>3527</v>
      </c>
      <c r="E49" s="2435" t="s">
        <v>3521</v>
      </c>
      <c r="F49" s="2437" t="s">
        <v>3522</v>
      </c>
    </row>
    <row r="50" spans="1:6" s="2438" customFormat="1" ht="24">
      <c r="A50" s="2420">
        <v>5</v>
      </c>
      <c r="B50" s="2435" t="s">
        <v>3513</v>
      </c>
      <c r="C50" s="2435" t="s">
        <v>3528</v>
      </c>
      <c r="D50" s="2436" t="s">
        <v>3529</v>
      </c>
      <c r="E50" s="2435" t="s">
        <v>3521</v>
      </c>
      <c r="F50" s="2437" t="s">
        <v>3522</v>
      </c>
    </row>
    <row r="51" spans="1:6" s="2438" customFormat="1" ht="24">
      <c r="A51" s="2420">
        <v>6</v>
      </c>
      <c r="B51" s="2435" t="s">
        <v>3513</v>
      </c>
      <c r="C51" s="2435" t="s">
        <v>3530</v>
      </c>
      <c r="D51" s="2436" t="s">
        <v>3531</v>
      </c>
      <c r="E51" s="2435" t="s">
        <v>3521</v>
      </c>
      <c r="F51" s="2437" t="s">
        <v>3522</v>
      </c>
    </row>
    <row r="52" spans="1:6" s="2438" customFormat="1" ht="24">
      <c r="A52" s="2420">
        <v>7</v>
      </c>
      <c r="B52" s="2435" t="s">
        <v>3513</v>
      </c>
      <c r="C52" s="2435" t="s">
        <v>3532</v>
      </c>
      <c r="D52" s="2436" t="s">
        <v>3531</v>
      </c>
      <c r="E52" s="2435" t="s">
        <v>3521</v>
      </c>
      <c r="F52" s="2437" t="s">
        <v>3522</v>
      </c>
    </row>
    <row r="53" spans="1:6" s="2438" customFormat="1" ht="24">
      <c r="A53" s="2420">
        <v>8</v>
      </c>
      <c r="B53" s="2435" t="s">
        <v>3513</v>
      </c>
      <c r="C53" s="2435" t="s">
        <v>3533</v>
      </c>
      <c r="D53" s="2436" t="s">
        <v>3531</v>
      </c>
      <c r="E53" s="2435" t="s">
        <v>3521</v>
      </c>
      <c r="F53" s="2437" t="s">
        <v>3522</v>
      </c>
    </row>
    <row r="54" spans="1:6" s="2438" customFormat="1" ht="24">
      <c r="A54" s="2420">
        <v>9</v>
      </c>
      <c r="B54" s="2435" t="s">
        <v>3513</v>
      </c>
      <c r="C54" s="2435" t="s">
        <v>3534</v>
      </c>
      <c r="D54" s="2436" t="s">
        <v>3535</v>
      </c>
      <c r="E54" s="2435" t="s">
        <v>3521</v>
      </c>
      <c r="F54" s="2437" t="s">
        <v>3522</v>
      </c>
    </row>
    <row r="55" spans="1:6" s="2438" customFormat="1" ht="24">
      <c r="A55" s="2420">
        <v>10</v>
      </c>
      <c r="B55" s="2435" t="s">
        <v>3513</v>
      </c>
      <c r="C55" s="2435" t="s">
        <v>3536</v>
      </c>
      <c r="D55" s="2436" t="s">
        <v>3531</v>
      </c>
      <c r="E55" s="2435" t="s">
        <v>3521</v>
      </c>
      <c r="F55" s="2437" t="s">
        <v>3522</v>
      </c>
    </row>
    <row r="56" spans="1:6" s="2438" customFormat="1" ht="26.25" customHeight="1">
      <c r="A56" s="2420">
        <v>11</v>
      </c>
      <c r="B56" s="2435" t="s">
        <v>3513</v>
      </c>
      <c r="C56" s="2435" t="s">
        <v>3537</v>
      </c>
      <c r="D56" s="2436" t="s">
        <v>3535</v>
      </c>
      <c r="E56" s="2435" t="s">
        <v>3521</v>
      </c>
      <c r="F56" s="2437" t="s">
        <v>3522</v>
      </c>
    </row>
    <row r="57" spans="1:6" s="2438" customFormat="1" ht="26.25" customHeight="1">
      <c r="A57" s="2420">
        <v>12</v>
      </c>
      <c r="B57" s="2435" t="s">
        <v>3513</v>
      </c>
      <c r="C57" s="2435" t="s">
        <v>3538</v>
      </c>
      <c r="D57" s="2436" t="s">
        <v>3535</v>
      </c>
      <c r="E57" s="2435" t="s">
        <v>3521</v>
      </c>
      <c r="F57" s="2437" t="s">
        <v>3522</v>
      </c>
    </row>
    <row r="58" spans="1:6" s="2438" customFormat="1" ht="24">
      <c r="A58" s="2420">
        <v>13</v>
      </c>
      <c r="B58" s="2435" t="s">
        <v>3513</v>
      </c>
      <c r="C58" s="2435" t="s">
        <v>3539</v>
      </c>
      <c r="D58" s="2436" t="s">
        <v>3535</v>
      </c>
      <c r="E58" s="2435" t="s">
        <v>3521</v>
      </c>
      <c r="F58" s="2437" t="s">
        <v>3522</v>
      </c>
    </row>
    <row r="59" spans="1:6" s="2438" customFormat="1" ht="24">
      <c r="A59" s="2420">
        <v>14</v>
      </c>
      <c r="B59" s="2435" t="s">
        <v>3513</v>
      </c>
      <c r="C59" s="2439" t="s">
        <v>3540</v>
      </c>
      <c r="D59" s="2436" t="s">
        <v>3531</v>
      </c>
      <c r="E59" s="2435" t="s">
        <v>3521</v>
      </c>
      <c r="F59" s="2437" t="s">
        <v>3522</v>
      </c>
    </row>
    <row r="60" spans="1:6" s="2438" customFormat="1" ht="24">
      <c r="A60" s="2420">
        <v>15</v>
      </c>
      <c r="B60" s="2435" t="s">
        <v>3541</v>
      </c>
      <c r="C60" s="2435" t="s">
        <v>3542</v>
      </c>
      <c r="D60" s="2436" t="s">
        <v>3543</v>
      </c>
      <c r="E60" s="2435" t="s">
        <v>3521</v>
      </c>
      <c r="F60" s="2437" t="s">
        <v>3522</v>
      </c>
    </row>
    <row r="61" spans="1:6" s="2438" customFormat="1" ht="24">
      <c r="A61" s="2420">
        <v>16</v>
      </c>
      <c r="B61" s="2435" t="s">
        <v>3544</v>
      </c>
      <c r="C61" s="2435" t="s">
        <v>3545</v>
      </c>
      <c r="D61" s="2436" t="s">
        <v>3546</v>
      </c>
      <c r="E61" s="2435" t="s">
        <v>3521</v>
      </c>
      <c r="F61" s="2437" t="s">
        <v>3522</v>
      </c>
    </row>
    <row r="62" spans="1:6" s="2438" customFormat="1" ht="24">
      <c r="A62" s="2420">
        <v>17</v>
      </c>
      <c r="B62" s="2435" t="s">
        <v>3544</v>
      </c>
      <c r="C62" s="2435" t="s">
        <v>3547</v>
      </c>
      <c r="D62" s="2436" t="s">
        <v>3546</v>
      </c>
      <c r="E62" s="2435" t="s">
        <v>3521</v>
      </c>
      <c r="F62" s="2437" t="s">
        <v>3522</v>
      </c>
    </row>
    <row r="63" spans="1:6" s="2438" customFormat="1" ht="24">
      <c r="A63" s="2420">
        <v>18</v>
      </c>
      <c r="B63" s="2435" t="s">
        <v>3548</v>
      </c>
      <c r="C63" s="2435" t="s">
        <v>3549</v>
      </c>
      <c r="D63" s="2436" t="s">
        <v>3546</v>
      </c>
      <c r="E63" s="2435" t="s">
        <v>3521</v>
      </c>
      <c r="F63" s="2437" t="s">
        <v>3522</v>
      </c>
    </row>
    <row r="64" spans="1:6" s="2438" customFormat="1" ht="24">
      <c r="A64" s="2420">
        <v>19</v>
      </c>
      <c r="B64" s="2435" t="s">
        <v>3550</v>
      </c>
      <c r="C64" s="2435" t="s">
        <v>3551</v>
      </c>
      <c r="D64" s="2436" t="s">
        <v>3552</v>
      </c>
      <c r="E64" s="2435" t="s">
        <v>3521</v>
      </c>
      <c r="F64" s="2437" t="s">
        <v>3522</v>
      </c>
    </row>
    <row r="65" spans="1:6" s="2438" customFormat="1" ht="24">
      <c r="A65" s="2420">
        <v>20</v>
      </c>
      <c r="B65" s="2435" t="s">
        <v>3553</v>
      </c>
      <c r="C65" s="2435" t="s">
        <v>3554</v>
      </c>
      <c r="D65" s="2436" t="s">
        <v>3555</v>
      </c>
      <c r="E65" s="2435" t="s">
        <v>3521</v>
      </c>
      <c r="F65" s="2437" t="s">
        <v>3522</v>
      </c>
    </row>
    <row r="66" spans="1:6" s="2438" customFormat="1" ht="26.25" customHeight="1">
      <c r="A66" s="2420">
        <v>21</v>
      </c>
      <c r="B66" s="2435" t="s">
        <v>3556</v>
      </c>
      <c r="C66" s="2435" t="s">
        <v>3557</v>
      </c>
      <c r="D66" s="2436" t="s">
        <v>3558</v>
      </c>
      <c r="E66" s="2435" t="s">
        <v>3521</v>
      </c>
      <c r="F66" s="2437" t="s">
        <v>3499</v>
      </c>
    </row>
    <row r="67" spans="1:6" s="2438" customFormat="1" ht="24">
      <c r="A67" s="2420">
        <v>22</v>
      </c>
      <c r="B67" s="2435" t="s">
        <v>3553</v>
      </c>
      <c r="C67" s="2435" t="s">
        <v>3559</v>
      </c>
      <c r="D67" s="2436" t="s">
        <v>3560</v>
      </c>
      <c r="E67" s="2435" t="s">
        <v>3521</v>
      </c>
      <c r="F67" s="2437" t="s">
        <v>3522</v>
      </c>
    </row>
    <row r="68" spans="1:6" s="2438" customFormat="1" ht="24" customHeight="1">
      <c r="A68" s="2420">
        <v>23</v>
      </c>
      <c r="B68" s="2435" t="s">
        <v>3561</v>
      </c>
      <c r="C68" s="2435" t="s">
        <v>3562</v>
      </c>
      <c r="D68" s="2436" t="s">
        <v>3543</v>
      </c>
      <c r="E68" s="2435" t="s">
        <v>3521</v>
      </c>
      <c r="F68" s="2437" t="s">
        <v>3563</v>
      </c>
    </row>
    <row r="69" spans="1:6" s="2438" customFormat="1" ht="24">
      <c r="A69" s="2420">
        <v>24</v>
      </c>
      <c r="B69" s="2435" t="s">
        <v>3564</v>
      </c>
      <c r="C69" s="2435" t="s">
        <v>3565</v>
      </c>
      <c r="D69" s="2436" t="s">
        <v>3566</v>
      </c>
      <c r="E69" s="2435" t="s">
        <v>3521</v>
      </c>
      <c r="F69" s="2437" t="s">
        <v>3567</v>
      </c>
    </row>
    <row r="70" spans="1:6" s="2438" customFormat="1" ht="24">
      <c r="A70" s="2420">
        <v>25</v>
      </c>
      <c r="B70" s="2435" t="s">
        <v>3564</v>
      </c>
      <c r="C70" s="2435" t="s">
        <v>3568</v>
      </c>
      <c r="D70" s="2436" t="s">
        <v>3566</v>
      </c>
      <c r="E70" s="2435" t="s">
        <v>3521</v>
      </c>
      <c r="F70" s="2437" t="s">
        <v>3567</v>
      </c>
    </row>
    <row r="71" spans="1:6" s="2438" customFormat="1" ht="24">
      <c r="A71" s="2420">
        <v>26</v>
      </c>
      <c r="B71" s="2435" t="s">
        <v>3564</v>
      </c>
      <c r="C71" s="2435" t="s">
        <v>3569</v>
      </c>
      <c r="D71" s="2436" t="s">
        <v>3531</v>
      </c>
      <c r="E71" s="2435" t="s">
        <v>3521</v>
      </c>
      <c r="F71" s="2437" t="s">
        <v>3567</v>
      </c>
    </row>
    <row r="72" spans="1:6" s="2438" customFormat="1" ht="24">
      <c r="A72" s="2420">
        <v>27</v>
      </c>
      <c r="B72" s="2435" t="s">
        <v>3564</v>
      </c>
      <c r="C72" s="2435" t="s">
        <v>3570</v>
      </c>
      <c r="D72" s="2436" t="s">
        <v>3421</v>
      </c>
      <c r="E72" s="2435" t="s">
        <v>3521</v>
      </c>
      <c r="F72" s="2437" t="s">
        <v>3567</v>
      </c>
    </row>
    <row r="73" spans="1:6" s="2438" customFormat="1" ht="24">
      <c r="A73" s="2420">
        <v>28</v>
      </c>
      <c r="B73" s="2435" t="s">
        <v>3564</v>
      </c>
      <c r="C73" s="2435" t="s">
        <v>3571</v>
      </c>
      <c r="D73" s="2436" t="s">
        <v>3572</v>
      </c>
      <c r="E73" s="2435" t="s">
        <v>3521</v>
      </c>
      <c r="F73" s="2437" t="s">
        <v>3567</v>
      </c>
    </row>
    <row r="74" spans="1:6" s="2438" customFormat="1" ht="24">
      <c r="A74" s="2420">
        <v>29</v>
      </c>
      <c r="B74" s="2435" t="s">
        <v>3564</v>
      </c>
      <c r="C74" s="2435" t="s">
        <v>3573</v>
      </c>
      <c r="D74" s="2436" t="s">
        <v>3529</v>
      </c>
      <c r="E74" s="2435" t="s">
        <v>3521</v>
      </c>
      <c r="F74" s="2437" t="s">
        <v>3567</v>
      </c>
    </row>
    <row r="75" spans="1:6" s="2438" customFormat="1" ht="24">
      <c r="A75" s="2420">
        <v>30</v>
      </c>
      <c r="B75" s="2435" t="s">
        <v>3564</v>
      </c>
      <c r="C75" s="2435" t="s">
        <v>3574</v>
      </c>
      <c r="D75" s="2436" t="s">
        <v>3531</v>
      </c>
      <c r="E75" s="2435" t="s">
        <v>3521</v>
      </c>
      <c r="F75" s="2437" t="s">
        <v>3567</v>
      </c>
    </row>
    <row r="76" spans="1:6" s="2438" customFormat="1" ht="24">
      <c r="A76" s="2420">
        <v>31</v>
      </c>
      <c r="B76" s="2435" t="s">
        <v>3564</v>
      </c>
      <c r="C76" s="2435" t="s">
        <v>3575</v>
      </c>
      <c r="D76" s="2436" t="s">
        <v>3576</v>
      </c>
      <c r="E76" s="2435" t="s">
        <v>3521</v>
      </c>
      <c r="F76" s="2437" t="s">
        <v>3567</v>
      </c>
    </row>
    <row r="77" spans="1:6" s="2438" customFormat="1" ht="12">
      <c r="A77" s="2440"/>
      <c r="B77" s="2441"/>
      <c r="C77" s="2441"/>
      <c r="D77" s="2442"/>
      <c r="E77" s="2441"/>
      <c r="F77" s="2443"/>
    </row>
    <row r="78" spans="1:6" s="2416" customFormat="1">
      <c r="A78" s="5547" t="s">
        <v>3512</v>
      </c>
      <c r="B78" s="5547"/>
      <c r="C78" s="5547"/>
      <c r="D78" s="2432"/>
      <c r="E78" s="2433"/>
      <c r="F78" s="2433"/>
    </row>
    <row r="79" spans="1:6" s="2416" customFormat="1">
      <c r="A79" s="2417" t="s">
        <v>3413</v>
      </c>
      <c r="B79" s="2418" t="s">
        <v>3414</v>
      </c>
      <c r="C79" s="2419" t="s">
        <v>3415</v>
      </c>
      <c r="D79" s="2418" t="s">
        <v>3416</v>
      </c>
      <c r="E79" s="2418" t="s">
        <v>3417</v>
      </c>
      <c r="F79" s="2418" t="s">
        <v>3418</v>
      </c>
    </row>
    <row r="80" spans="1:6" s="2438" customFormat="1" ht="40.25" customHeight="1">
      <c r="A80" s="2420">
        <v>32</v>
      </c>
      <c r="B80" s="2435" t="s">
        <v>3577</v>
      </c>
      <c r="C80" s="2435" t="s">
        <v>3578</v>
      </c>
      <c r="D80" s="2436" t="s">
        <v>3555</v>
      </c>
      <c r="E80" s="2435" t="s">
        <v>3579</v>
      </c>
      <c r="F80" s="2437" t="s">
        <v>3580</v>
      </c>
    </row>
    <row r="81" spans="1:6" s="2416" customFormat="1" ht="44.5" customHeight="1">
      <c r="A81" s="2420">
        <v>33</v>
      </c>
      <c r="B81" s="2435" t="s">
        <v>3581</v>
      </c>
      <c r="C81" s="2435" t="s">
        <v>3582</v>
      </c>
      <c r="D81" s="2436" t="s">
        <v>3583</v>
      </c>
      <c r="E81" s="2435" t="s">
        <v>3579</v>
      </c>
      <c r="F81" s="2437" t="s">
        <v>3580</v>
      </c>
    </row>
    <row r="82" spans="1:6" s="2416" customFormat="1" ht="36">
      <c r="A82" s="2420">
        <v>34</v>
      </c>
      <c r="B82" s="2435" t="s">
        <v>3584</v>
      </c>
      <c r="C82" s="2435" t="s">
        <v>3585</v>
      </c>
      <c r="D82" s="2436" t="s">
        <v>3535</v>
      </c>
      <c r="E82" s="2435" t="s">
        <v>3586</v>
      </c>
      <c r="F82" s="2437" t="s">
        <v>3587</v>
      </c>
    </row>
    <row r="83" spans="1:6" s="2416" customFormat="1">
      <c r="A83" s="2420">
        <v>35</v>
      </c>
      <c r="B83" s="2435" t="s">
        <v>3550</v>
      </c>
      <c r="C83" s="2435" t="s">
        <v>3588</v>
      </c>
      <c r="D83" s="2436" t="s">
        <v>3589</v>
      </c>
      <c r="E83" s="2435" t="s">
        <v>3590</v>
      </c>
      <c r="F83" s="2437" t="s">
        <v>3591</v>
      </c>
    </row>
    <row r="84" spans="1:6" s="2416" customFormat="1">
      <c r="A84" s="2420">
        <v>36</v>
      </c>
      <c r="B84" s="2435" t="s">
        <v>3592</v>
      </c>
      <c r="C84" s="2435" t="s">
        <v>3593</v>
      </c>
      <c r="D84" s="2436" t="s">
        <v>3594</v>
      </c>
      <c r="E84" s="2435" t="s">
        <v>3590</v>
      </c>
      <c r="F84" s="2437" t="s">
        <v>3591</v>
      </c>
    </row>
    <row r="85" spans="1:6" s="2416" customFormat="1">
      <c r="A85" s="2420">
        <v>37</v>
      </c>
      <c r="B85" s="2435" t="s">
        <v>3595</v>
      </c>
      <c r="C85" s="2435" t="s">
        <v>3596</v>
      </c>
      <c r="D85" s="2436" t="s">
        <v>3594</v>
      </c>
      <c r="E85" s="2435" t="s">
        <v>3590</v>
      </c>
      <c r="F85" s="2437" t="s">
        <v>3597</v>
      </c>
    </row>
    <row r="86" spans="1:6" s="2416" customFormat="1" ht="39" customHeight="1">
      <c r="A86" s="2420">
        <v>38</v>
      </c>
      <c r="B86" s="2435" t="s">
        <v>3592</v>
      </c>
      <c r="C86" s="2435" t="s">
        <v>3598</v>
      </c>
      <c r="D86" s="2436" t="s">
        <v>3594</v>
      </c>
      <c r="E86" s="2435" t="s">
        <v>3599</v>
      </c>
      <c r="F86" s="2437" t="s">
        <v>3600</v>
      </c>
    </row>
    <row r="87" spans="1:6" s="2416" customFormat="1" ht="24">
      <c r="A87" s="2420">
        <v>39</v>
      </c>
      <c r="B87" s="2435" t="s">
        <v>3487</v>
      </c>
      <c r="C87" s="2435" t="s">
        <v>3601</v>
      </c>
      <c r="D87" s="2436" t="s">
        <v>3602</v>
      </c>
      <c r="E87" s="2435" t="s">
        <v>3603</v>
      </c>
      <c r="F87" s="2437" t="s">
        <v>2063</v>
      </c>
    </row>
    <row r="88" spans="1:6" s="2416" customFormat="1" ht="24">
      <c r="A88" s="2420">
        <v>40</v>
      </c>
      <c r="B88" s="2435" t="s">
        <v>3604</v>
      </c>
      <c r="C88" s="2435" t="s">
        <v>3605</v>
      </c>
      <c r="D88" s="2436" t="s">
        <v>3606</v>
      </c>
      <c r="E88" s="2435" t="s">
        <v>3586</v>
      </c>
      <c r="F88" s="2437" t="s">
        <v>3607</v>
      </c>
    </row>
    <row r="89" spans="1:6" s="2416" customFormat="1">
      <c r="A89" s="2420">
        <v>41</v>
      </c>
      <c r="B89" s="2435" t="s">
        <v>3595</v>
      </c>
      <c r="C89" s="2435" t="s">
        <v>3608</v>
      </c>
      <c r="D89" s="2436" t="s">
        <v>3589</v>
      </c>
      <c r="E89" s="2435" t="s">
        <v>3590</v>
      </c>
      <c r="F89" s="2437" t="s">
        <v>3591</v>
      </c>
    </row>
    <row r="90" spans="1:6" s="2416" customFormat="1" ht="24">
      <c r="A90" s="2420">
        <v>42</v>
      </c>
      <c r="B90" s="2435" t="s">
        <v>3609</v>
      </c>
      <c r="C90" s="2435" t="s">
        <v>3610</v>
      </c>
      <c r="D90" s="2436" t="s">
        <v>3611</v>
      </c>
      <c r="E90" s="2435" t="s">
        <v>3599</v>
      </c>
      <c r="F90" s="2437" t="s">
        <v>3612</v>
      </c>
    </row>
    <row r="91" spans="1:6" s="2416" customFormat="1">
      <c r="A91" s="2420">
        <v>43</v>
      </c>
      <c r="B91" s="2435" t="s">
        <v>3613</v>
      </c>
      <c r="C91" s="2435" t="s">
        <v>3614</v>
      </c>
      <c r="D91" s="2436" t="s">
        <v>3602</v>
      </c>
      <c r="E91" s="2435" t="s">
        <v>3599</v>
      </c>
      <c r="F91" s="2437" t="s">
        <v>3615</v>
      </c>
    </row>
    <row r="92" spans="1:6" s="2416" customFormat="1">
      <c r="A92" s="2420">
        <v>44</v>
      </c>
      <c r="B92" s="2435" t="s">
        <v>3613</v>
      </c>
      <c r="C92" s="2435" t="s">
        <v>3616</v>
      </c>
      <c r="D92" s="2436" t="s">
        <v>3602</v>
      </c>
      <c r="E92" s="2435" t="s">
        <v>3590</v>
      </c>
      <c r="F92" s="2437" t="s">
        <v>3617</v>
      </c>
    </row>
    <row r="93" spans="1:6" s="2416" customFormat="1">
      <c r="A93" s="2420">
        <v>45</v>
      </c>
      <c r="B93" s="2435" t="s">
        <v>3613</v>
      </c>
      <c r="C93" s="2435" t="s">
        <v>3618</v>
      </c>
      <c r="D93" s="2436" t="s">
        <v>3602</v>
      </c>
      <c r="E93" s="2435" t="s">
        <v>3619</v>
      </c>
      <c r="F93" s="2437" t="s">
        <v>3620</v>
      </c>
    </row>
    <row r="94" spans="1:6" s="2416" customFormat="1">
      <c r="A94" s="2420">
        <v>46</v>
      </c>
      <c r="B94" s="2435" t="s">
        <v>3621</v>
      </c>
      <c r="C94" s="2435" t="s">
        <v>3622</v>
      </c>
      <c r="D94" s="2436" t="s">
        <v>3602</v>
      </c>
      <c r="E94" s="2435" t="s">
        <v>3436</v>
      </c>
      <c r="F94" s="2437" t="s">
        <v>3437</v>
      </c>
    </row>
    <row r="95" spans="1:6" s="2416" customFormat="1" ht="24">
      <c r="A95" s="2420">
        <v>47</v>
      </c>
      <c r="B95" s="2435" t="s">
        <v>3623</v>
      </c>
      <c r="C95" s="2435" t="s">
        <v>3624</v>
      </c>
      <c r="D95" s="2436" t="s">
        <v>3546</v>
      </c>
      <c r="E95" s="2435" t="s">
        <v>3625</v>
      </c>
      <c r="F95" s="2437" t="s">
        <v>3626</v>
      </c>
    </row>
    <row r="96" spans="1:6" s="2416" customFormat="1" ht="24">
      <c r="A96" s="2420">
        <v>48</v>
      </c>
      <c r="B96" s="2435" t="s">
        <v>3609</v>
      </c>
      <c r="C96" s="2435" t="s">
        <v>3627</v>
      </c>
      <c r="D96" s="2436" t="s">
        <v>3628</v>
      </c>
      <c r="E96" s="2435" t="s">
        <v>3625</v>
      </c>
      <c r="F96" s="2437" t="s">
        <v>3612</v>
      </c>
    </row>
    <row r="97" spans="1:6" s="2416" customFormat="1" ht="24">
      <c r="A97" s="2420">
        <v>49</v>
      </c>
      <c r="B97" s="2435" t="s">
        <v>3609</v>
      </c>
      <c r="C97" s="2435" t="s">
        <v>3629</v>
      </c>
      <c r="D97" s="2436" t="s">
        <v>3630</v>
      </c>
      <c r="E97" s="2435" t="s">
        <v>3631</v>
      </c>
      <c r="F97" s="2437" t="s">
        <v>3632</v>
      </c>
    </row>
    <row r="98" spans="1:6" s="2416" customFormat="1">
      <c r="A98" s="2420">
        <v>50</v>
      </c>
      <c r="B98" s="2435" t="s">
        <v>3592</v>
      </c>
      <c r="C98" s="2435" t="s">
        <v>3633</v>
      </c>
      <c r="D98" s="2436" t="s">
        <v>3594</v>
      </c>
      <c r="E98" s="2435" t="s">
        <v>3590</v>
      </c>
      <c r="F98" s="2437" t="s">
        <v>3634</v>
      </c>
    </row>
    <row r="99" spans="1:6" s="2416" customFormat="1">
      <c r="A99" s="2420">
        <v>51</v>
      </c>
      <c r="B99" s="2435" t="s">
        <v>3635</v>
      </c>
      <c r="C99" s="2435" t="s">
        <v>3636</v>
      </c>
      <c r="D99" s="2436" t="s">
        <v>3594</v>
      </c>
      <c r="E99" s="2435" t="s">
        <v>3590</v>
      </c>
      <c r="F99" s="2437" t="s">
        <v>3637</v>
      </c>
    </row>
    <row r="100" spans="1:6" s="2416" customFormat="1">
      <c r="A100" s="2420">
        <v>52</v>
      </c>
      <c r="B100" s="2435" t="s">
        <v>3635</v>
      </c>
      <c r="C100" s="2435" t="s">
        <v>3638</v>
      </c>
      <c r="D100" s="2436" t="s">
        <v>3594</v>
      </c>
      <c r="E100" s="2435" t="s">
        <v>3590</v>
      </c>
      <c r="F100" s="2444" t="s">
        <v>3639</v>
      </c>
    </row>
    <row r="101" spans="1:6" s="2416" customFormat="1">
      <c r="A101" s="2420">
        <v>53</v>
      </c>
      <c r="B101" s="2435" t="s">
        <v>3613</v>
      </c>
      <c r="C101" s="2435" t="s">
        <v>3640</v>
      </c>
      <c r="D101" s="2436" t="s">
        <v>3641</v>
      </c>
      <c r="E101" s="2435" t="s">
        <v>3642</v>
      </c>
      <c r="F101" s="2437" t="s">
        <v>3643</v>
      </c>
    </row>
    <row r="102" spans="1:6" s="2416" customFormat="1">
      <c r="A102" s="2420">
        <v>54</v>
      </c>
      <c r="B102" s="2435" t="s">
        <v>3613</v>
      </c>
      <c r="C102" s="2435" t="s">
        <v>3644</v>
      </c>
      <c r="D102" s="2436" t="s">
        <v>3602</v>
      </c>
      <c r="E102" s="2435" t="s">
        <v>3645</v>
      </c>
      <c r="F102" s="2437" t="s">
        <v>3646</v>
      </c>
    </row>
    <row r="103" spans="1:6" s="2416" customFormat="1">
      <c r="A103" s="2420">
        <v>55</v>
      </c>
      <c r="B103" s="2435" t="s">
        <v>3613</v>
      </c>
      <c r="C103" s="2435" t="s">
        <v>3647</v>
      </c>
      <c r="D103" s="2436" t="s">
        <v>3602</v>
      </c>
      <c r="E103" s="2435" t="s">
        <v>3648</v>
      </c>
      <c r="F103" s="2437" t="s">
        <v>3649</v>
      </c>
    </row>
    <row r="104" spans="1:6" s="2416" customFormat="1">
      <c r="A104" s="2420">
        <v>56</v>
      </c>
      <c r="B104" s="2435" t="s">
        <v>3650</v>
      </c>
      <c r="C104" s="2435" t="s">
        <v>3651</v>
      </c>
      <c r="D104" s="2436" t="s">
        <v>3602</v>
      </c>
      <c r="E104" s="2435" t="s">
        <v>3652</v>
      </c>
      <c r="F104" s="2444" t="s">
        <v>3653</v>
      </c>
    </row>
    <row r="105" spans="1:6" s="2416" customFormat="1">
      <c r="A105" s="2420">
        <v>57</v>
      </c>
      <c r="B105" s="2435" t="s">
        <v>3613</v>
      </c>
      <c r="C105" s="2435" t="s">
        <v>3654</v>
      </c>
      <c r="D105" s="2436" t="s">
        <v>3655</v>
      </c>
      <c r="E105" s="2435" t="s">
        <v>3656</v>
      </c>
      <c r="F105" s="2437" t="s">
        <v>3657</v>
      </c>
    </row>
    <row r="106" spans="1:6" s="2416" customFormat="1">
      <c r="A106" s="2420">
        <v>58</v>
      </c>
      <c r="B106" s="2435" t="s">
        <v>3613</v>
      </c>
      <c r="C106" s="2435" t="s">
        <v>3658</v>
      </c>
      <c r="D106" s="2436" t="s">
        <v>3655</v>
      </c>
      <c r="E106" s="2435" t="s">
        <v>3590</v>
      </c>
      <c r="F106" s="2437" t="s">
        <v>3659</v>
      </c>
    </row>
    <row r="107" spans="1:6" s="2416" customFormat="1">
      <c r="A107" s="2420">
        <v>59</v>
      </c>
      <c r="B107" s="2435" t="s">
        <v>3487</v>
      </c>
      <c r="C107" s="2435" t="s">
        <v>3660</v>
      </c>
      <c r="D107" s="2436" t="s">
        <v>3602</v>
      </c>
      <c r="E107" s="2435" t="s">
        <v>3661</v>
      </c>
      <c r="F107" s="2437" t="s">
        <v>3662</v>
      </c>
    </row>
    <row r="108" spans="1:6" s="2416" customFormat="1" ht="24">
      <c r="A108" s="2420">
        <v>60</v>
      </c>
      <c r="B108" s="2435" t="s">
        <v>3518</v>
      </c>
      <c r="C108" s="2435" t="s">
        <v>3663</v>
      </c>
      <c r="D108" s="2436" t="s">
        <v>3664</v>
      </c>
      <c r="E108" s="2435" t="s">
        <v>3625</v>
      </c>
      <c r="F108" s="2437" t="s">
        <v>3665</v>
      </c>
    </row>
    <row r="109" spans="1:6" s="2416" customFormat="1" ht="38" customHeight="1">
      <c r="A109" s="2420">
        <v>61</v>
      </c>
      <c r="B109" s="2435" t="s">
        <v>3666</v>
      </c>
      <c r="C109" s="2435" t="s">
        <v>3667</v>
      </c>
      <c r="D109" s="2436" t="s">
        <v>3668</v>
      </c>
      <c r="E109" s="2435" t="s">
        <v>3586</v>
      </c>
      <c r="F109" s="2437" t="s">
        <v>3669</v>
      </c>
    </row>
    <row r="110" spans="1:6" s="2416" customFormat="1">
      <c r="A110" s="5547" t="s">
        <v>3512</v>
      </c>
      <c r="B110" s="5547"/>
      <c r="C110" s="5547"/>
      <c r="D110" s="2432"/>
      <c r="E110" s="2433"/>
      <c r="F110" s="2433"/>
    </row>
    <row r="111" spans="1:6" s="2416" customFormat="1">
      <c r="A111" s="2417" t="s">
        <v>3413</v>
      </c>
      <c r="B111" s="2418" t="s">
        <v>3414</v>
      </c>
      <c r="C111" s="2419" t="s">
        <v>3415</v>
      </c>
      <c r="D111" s="2418" t="s">
        <v>3416</v>
      </c>
      <c r="E111" s="2418" t="s">
        <v>3417</v>
      </c>
      <c r="F111" s="2418" t="s">
        <v>3418</v>
      </c>
    </row>
    <row r="112" spans="1:6" s="2416" customFormat="1" ht="38" customHeight="1">
      <c r="A112" s="2420">
        <v>62</v>
      </c>
      <c r="B112" s="2435" t="s">
        <v>3635</v>
      </c>
      <c r="C112" s="2435" t="s">
        <v>3670</v>
      </c>
      <c r="D112" s="2436" t="s">
        <v>3671</v>
      </c>
      <c r="E112" s="2435" t="s">
        <v>3672</v>
      </c>
      <c r="F112" s="2437" t="s">
        <v>3673</v>
      </c>
    </row>
    <row r="113" spans="1:6" s="2416" customFormat="1" ht="44" customHeight="1">
      <c r="A113" s="2420">
        <v>63</v>
      </c>
      <c r="B113" s="2435" t="s">
        <v>3550</v>
      </c>
      <c r="C113" s="2435" t="s">
        <v>3674</v>
      </c>
      <c r="D113" s="2436" t="s">
        <v>3675</v>
      </c>
      <c r="E113" s="2435" t="s">
        <v>3590</v>
      </c>
      <c r="F113" s="2437" t="s">
        <v>3676</v>
      </c>
    </row>
    <row r="114" spans="1:6" s="2416" customFormat="1" ht="24">
      <c r="A114" s="2420">
        <v>64</v>
      </c>
      <c r="B114" s="2435" t="s">
        <v>3677</v>
      </c>
      <c r="C114" s="2435" t="s">
        <v>3678</v>
      </c>
      <c r="D114" s="2436" t="s">
        <v>3602</v>
      </c>
      <c r="E114" s="2435" t="s">
        <v>3679</v>
      </c>
      <c r="F114" s="2437" t="s">
        <v>3680</v>
      </c>
    </row>
    <row r="115" spans="1:6" s="2416" customFormat="1">
      <c r="A115" s="2420">
        <v>65</v>
      </c>
      <c r="B115" s="2435" t="s">
        <v>3681</v>
      </c>
      <c r="C115" s="2435" t="s">
        <v>3682</v>
      </c>
      <c r="D115" s="2436" t="s">
        <v>3683</v>
      </c>
      <c r="E115" s="2435" t="s">
        <v>2023</v>
      </c>
      <c r="F115" s="2437" t="s">
        <v>3684</v>
      </c>
    </row>
    <row r="116" spans="1:6" s="2416" customFormat="1" ht="24">
      <c r="A116" s="2420">
        <v>66</v>
      </c>
      <c r="B116" s="2435" t="s">
        <v>3685</v>
      </c>
      <c r="C116" s="2435" t="s">
        <v>3686</v>
      </c>
      <c r="D116" s="2436" t="s">
        <v>3566</v>
      </c>
      <c r="E116" s="2435" t="s">
        <v>3586</v>
      </c>
      <c r="F116" s="2437" t="s">
        <v>3522</v>
      </c>
    </row>
    <row r="117" spans="1:6" s="2416" customFormat="1">
      <c r="A117" s="2420">
        <v>67</v>
      </c>
      <c r="B117" s="2435" t="s">
        <v>3433</v>
      </c>
      <c r="C117" s="2435" t="s">
        <v>3687</v>
      </c>
      <c r="D117" s="2436" t="s">
        <v>3688</v>
      </c>
      <c r="E117" s="2435" t="s">
        <v>3422</v>
      </c>
      <c r="F117" s="2437" t="s">
        <v>3490</v>
      </c>
    </row>
    <row r="118" spans="1:6" s="2416" customFormat="1" ht="36">
      <c r="A118" s="2420">
        <v>68</v>
      </c>
      <c r="B118" s="2435" t="s">
        <v>3689</v>
      </c>
      <c r="C118" s="2435" t="s">
        <v>3690</v>
      </c>
      <c r="D118" s="2436" t="s">
        <v>3691</v>
      </c>
      <c r="E118" s="2435" t="s">
        <v>3625</v>
      </c>
      <c r="F118" s="2437" t="s">
        <v>3692</v>
      </c>
    </row>
    <row r="119" spans="1:6" s="2438" customFormat="1" ht="24">
      <c r="A119" s="2420">
        <v>69</v>
      </c>
      <c r="B119" s="2435" t="s">
        <v>3681</v>
      </c>
      <c r="C119" s="2435" t="s">
        <v>3693</v>
      </c>
      <c r="D119" s="2436" t="s">
        <v>3694</v>
      </c>
      <c r="E119" s="2435" t="s">
        <v>3439</v>
      </c>
      <c r="F119" s="2437" t="s">
        <v>3440</v>
      </c>
    </row>
    <row r="120" spans="1:6" s="2438" customFormat="1" ht="12">
      <c r="A120" s="2420">
        <v>70</v>
      </c>
      <c r="B120" s="2435" t="s">
        <v>3681</v>
      </c>
      <c r="C120" s="2435" t="s">
        <v>3695</v>
      </c>
      <c r="D120" s="2436" t="s">
        <v>3696</v>
      </c>
      <c r="E120" s="2435" t="s">
        <v>3439</v>
      </c>
      <c r="F120" s="2437" t="s">
        <v>3440</v>
      </c>
    </row>
    <row r="121" spans="1:6" s="2438" customFormat="1" ht="24">
      <c r="A121" s="2420">
        <v>71</v>
      </c>
      <c r="B121" s="2435" t="s">
        <v>3681</v>
      </c>
      <c r="C121" s="2435" t="s">
        <v>3697</v>
      </c>
      <c r="D121" s="2436" t="s">
        <v>3696</v>
      </c>
      <c r="E121" s="2435" t="s">
        <v>3439</v>
      </c>
      <c r="F121" s="2437" t="s">
        <v>3440</v>
      </c>
    </row>
    <row r="122" spans="1:6" s="2438" customFormat="1" ht="12">
      <c r="A122" s="2420">
        <v>72</v>
      </c>
      <c r="B122" s="2435" t="s">
        <v>3681</v>
      </c>
      <c r="C122" s="2435" t="s">
        <v>3698</v>
      </c>
      <c r="D122" s="2436" t="s">
        <v>3696</v>
      </c>
      <c r="E122" s="2435" t="s">
        <v>3439</v>
      </c>
      <c r="F122" s="2437" t="s">
        <v>3440</v>
      </c>
    </row>
    <row r="123" spans="1:6" s="2438" customFormat="1" ht="12">
      <c r="A123" s="2420">
        <v>73</v>
      </c>
      <c r="B123" s="2435" t="s">
        <v>3681</v>
      </c>
      <c r="C123" s="2435" t="s">
        <v>3699</v>
      </c>
      <c r="D123" s="2436" t="s">
        <v>3696</v>
      </c>
      <c r="E123" s="2435" t="s">
        <v>3439</v>
      </c>
      <c r="F123" s="2437" t="s">
        <v>3440</v>
      </c>
    </row>
    <row r="124" spans="1:6" s="2438" customFormat="1" ht="24">
      <c r="A124" s="2420">
        <v>74</v>
      </c>
      <c r="B124" s="2435" t="s">
        <v>3681</v>
      </c>
      <c r="C124" s="2435" t="s">
        <v>3700</v>
      </c>
      <c r="D124" s="2436" t="s">
        <v>3701</v>
      </c>
      <c r="E124" s="2435" t="s">
        <v>3439</v>
      </c>
      <c r="F124" s="2437" t="s">
        <v>3440</v>
      </c>
    </row>
    <row r="125" spans="1:6" s="2438" customFormat="1" ht="12">
      <c r="A125" s="2420">
        <v>75</v>
      </c>
      <c r="B125" s="2435" t="s">
        <v>3702</v>
      </c>
      <c r="C125" s="2435" t="s">
        <v>3703</v>
      </c>
      <c r="D125" s="2436" t="s">
        <v>3546</v>
      </c>
      <c r="E125" s="2435" t="s">
        <v>3439</v>
      </c>
      <c r="F125" s="2437" t="s">
        <v>3440</v>
      </c>
    </row>
    <row r="126" spans="1:6" s="2438" customFormat="1" ht="12">
      <c r="A126" s="2420">
        <v>76</v>
      </c>
      <c r="B126" s="2435" t="s">
        <v>3513</v>
      </c>
      <c r="C126" s="2435" t="s">
        <v>3704</v>
      </c>
      <c r="D126" s="2436" t="s">
        <v>3546</v>
      </c>
      <c r="E126" s="2435" t="s">
        <v>3439</v>
      </c>
      <c r="F126" s="2437" t="s">
        <v>3440</v>
      </c>
    </row>
    <row r="127" spans="1:6" s="2416" customFormat="1" ht="36">
      <c r="A127" s="2420">
        <v>77</v>
      </c>
      <c r="B127" s="2435" t="s">
        <v>3705</v>
      </c>
      <c r="C127" s="2435" t="s">
        <v>3706</v>
      </c>
      <c r="D127" s="2436" t="s">
        <v>3707</v>
      </c>
      <c r="E127" s="2435" t="s">
        <v>3599</v>
      </c>
      <c r="F127" s="2437" t="s">
        <v>3669</v>
      </c>
    </row>
    <row r="128" spans="1:6" s="2416" customFormat="1" ht="36">
      <c r="A128" s="2420">
        <v>78</v>
      </c>
      <c r="B128" s="2435" t="s">
        <v>3708</v>
      </c>
      <c r="C128" s="2435" t="s">
        <v>3709</v>
      </c>
      <c r="D128" s="2436" t="s">
        <v>3707</v>
      </c>
      <c r="E128" s="2435" t="s">
        <v>3599</v>
      </c>
      <c r="F128" s="2437" t="s">
        <v>3669</v>
      </c>
    </row>
    <row r="129" spans="1:6" s="2416" customFormat="1">
      <c r="A129" s="2420">
        <v>79</v>
      </c>
      <c r="B129" s="2435" t="s">
        <v>3487</v>
      </c>
      <c r="C129" s="2435" t="s">
        <v>3710</v>
      </c>
      <c r="D129" s="2436" t="s">
        <v>3602</v>
      </c>
      <c r="E129" s="2435" t="s">
        <v>3711</v>
      </c>
      <c r="F129" s="2437" t="s">
        <v>3712</v>
      </c>
    </row>
    <row r="130" spans="1:6" s="2438" customFormat="1" ht="24">
      <c r="A130" s="2420">
        <v>80</v>
      </c>
      <c r="B130" s="2435" t="s">
        <v>3713</v>
      </c>
      <c r="C130" s="2435" t="s">
        <v>3714</v>
      </c>
      <c r="D130" s="2436" t="s">
        <v>3566</v>
      </c>
      <c r="E130" s="2435" t="s">
        <v>3715</v>
      </c>
      <c r="F130" s="2437" t="s">
        <v>3522</v>
      </c>
    </row>
    <row r="131" spans="1:6" s="2438" customFormat="1" ht="24">
      <c r="A131" s="2420">
        <v>81</v>
      </c>
      <c r="B131" s="2435" t="s">
        <v>3713</v>
      </c>
      <c r="C131" s="2435" t="s">
        <v>3716</v>
      </c>
      <c r="D131" s="2436" t="s">
        <v>3421</v>
      </c>
      <c r="E131" s="2435" t="s">
        <v>3715</v>
      </c>
      <c r="F131" s="2437" t="s">
        <v>3522</v>
      </c>
    </row>
    <row r="132" spans="1:6" s="2416" customFormat="1">
      <c r="A132" s="2420">
        <v>82</v>
      </c>
      <c r="B132" s="2435" t="s">
        <v>3666</v>
      </c>
      <c r="C132" s="2435" t="s">
        <v>3717</v>
      </c>
      <c r="D132" s="2436" t="s">
        <v>3718</v>
      </c>
      <c r="E132" s="2435" t="s">
        <v>3719</v>
      </c>
      <c r="F132" s="2437" t="s">
        <v>3720</v>
      </c>
    </row>
    <row r="133" spans="1:6" s="2416" customFormat="1">
      <c r="A133" s="2420">
        <v>83</v>
      </c>
      <c r="B133" s="2435" t="s">
        <v>3460</v>
      </c>
      <c r="C133" s="2435" t="s">
        <v>3721</v>
      </c>
      <c r="D133" s="2436" t="s">
        <v>3602</v>
      </c>
      <c r="E133" s="2435" t="s">
        <v>3722</v>
      </c>
      <c r="F133" s="2437" t="s">
        <v>3723</v>
      </c>
    </row>
    <row r="134" spans="1:6" s="2416" customFormat="1">
      <c r="A134" s="2420">
        <v>84</v>
      </c>
      <c r="B134" s="2435" t="s">
        <v>3460</v>
      </c>
      <c r="C134" s="2435" t="s">
        <v>3724</v>
      </c>
      <c r="D134" s="2436" t="s">
        <v>3602</v>
      </c>
      <c r="E134" s="2435" t="s">
        <v>3590</v>
      </c>
      <c r="F134" s="2437" t="s">
        <v>3723</v>
      </c>
    </row>
    <row r="135" spans="1:6" s="2438" customFormat="1" ht="12">
      <c r="A135" s="2420">
        <v>85</v>
      </c>
      <c r="B135" s="2435" t="s">
        <v>3513</v>
      </c>
      <c r="C135" s="2435" t="s">
        <v>3725</v>
      </c>
      <c r="D135" s="2436" t="s">
        <v>3531</v>
      </c>
      <c r="E135" s="2435" t="s">
        <v>2023</v>
      </c>
      <c r="F135" s="2437" t="s">
        <v>3684</v>
      </c>
    </row>
    <row r="136" spans="1:6" s="2438" customFormat="1" ht="12">
      <c r="A136" s="2420">
        <v>86</v>
      </c>
      <c r="B136" s="2435" t="s">
        <v>3713</v>
      </c>
      <c r="C136" s="2435" t="s">
        <v>3726</v>
      </c>
      <c r="D136" s="2436" t="s">
        <v>3531</v>
      </c>
      <c r="E136" s="2435" t="s">
        <v>2023</v>
      </c>
      <c r="F136" s="2437" t="s">
        <v>3684</v>
      </c>
    </row>
    <row r="137" spans="1:6" s="2438" customFormat="1" ht="12">
      <c r="A137" s="2420">
        <v>87</v>
      </c>
      <c r="B137" s="2435" t="s">
        <v>3713</v>
      </c>
      <c r="C137" s="2435" t="s">
        <v>3727</v>
      </c>
      <c r="D137" s="2436" t="s">
        <v>3531</v>
      </c>
      <c r="E137" s="2435" t="s">
        <v>2023</v>
      </c>
      <c r="F137" s="2437" t="s">
        <v>3684</v>
      </c>
    </row>
    <row r="138" spans="1:6" s="2438" customFormat="1" ht="12">
      <c r="A138" s="2420">
        <v>88</v>
      </c>
      <c r="B138" s="2435" t="s">
        <v>3604</v>
      </c>
      <c r="C138" s="2435" t="s">
        <v>3728</v>
      </c>
      <c r="D138" s="2436" t="s">
        <v>3546</v>
      </c>
      <c r="E138" s="2435" t="s">
        <v>2023</v>
      </c>
      <c r="F138" s="2437" t="s">
        <v>3684</v>
      </c>
    </row>
    <row r="139" spans="1:6" s="2438" customFormat="1" ht="12">
      <c r="A139" s="2420">
        <v>89</v>
      </c>
      <c r="B139" s="2435" t="s">
        <v>3666</v>
      </c>
      <c r="C139" s="2435" t="s">
        <v>3729</v>
      </c>
      <c r="D139" s="2436" t="s">
        <v>3546</v>
      </c>
      <c r="E139" s="2435" t="s">
        <v>2023</v>
      </c>
      <c r="F139" s="2437" t="s">
        <v>3684</v>
      </c>
    </row>
    <row r="140" spans="1:6" s="2438" customFormat="1" ht="12">
      <c r="A140" s="2420">
        <v>90</v>
      </c>
      <c r="B140" s="2435" t="s">
        <v>3460</v>
      </c>
      <c r="C140" s="2435" t="s">
        <v>3730</v>
      </c>
      <c r="D140" s="2436" t="s">
        <v>3731</v>
      </c>
      <c r="E140" s="2435" t="s">
        <v>3732</v>
      </c>
      <c r="F140" s="2437" t="s">
        <v>3684</v>
      </c>
    </row>
    <row r="141" spans="1:6" s="2438" customFormat="1" ht="12">
      <c r="A141" s="2420">
        <v>91</v>
      </c>
      <c r="B141" s="2435" t="s">
        <v>3681</v>
      </c>
      <c r="C141" s="2435" t="s">
        <v>3733</v>
      </c>
      <c r="D141" s="2436" t="s">
        <v>3696</v>
      </c>
      <c r="E141" s="2435" t="s">
        <v>3732</v>
      </c>
      <c r="F141" s="2437" t="s">
        <v>3684</v>
      </c>
    </row>
    <row r="142" spans="1:6" s="2438" customFormat="1" ht="12">
      <c r="A142" s="2420">
        <v>92</v>
      </c>
      <c r="B142" s="2435" t="s">
        <v>3713</v>
      </c>
      <c r="C142" s="2435" t="s">
        <v>3734</v>
      </c>
      <c r="D142" s="2436" t="s">
        <v>3566</v>
      </c>
      <c r="E142" s="2435" t="s">
        <v>3732</v>
      </c>
      <c r="F142" s="2437" t="s">
        <v>3684</v>
      </c>
    </row>
    <row r="143" spans="1:6" s="2438" customFormat="1" ht="12">
      <c r="A143" s="2420">
        <v>93</v>
      </c>
      <c r="B143" s="2435" t="s">
        <v>3613</v>
      </c>
      <c r="C143" s="2435" t="s">
        <v>3735</v>
      </c>
      <c r="D143" s="2436" t="s">
        <v>3736</v>
      </c>
      <c r="E143" s="2435" t="s">
        <v>3590</v>
      </c>
      <c r="F143" s="2437" t="s">
        <v>3737</v>
      </c>
    </row>
    <row r="144" spans="1:6" s="2416" customFormat="1">
      <c r="A144" s="2420">
        <v>94</v>
      </c>
      <c r="B144" s="2435" t="s">
        <v>3623</v>
      </c>
      <c r="C144" s="2435" t="s">
        <v>3738</v>
      </c>
      <c r="D144" s="2436" t="s">
        <v>3739</v>
      </c>
      <c r="E144" s="2435" t="s">
        <v>3590</v>
      </c>
      <c r="F144" s="2437" t="s">
        <v>3740</v>
      </c>
    </row>
    <row r="145" spans="1:6" s="2416" customFormat="1" ht="24">
      <c r="A145" s="2420">
        <v>95</v>
      </c>
      <c r="B145" s="2435" t="s">
        <v>3741</v>
      </c>
      <c r="C145" s="2435" t="s">
        <v>3742</v>
      </c>
      <c r="D145" s="2436" t="s">
        <v>3546</v>
      </c>
      <c r="E145" s="2435" t="s">
        <v>3743</v>
      </c>
      <c r="F145" s="2437" t="s">
        <v>3744</v>
      </c>
    </row>
    <row r="146" spans="1:6" s="2416" customFormat="1" ht="24">
      <c r="A146" s="2420">
        <v>96</v>
      </c>
      <c r="B146" s="2435" t="s">
        <v>3609</v>
      </c>
      <c r="C146" s="2435" t="s">
        <v>3745</v>
      </c>
      <c r="D146" s="2436" t="s">
        <v>3746</v>
      </c>
      <c r="E146" s="2435" t="s">
        <v>3619</v>
      </c>
      <c r="F146" s="2437" t="s">
        <v>3612</v>
      </c>
    </row>
    <row r="147" spans="1:6" s="2416" customFormat="1">
      <c r="A147" s="5547" t="s">
        <v>3512</v>
      </c>
      <c r="B147" s="5547"/>
      <c r="C147" s="5547"/>
      <c r="D147" s="2432"/>
      <c r="E147" s="2433"/>
      <c r="F147" s="2433"/>
    </row>
    <row r="148" spans="1:6" s="2416" customFormat="1">
      <c r="A148" s="2417" t="s">
        <v>3413</v>
      </c>
      <c r="B148" s="2418" t="s">
        <v>3414</v>
      </c>
      <c r="C148" s="2419" t="s">
        <v>3415</v>
      </c>
      <c r="D148" s="2418" t="s">
        <v>3416</v>
      </c>
      <c r="E148" s="2418" t="s">
        <v>3417</v>
      </c>
      <c r="F148" s="2418" t="s">
        <v>3418</v>
      </c>
    </row>
    <row r="149" spans="1:6" s="2416" customFormat="1" ht="24">
      <c r="A149" s="2420">
        <v>97</v>
      </c>
      <c r="B149" s="2435" t="s">
        <v>3623</v>
      </c>
      <c r="C149" s="2435" t="s">
        <v>3747</v>
      </c>
      <c r="D149" s="2436" t="s">
        <v>3748</v>
      </c>
      <c r="E149" s="2435" t="s">
        <v>3722</v>
      </c>
      <c r="F149" s="2437" t="s">
        <v>3749</v>
      </c>
    </row>
    <row r="150" spans="1:6" s="2416" customFormat="1">
      <c r="A150" s="2420">
        <v>98</v>
      </c>
      <c r="B150" s="2435" t="s">
        <v>3460</v>
      </c>
      <c r="C150" s="2435" t="s">
        <v>3750</v>
      </c>
      <c r="D150" s="2436" t="s">
        <v>3731</v>
      </c>
      <c r="E150" s="2435" t="s">
        <v>3751</v>
      </c>
      <c r="F150" s="2437" t="s">
        <v>3752</v>
      </c>
    </row>
    <row r="151" spans="1:6" s="2416" customFormat="1">
      <c r="A151" s="2420">
        <v>99</v>
      </c>
      <c r="B151" s="2435" t="s">
        <v>3613</v>
      </c>
      <c r="C151" s="2435" t="s">
        <v>3753</v>
      </c>
      <c r="D151" s="2436" t="s">
        <v>3641</v>
      </c>
      <c r="E151" s="2435" t="s">
        <v>3754</v>
      </c>
      <c r="F151" s="2437" t="s">
        <v>3755</v>
      </c>
    </row>
    <row r="152" spans="1:6" s="2416" customFormat="1">
      <c r="A152" s="2445">
        <v>100</v>
      </c>
      <c r="B152" s="2435" t="s">
        <v>3460</v>
      </c>
      <c r="C152" s="2435" t="s">
        <v>3756</v>
      </c>
      <c r="D152" s="2436" t="s">
        <v>3731</v>
      </c>
      <c r="E152" s="2435" t="s">
        <v>3757</v>
      </c>
      <c r="F152" s="2437" t="s">
        <v>3659</v>
      </c>
    </row>
    <row r="153" spans="1:6" s="2416" customFormat="1">
      <c r="A153" s="2445">
        <v>101</v>
      </c>
      <c r="B153" s="2435" t="s">
        <v>3460</v>
      </c>
      <c r="C153" s="2435" t="s">
        <v>3758</v>
      </c>
      <c r="D153" s="2436" t="s">
        <v>3731</v>
      </c>
      <c r="E153" s="2435" t="s">
        <v>3759</v>
      </c>
      <c r="F153" s="2437" t="s">
        <v>3760</v>
      </c>
    </row>
    <row r="154" spans="1:6" s="2416" customFormat="1">
      <c r="A154" s="2445">
        <v>102</v>
      </c>
      <c r="B154" s="2435" t="s">
        <v>3433</v>
      </c>
      <c r="C154" s="2435" t="s">
        <v>3761</v>
      </c>
      <c r="D154" s="2436" t="s">
        <v>3688</v>
      </c>
      <c r="E154" s="2435" t="s">
        <v>3732</v>
      </c>
      <c r="F154" s="2437" t="s">
        <v>3684</v>
      </c>
    </row>
    <row r="155" spans="1:6" s="2416" customFormat="1" ht="24">
      <c r="A155" s="2445">
        <v>103</v>
      </c>
      <c r="B155" s="2435" t="s">
        <v>3623</v>
      </c>
      <c r="C155" s="2435" t="s">
        <v>3762</v>
      </c>
      <c r="D155" s="2436" t="s">
        <v>3763</v>
      </c>
      <c r="E155" s="2435" t="s">
        <v>3599</v>
      </c>
      <c r="F155" s="2437" t="s">
        <v>3764</v>
      </c>
    </row>
    <row r="156" spans="1:6" s="2416" customFormat="1">
      <c r="A156" s="2445">
        <v>104</v>
      </c>
      <c r="B156" s="2435" t="s">
        <v>3765</v>
      </c>
      <c r="C156" s="2435" t="s">
        <v>3766</v>
      </c>
      <c r="D156" s="2436" t="s">
        <v>3767</v>
      </c>
      <c r="E156" s="2435" t="s">
        <v>3722</v>
      </c>
      <c r="F156" s="2437" t="s">
        <v>3768</v>
      </c>
    </row>
    <row r="157" spans="1:6" s="2416" customFormat="1" ht="24">
      <c r="A157" s="2445">
        <v>105</v>
      </c>
      <c r="B157" s="2435" t="s">
        <v>3769</v>
      </c>
      <c r="C157" s="2435" t="s">
        <v>3770</v>
      </c>
      <c r="D157" s="2436" t="s">
        <v>3771</v>
      </c>
      <c r="E157" s="2435" t="s">
        <v>3619</v>
      </c>
      <c r="F157" s="2437" t="s">
        <v>3744</v>
      </c>
    </row>
    <row r="158" spans="1:6" s="2416" customFormat="1" ht="24">
      <c r="A158" s="2445">
        <v>106</v>
      </c>
      <c r="B158" s="2435" t="s">
        <v>3553</v>
      </c>
      <c r="C158" s="2435" t="s">
        <v>3772</v>
      </c>
      <c r="D158" s="2436" t="s">
        <v>3773</v>
      </c>
      <c r="E158" s="2435" t="s">
        <v>3619</v>
      </c>
      <c r="F158" s="2437" t="s">
        <v>3626</v>
      </c>
    </row>
    <row r="159" spans="1:6" s="2416" customFormat="1" ht="48">
      <c r="A159" s="2445">
        <v>107</v>
      </c>
      <c r="B159" s="2435" t="s">
        <v>3623</v>
      </c>
      <c r="C159" s="2435" t="s">
        <v>3774</v>
      </c>
      <c r="D159" s="2436" t="s">
        <v>3775</v>
      </c>
      <c r="E159" s="2435" t="s">
        <v>3619</v>
      </c>
      <c r="F159" s="2437" t="s">
        <v>3776</v>
      </c>
    </row>
    <row r="160" spans="1:6" s="2416" customFormat="1" ht="36">
      <c r="A160" s="2445">
        <v>108</v>
      </c>
      <c r="B160" s="2435" t="s">
        <v>3666</v>
      </c>
      <c r="C160" s="2435" t="s">
        <v>3777</v>
      </c>
      <c r="D160" s="2436" t="s">
        <v>3778</v>
      </c>
      <c r="E160" s="2435" t="s">
        <v>3779</v>
      </c>
      <c r="F160" s="2437" t="s">
        <v>3669</v>
      </c>
    </row>
    <row r="161" spans="1:6" s="2416" customFormat="1" ht="24">
      <c r="A161" s="2445">
        <v>109</v>
      </c>
      <c r="B161" s="2435" t="s">
        <v>3433</v>
      </c>
      <c r="C161" s="2435" t="s">
        <v>3780</v>
      </c>
      <c r="D161" s="2436" t="s">
        <v>3781</v>
      </c>
      <c r="E161" s="2435" t="s">
        <v>3619</v>
      </c>
      <c r="F161" s="2437" t="s">
        <v>3782</v>
      </c>
    </row>
    <row r="162" spans="1:6" s="2416" customFormat="1" ht="24">
      <c r="A162" s="2445">
        <v>110</v>
      </c>
      <c r="B162" s="2435" t="s">
        <v>3553</v>
      </c>
      <c r="C162" s="2435" t="s">
        <v>3783</v>
      </c>
      <c r="D162" s="2436" t="s">
        <v>3784</v>
      </c>
      <c r="E162" s="2435" t="s">
        <v>3599</v>
      </c>
      <c r="F162" s="2437" t="s">
        <v>3785</v>
      </c>
    </row>
    <row r="163" spans="1:6" s="2416" customFormat="1" ht="24">
      <c r="A163" s="2445">
        <v>111</v>
      </c>
      <c r="B163" s="2435" t="s">
        <v>3765</v>
      </c>
      <c r="C163" s="2435" t="s">
        <v>3786</v>
      </c>
      <c r="D163" s="2436" t="s">
        <v>3787</v>
      </c>
      <c r="E163" s="2435" t="s">
        <v>3599</v>
      </c>
      <c r="F163" s="2437" t="s">
        <v>3788</v>
      </c>
    </row>
    <row r="164" spans="1:6" s="2416" customFormat="1">
      <c r="A164" s="2445">
        <v>112</v>
      </c>
      <c r="B164" s="2435" t="s">
        <v>3765</v>
      </c>
      <c r="C164" s="2435" t="s">
        <v>3789</v>
      </c>
      <c r="D164" s="2436" t="s">
        <v>3790</v>
      </c>
      <c r="E164" s="2435" t="s">
        <v>3791</v>
      </c>
      <c r="F164" s="2437" t="s">
        <v>3792</v>
      </c>
    </row>
    <row r="165" spans="1:6" s="2416" customFormat="1" ht="24">
      <c r="A165" s="2445">
        <v>113</v>
      </c>
      <c r="B165" s="2435" t="s">
        <v>3544</v>
      </c>
      <c r="C165" s="2435" t="s">
        <v>3793</v>
      </c>
      <c r="D165" s="2436" t="s">
        <v>3794</v>
      </c>
      <c r="E165" s="2435" t="s">
        <v>3599</v>
      </c>
      <c r="F165" s="2437" t="s">
        <v>3795</v>
      </c>
    </row>
    <row r="166" spans="1:6" s="2416" customFormat="1">
      <c r="A166" s="2445">
        <v>114</v>
      </c>
      <c r="B166" s="2435" t="s">
        <v>3796</v>
      </c>
      <c r="C166" s="2446" t="s">
        <v>3797</v>
      </c>
      <c r="D166" s="2436" t="s">
        <v>3736</v>
      </c>
      <c r="E166" s="2446" t="s">
        <v>3599</v>
      </c>
      <c r="F166" s="2447" t="s">
        <v>720</v>
      </c>
    </row>
    <row r="167" spans="1:6" s="2416" customFormat="1">
      <c r="A167" s="2445">
        <v>115</v>
      </c>
      <c r="B167" s="2435" t="s">
        <v>3650</v>
      </c>
      <c r="C167" s="2435" t="s">
        <v>3798</v>
      </c>
      <c r="D167" s="2436" t="s">
        <v>3787</v>
      </c>
      <c r="E167" s="2435" t="s">
        <v>3799</v>
      </c>
      <c r="F167" s="2437" t="s">
        <v>3800</v>
      </c>
    </row>
    <row r="168" spans="1:6" s="2416" customFormat="1" ht="36">
      <c r="A168" s="2445">
        <v>116</v>
      </c>
      <c r="B168" s="2435" t="s">
        <v>3666</v>
      </c>
      <c r="C168" s="2435" t="s">
        <v>3801</v>
      </c>
      <c r="D168" s="2436" t="s">
        <v>3802</v>
      </c>
      <c r="E168" s="2435" t="s">
        <v>3599</v>
      </c>
      <c r="F168" s="2447" t="s">
        <v>3803</v>
      </c>
    </row>
    <row r="169" spans="1:6" s="2416" customFormat="1" ht="24">
      <c r="A169" s="2445">
        <v>117</v>
      </c>
      <c r="B169" s="2435" t="s">
        <v>3796</v>
      </c>
      <c r="C169" s="2435" t="s">
        <v>3804</v>
      </c>
      <c r="D169" s="2448" t="s">
        <v>3805</v>
      </c>
      <c r="E169" s="2435" t="s">
        <v>3806</v>
      </c>
      <c r="F169" s="2447" t="s">
        <v>3440</v>
      </c>
    </row>
    <row r="170" spans="1:6" s="2416" customFormat="1" ht="24">
      <c r="A170" s="2445">
        <v>118</v>
      </c>
      <c r="B170" s="2435" t="s">
        <v>3584</v>
      </c>
      <c r="C170" s="2435" t="s">
        <v>3807</v>
      </c>
      <c r="D170" s="2448" t="s">
        <v>3808</v>
      </c>
      <c r="E170" s="2435" t="s">
        <v>3599</v>
      </c>
      <c r="F170" s="2447" t="s">
        <v>3612</v>
      </c>
    </row>
    <row r="171" spans="1:6" s="2416" customFormat="1">
      <c r="A171" s="2445">
        <v>119</v>
      </c>
      <c r="B171" s="2435" t="s">
        <v>3809</v>
      </c>
      <c r="C171" s="2435" t="s">
        <v>3810</v>
      </c>
      <c r="D171" s="2448" t="s">
        <v>3736</v>
      </c>
      <c r="E171" s="2435" t="s">
        <v>3599</v>
      </c>
      <c r="F171" s="2447" t="s">
        <v>3659</v>
      </c>
    </row>
    <row r="172" spans="1:6" s="2416" customFormat="1">
      <c r="A172" s="2445">
        <v>120</v>
      </c>
      <c r="B172" s="2435" t="s">
        <v>3681</v>
      </c>
      <c r="C172" s="2435" t="s">
        <v>3811</v>
      </c>
      <c r="D172" s="2448" t="s">
        <v>3812</v>
      </c>
      <c r="E172" s="2435" t="s">
        <v>3813</v>
      </c>
      <c r="F172" s="2447" t="s">
        <v>3814</v>
      </c>
    </row>
    <row r="173" spans="1:6" s="2416" customFormat="1" ht="24">
      <c r="A173" s="2445">
        <v>121</v>
      </c>
      <c r="B173" s="2435" t="s">
        <v>3666</v>
      </c>
      <c r="C173" s="2435" t="s">
        <v>3815</v>
      </c>
      <c r="D173" s="2448" t="s">
        <v>3794</v>
      </c>
      <c r="E173" s="2435" t="s">
        <v>3816</v>
      </c>
      <c r="F173" s="2447" t="s">
        <v>3817</v>
      </c>
    </row>
    <row r="174" spans="1:6" s="2416" customFormat="1">
      <c r="A174" s="2445">
        <v>122</v>
      </c>
      <c r="B174" s="2435" t="s">
        <v>3809</v>
      </c>
      <c r="C174" s="2435" t="s">
        <v>3818</v>
      </c>
      <c r="D174" s="2448" t="s">
        <v>3736</v>
      </c>
      <c r="E174" s="2435" t="s">
        <v>3819</v>
      </c>
      <c r="F174" s="2447" t="s">
        <v>3820</v>
      </c>
    </row>
    <row r="175" spans="1:6" s="2449" customFormat="1" ht="24">
      <c r="A175" s="2445">
        <v>123</v>
      </c>
      <c r="B175" s="2435" t="s">
        <v>3821</v>
      </c>
      <c r="C175" s="2435" t="s">
        <v>3822</v>
      </c>
      <c r="D175" s="2448" t="s">
        <v>3794</v>
      </c>
      <c r="E175" s="2435" t="s">
        <v>3422</v>
      </c>
      <c r="F175" s="2447" t="s">
        <v>3823</v>
      </c>
    </row>
    <row r="176" spans="1:6" s="2449" customFormat="1">
      <c r="A176" s="2445">
        <v>124</v>
      </c>
      <c r="B176" s="2435" t="s">
        <v>3666</v>
      </c>
      <c r="C176" s="2435" t="s">
        <v>3824</v>
      </c>
      <c r="D176" s="2448"/>
      <c r="E176" s="2435" t="s">
        <v>3779</v>
      </c>
      <c r="F176" s="2447" t="s">
        <v>3825</v>
      </c>
    </row>
    <row r="177" spans="1:6" s="2449" customFormat="1">
      <c r="A177" s="2445">
        <v>125</v>
      </c>
      <c r="B177" s="2435" t="s">
        <v>3765</v>
      </c>
      <c r="C177" s="2435" t="s">
        <v>3826</v>
      </c>
      <c r="D177" s="2448"/>
      <c r="E177" s="2435" t="s">
        <v>3827</v>
      </c>
      <c r="F177" s="2447" t="s">
        <v>606</v>
      </c>
    </row>
    <row r="178" spans="1:6" s="2449" customFormat="1">
      <c r="A178" s="2445">
        <v>126</v>
      </c>
      <c r="B178" s="2435" t="s">
        <v>3809</v>
      </c>
      <c r="C178" s="2435" t="s">
        <v>3828</v>
      </c>
      <c r="D178" s="2448"/>
      <c r="E178" s="2435" t="s">
        <v>3829</v>
      </c>
      <c r="F178" s="2447"/>
    </row>
    <row r="179" spans="1:6" s="2438" customFormat="1" ht="12">
      <c r="A179" s="2445">
        <v>127</v>
      </c>
      <c r="B179" s="2435" t="s">
        <v>3796</v>
      </c>
      <c r="C179" s="2435" t="s">
        <v>3830</v>
      </c>
      <c r="D179" s="2448"/>
      <c r="E179" s="2435" t="s">
        <v>3819</v>
      </c>
      <c r="F179" s="2447" t="s">
        <v>3820</v>
      </c>
    </row>
    <row r="180" spans="1:6" s="2438" customFormat="1" ht="12">
      <c r="A180" s="2445">
        <v>128</v>
      </c>
      <c r="B180" s="2435" t="s">
        <v>3796</v>
      </c>
      <c r="C180" s="2435" t="s">
        <v>3831</v>
      </c>
      <c r="D180" s="2448"/>
      <c r="E180" s="2435" t="s">
        <v>3819</v>
      </c>
      <c r="F180" s="2447" t="s">
        <v>3820</v>
      </c>
    </row>
    <row r="181" spans="1:6" s="2438" customFormat="1" ht="12">
      <c r="A181" s="2445">
        <v>129</v>
      </c>
      <c r="B181" s="2435" t="s">
        <v>3613</v>
      </c>
      <c r="C181" s="2435" t="s">
        <v>3832</v>
      </c>
      <c r="D181" s="2448"/>
      <c r="E181" s="2435" t="s">
        <v>3436</v>
      </c>
      <c r="F181" s="2437" t="s">
        <v>3437</v>
      </c>
    </row>
    <row r="182" spans="1:6" s="2438" customFormat="1" ht="24">
      <c r="A182" s="2450">
        <v>130</v>
      </c>
      <c r="B182" s="2451" t="s">
        <v>3513</v>
      </c>
      <c r="C182" s="2435" t="s">
        <v>3833</v>
      </c>
      <c r="D182" s="2452" t="s">
        <v>3834</v>
      </c>
      <c r="E182" s="2451" t="s">
        <v>3819</v>
      </c>
      <c r="F182" s="2437" t="s">
        <v>3835</v>
      </c>
    </row>
    <row r="183" spans="1:6" s="2416" customFormat="1">
      <c r="A183" s="5547" t="s">
        <v>3512</v>
      </c>
      <c r="B183" s="5547"/>
      <c r="C183" s="5547"/>
      <c r="D183" s="2432"/>
      <c r="E183" s="2433"/>
      <c r="F183" s="2433"/>
    </row>
    <row r="184" spans="1:6" s="2416" customFormat="1">
      <c r="A184" s="2417" t="s">
        <v>3413</v>
      </c>
      <c r="B184" s="2418" t="s">
        <v>3414</v>
      </c>
      <c r="C184" s="2419" t="s">
        <v>3415</v>
      </c>
      <c r="D184" s="2418" t="s">
        <v>3416</v>
      </c>
      <c r="E184" s="2418" t="s">
        <v>3417</v>
      </c>
      <c r="F184" s="2418" t="s">
        <v>3418</v>
      </c>
    </row>
    <row r="185" spans="1:6" s="2438" customFormat="1" ht="12">
      <c r="A185" s="2450">
        <v>131</v>
      </c>
      <c r="B185" s="2451" t="s">
        <v>3441</v>
      </c>
      <c r="C185" s="2437" t="s">
        <v>3836</v>
      </c>
      <c r="D185" s="2452"/>
      <c r="E185" s="2451" t="s">
        <v>3599</v>
      </c>
      <c r="F185" s="2437" t="s">
        <v>3837</v>
      </c>
    </row>
    <row r="186" spans="1:6" s="2438" customFormat="1" ht="24">
      <c r="A186" s="2450">
        <v>132</v>
      </c>
      <c r="B186" s="2451" t="s">
        <v>3809</v>
      </c>
      <c r="C186" s="2437" t="s">
        <v>3838</v>
      </c>
      <c r="D186" s="2452"/>
      <c r="E186" s="2435" t="s">
        <v>3839</v>
      </c>
      <c r="F186" s="2437" t="s">
        <v>3837</v>
      </c>
    </row>
    <row r="187" spans="1:6" s="2416" customFormat="1" ht="36">
      <c r="A187" s="2450">
        <v>133</v>
      </c>
      <c r="B187" s="2451" t="s">
        <v>3840</v>
      </c>
      <c r="C187" s="2437" t="s">
        <v>3841</v>
      </c>
      <c r="D187" s="2452"/>
      <c r="E187" s="2451" t="s">
        <v>3816</v>
      </c>
      <c r="F187" s="2437" t="s">
        <v>3842</v>
      </c>
    </row>
    <row r="188" spans="1:6" s="2457" customFormat="1">
      <c r="A188" s="2453"/>
      <c r="B188" s="2454"/>
      <c r="C188" s="2455"/>
      <c r="D188" s="2456"/>
      <c r="E188" s="2454"/>
      <c r="F188" s="2455"/>
    </row>
    <row r="189" spans="1:6" s="2416" customFormat="1">
      <c r="A189" s="5547" t="s">
        <v>3843</v>
      </c>
      <c r="B189" s="5547"/>
      <c r="C189" s="5547"/>
      <c r="D189" s="2432"/>
      <c r="E189" s="2433"/>
      <c r="F189" s="2415"/>
    </row>
    <row r="190" spans="1:6" s="2416" customFormat="1">
      <c r="A190" s="2417" t="s">
        <v>3413</v>
      </c>
      <c r="B190" s="5552" t="s">
        <v>3415</v>
      </c>
      <c r="C190" s="5553"/>
      <c r="D190" s="5552" t="s">
        <v>3844</v>
      </c>
      <c r="E190" s="5553"/>
      <c r="F190" s="2421" t="s">
        <v>3845</v>
      </c>
    </row>
    <row r="191" spans="1:6" s="2416" customFormat="1">
      <c r="A191" s="2420">
        <v>1</v>
      </c>
      <c r="B191" s="5548" t="s">
        <v>3846</v>
      </c>
      <c r="C191" s="5549"/>
      <c r="D191" s="5550" t="s">
        <v>3684</v>
      </c>
      <c r="E191" s="5551"/>
      <c r="F191" s="2421" t="s">
        <v>3847</v>
      </c>
    </row>
    <row r="192" spans="1:6" s="2416" customFormat="1">
      <c r="A192" s="2420">
        <v>2</v>
      </c>
      <c r="B192" s="5548" t="s">
        <v>3848</v>
      </c>
      <c r="C192" s="5549"/>
      <c r="D192" s="5550" t="s">
        <v>2072</v>
      </c>
      <c r="E192" s="5551"/>
      <c r="F192" s="2421" t="s">
        <v>3849</v>
      </c>
    </row>
    <row r="193" spans="1:6" s="2416" customFormat="1">
      <c r="A193" s="2420">
        <v>3</v>
      </c>
      <c r="B193" s="5548" t="s">
        <v>3850</v>
      </c>
      <c r="C193" s="5549"/>
      <c r="D193" s="5550" t="s">
        <v>3440</v>
      </c>
      <c r="E193" s="5551"/>
      <c r="F193" s="2421" t="s">
        <v>3851</v>
      </c>
    </row>
    <row r="194" spans="1:6" s="2416" customFormat="1">
      <c r="A194" s="2420">
        <v>4</v>
      </c>
      <c r="B194" s="5548" t="s">
        <v>3852</v>
      </c>
      <c r="C194" s="5549"/>
      <c r="D194" s="5554" t="s">
        <v>3853</v>
      </c>
      <c r="E194" s="5555"/>
      <c r="F194" s="2421" t="s">
        <v>3854</v>
      </c>
    </row>
    <row r="195" spans="1:6" s="2416" customFormat="1">
      <c r="A195" s="2420">
        <v>5</v>
      </c>
      <c r="B195" s="5548" t="s">
        <v>3855</v>
      </c>
      <c r="C195" s="5549"/>
      <c r="D195" s="5550" t="s">
        <v>3684</v>
      </c>
      <c r="E195" s="5551"/>
      <c r="F195" s="2421" t="s">
        <v>3856</v>
      </c>
    </row>
    <row r="196" spans="1:6" s="2416" customFormat="1">
      <c r="A196" s="2420">
        <v>6</v>
      </c>
      <c r="B196" s="5548" t="s">
        <v>3857</v>
      </c>
      <c r="C196" s="5549"/>
      <c r="D196" s="5550" t="s">
        <v>3858</v>
      </c>
      <c r="E196" s="5551"/>
      <c r="F196" s="2421" t="s">
        <v>3859</v>
      </c>
    </row>
    <row r="197" spans="1:6" s="2416" customFormat="1">
      <c r="A197" s="2420">
        <v>7</v>
      </c>
      <c r="B197" s="5548" t="s">
        <v>3860</v>
      </c>
      <c r="C197" s="5549"/>
      <c r="D197" s="5550" t="s">
        <v>3861</v>
      </c>
      <c r="E197" s="5551"/>
      <c r="F197" s="2421" t="s">
        <v>3862</v>
      </c>
    </row>
    <row r="198" spans="1:6" s="2416" customFormat="1">
      <c r="A198" s="2420">
        <v>8</v>
      </c>
      <c r="B198" s="5548" t="s">
        <v>3863</v>
      </c>
      <c r="C198" s="5549"/>
      <c r="D198" s="5550" t="s">
        <v>3864</v>
      </c>
      <c r="E198" s="5551"/>
      <c r="F198" s="2421" t="s">
        <v>3865</v>
      </c>
    </row>
    <row r="199" spans="1:6" s="2416" customFormat="1">
      <c r="A199" s="2420">
        <v>9</v>
      </c>
      <c r="B199" s="5548" t="s">
        <v>3866</v>
      </c>
      <c r="C199" s="5549"/>
      <c r="D199" s="5550" t="s">
        <v>3867</v>
      </c>
      <c r="E199" s="5551"/>
      <c r="F199" s="2421" t="s">
        <v>3868</v>
      </c>
    </row>
    <row r="200" spans="1:6" s="2416" customFormat="1">
      <c r="A200" s="2420">
        <v>10</v>
      </c>
      <c r="B200" s="5548" t="s">
        <v>3869</v>
      </c>
      <c r="C200" s="5549"/>
      <c r="D200" s="5550" t="s">
        <v>3870</v>
      </c>
      <c r="E200" s="5551"/>
      <c r="F200" s="2421" t="s">
        <v>3871</v>
      </c>
    </row>
    <row r="201" spans="1:6" s="2416" customFormat="1">
      <c r="A201" s="2420">
        <v>11</v>
      </c>
      <c r="B201" s="5548" t="s">
        <v>3872</v>
      </c>
      <c r="C201" s="5549"/>
      <c r="D201" s="5550" t="s">
        <v>3873</v>
      </c>
      <c r="E201" s="5551"/>
      <c r="F201" s="2421" t="s">
        <v>3874</v>
      </c>
    </row>
    <row r="202" spans="1:6" s="2416" customFormat="1">
      <c r="A202" s="2458"/>
      <c r="B202" s="2459"/>
      <c r="C202" s="2459"/>
      <c r="D202" s="2426"/>
      <c r="E202" s="2426"/>
      <c r="F202" s="2426"/>
    </row>
    <row r="203" spans="1:6" s="2416" customFormat="1">
      <c r="A203" s="5547" t="s">
        <v>3875</v>
      </c>
      <c r="B203" s="5547"/>
      <c r="C203" s="5547"/>
      <c r="E203" s="2460"/>
      <c r="F203" s="2461"/>
    </row>
    <row r="204" spans="1:6" s="2416" customFormat="1">
      <c r="A204" s="2417" t="s">
        <v>3413</v>
      </c>
      <c r="B204" s="5552" t="s">
        <v>3415</v>
      </c>
      <c r="C204" s="5553"/>
      <c r="D204" s="5559" t="s">
        <v>3876</v>
      </c>
      <c r="E204" s="5559"/>
      <c r="F204" s="2418" t="s">
        <v>3877</v>
      </c>
    </row>
    <row r="205" spans="1:6" s="2438" customFormat="1" ht="12">
      <c r="A205" s="2420">
        <v>1</v>
      </c>
      <c r="B205" s="5548" t="s">
        <v>3878</v>
      </c>
      <c r="C205" s="5549"/>
      <c r="D205" s="5556" t="s">
        <v>3879</v>
      </c>
      <c r="E205" s="5556"/>
      <c r="F205" s="2462">
        <v>38713</v>
      </c>
    </row>
    <row r="206" spans="1:6" s="2464" customFormat="1" ht="27.75" customHeight="1">
      <c r="A206" s="2420">
        <v>2</v>
      </c>
      <c r="B206" s="2451" t="s">
        <v>3880</v>
      </c>
      <c r="C206" s="2451"/>
      <c r="D206" s="5557" t="s">
        <v>3881</v>
      </c>
      <c r="E206" s="5558"/>
      <c r="F206" s="2463">
        <v>40876</v>
      </c>
    </row>
    <row r="207" spans="1:6" s="2469" customFormat="1">
      <c r="A207" s="2465"/>
      <c r="B207" s="2464"/>
      <c r="C207" s="2466"/>
      <c r="D207" s="2464"/>
      <c r="E207" s="2467"/>
      <c r="F207" s="2468" t="s">
        <v>3882</v>
      </c>
    </row>
  </sheetData>
  <mergeCells count="41">
    <mergeCell ref="B205:C205"/>
    <mergeCell ref="D205:E205"/>
    <mergeCell ref="D206:E206"/>
    <mergeCell ref="B200:C200"/>
    <mergeCell ref="D200:E200"/>
    <mergeCell ref="B201:C201"/>
    <mergeCell ref="D201:E201"/>
    <mergeCell ref="A203:C203"/>
    <mergeCell ref="B204:C204"/>
    <mergeCell ref="D204:E204"/>
    <mergeCell ref="B197:C197"/>
    <mergeCell ref="D197:E197"/>
    <mergeCell ref="B198:C198"/>
    <mergeCell ref="D198:E198"/>
    <mergeCell ref="B199:C199"/>
    <mergeCell ref="D199:E199"/>
    <mergeCell ref="B194:C194"/>
    <mergeCell ref="D194:E194"/>
    <mergeCell ref="B195:C195"/>
    <mergeCell ref="D195:E195"/>
    <mergeCell ref="B196:C196"/>
    <mergeCell ref="D196:E196"/>
    <mergeCell ref="B193:C193"/>
    <mergeCell ref="D193:E193"/>
    <mergeCell ref="A78:C78"/>
    <mergeCell ref="A110:C110"/>
    <mergeCell ref="A147:C147"/>
    <mergeCell ref="A183:C183"/>
    <mergeCell ref="A189:C189"/>
    <mergeCell ref="B190:C190"/>
    <mergeCell ref="D190:E190"/>
    <mergeCell ref="B191:C191"/>
    <mergeCell ref="D191:E191"/>
    <mergeCell ref="B192:C192"/>
    <mergeCell ref="D192:E192"/>
    <mergeCell ref="A44:C44"/>
    <mergeCell ref="A3:C3"/>
    <mergeCell ref="A12:C12"/>
    <mergeCell ref="A17:C17"/>
    <mergeCell ref="A28:C28"/>
    <mergeCell ref="A32:C32"/>
  </mergeCells>
  <phoneticPr fontId="2"/>
  <printOptions horizontalCentered="1"/>
  <pageMargins left="0.39370078740157483" right="0.31496062992125984" top="0.59055118110236227" bottom="0.59055118110236227" header="0.11811023622047245" footer="0.11811023622047245"/>
  <pageSetup paperSize="9" firstPageNumber="95" fitToHeight="0" orientation="portrait" useFirstPageNumber="1" r:id="rId1"/>
  <headerFooter alignWithMargins="0">
    <oddFooter>&amp;C&amp;"ＭＳ 明朝,標準"&amp;10&amp;P</oddFooter>
  </headerFooter>
  <rowBreaks count="4" manualBreakCount="4">
    <brk id="43" max="16383" man="1"/>
    <brk id="77" max="16383" man="1"/>
    <brk id="109" max="16383" man="1"/>
    <brk id="14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3B8A-73BD-4950-80B3-F9E07A4F8B16}">
  <dimension ref="A1:G291"/>
  <sheetViews>
    <sheetView view="pageBreakPreview" zoomScaleNormal="100" zoomScaleSheetLayoutView="100" workbookViewId="0"/>
  </sheetViews>
  <sheetFormatPr defaultColWidth="9" defaultRowHeight="13"/>
  <cols>
    <col min="1" max="2" width="3.08984375" style="2474" customWidth="1"/>
    <col min="3" max="3" width="38.81640625" style="2474" customWidth="1"/>
    <col min="4" max="4" width="2.453125" style="2474" customWidth="1"/>
    <col min="5" max="5" width="29.08984375" style="2474" customWidth="1"/>
    <col min="6" max="7" width="9.90625" style="2474" customWidth="1"/>
    <col min="8" max="16384" width="9" style="2474"/>
  </cols>
  <sheetData>
    <row r="1" spans="1:7" ht="30" customHeight="1">
      <c r="A1" s="2473" t="s">
        <v>3883</v>
      </c>
      <c r="B1" s="2473"/>
      <c r="C1" s="2473"/>
      <c r="D1" s="2473"/>
      <c r="E1" s="2473"/>
      <c r="F1" s="2473"/>
      <c r="G1" s="2473"/>
    </row>
    <row r="2" spans="1:7" ht="18" customHeight="1" thickBot="1">
      <c r="B2" s="2475"/>
      <c r="C2" s="2475"/>
      <c r="D2" s="2475"/>
      <c r="E2" s="2475"/>
      <c r="F2" s="2475"/>
      <c r="G2" s="2476" t="s">
        <v>3884</v>
      </c>
    </row>
    <row r="3" spans="1:7" s="2481" customFormat="1" ht="27" customHeight="1">
      <c r="A3" s="5561" t="s">
        <v>3885</v>
      </c>
      <c r="B3" s="5566"/>
      <c r="C3" s="5566"/>
      <c r="D3" s="5566"/>
      <c r="E3" s="2478" t="s">
        <v>3886</v>
      </c>
      <c r="F3" s="2479" t="s">
        <v>3887</v>
      </c>
      <c r="G3" s="2480" t="s">
        <v>3888</v>
      </c>
    </row>
    <row r="4" spans="1:7" ht="20" customHeight="1">
      <c r="A4" s="2482"/>
      <c r="B4" s="5567" t="s">
        <v>3889</v>
      </c>
      <c r="C4" s="5567"/>
      <c r="D4" s="2483"/>
      <c r="E4" s="2484"/>
      <c r="F4" s="2485"/>
      <c r="G4" s="2486"/>
    </row>
    <row r="5" spans="1:7" ht="21" customHeight="1">
      <c r="A5" s="2487"/>
      <c r="B5" s="2487"/>
      <c r="C5" s="2488" t="s">
        <v>3890</v>
      </c>
      <c r="D5" s="2489"/>
      <c r="E5" s="2490" t="s">
        <v>3891</v>
      </c>
      <c r="F5" s="2491">
        <v>1</v>
      </c>
      <c r="G5" s="2492">
        <v>10</v>
      </c>
    </row>
    <row r="6" spans="1:7" ht="21" customHeight="1">
      <c r="A6" s="2487"/>
      <c r="B6" s="2487"/>
      <c r="C6" s="2488" t="s">
        <v>3892</v>
      </c>
      <c r="D6" s="2489"/>
      <c r="E6" s="2490" t="s">
        <v>3891</v>
      </c>
      <c r="F6" s="2491">
        <v>1</v>
      </c>
      <c r="G6" s="2493">
        <v>80</v>
      </c>
    </row>
    <row r="7" spans="1:7" ht="21" customHeight="1">
      <c r="A7" s="2487"/>
      <c r="B7" s="2487"/>
      <c r="C7" s="2488" t="s">
        <v>3893</v>
      </c>
      <c r="D7" s="2489"/>
      <c r="E7" s="2490" t="s">
        <v>3894</v>
      </c>
      <c r="F7" s="2491">
        <v>1</v>
      </c>
      <c r="G7" s="2492">
        <v>10</v>
      </c>
    </row>
    <row r="8" spans="1:7" ht="21" customHeight="1">
      <c r="A8" s="2487"/>
      <c r="B8" s="2487"/>
      <c r="C8" s="2488" t="s">
        <v>3895</v>
      </c>
      <c r="D8" s="2489"/>
      <c r="E8" s="2490" t="s">
        <v>3891</v>
      </c>
      <c r="F8" s="2491">
        <v>1</v>
      </c>
      <c r="G8" s="2492" t="s">
        <v>3896</v>
      </c>
    </row>
    <row r="9" spans="1:7" ht="21" customHeight="1">
      <c r="A9" s="2494"/>
      <c r="B9" s="2494"/>
      <c r="C9" s="2495" t="s">
        <v>3897</v>
      </c>
      <c r="D9" s="2496"/>
      <c r="E9" s="2497" t="s">
        <v>3898</v>
      </c>
      <c r="F9" s="2498">
        <v>6</v>
      </c>
      <c r="G9" s="2499" t="s">
        <v>3896</v>
      </c>
    </row>
    <row r="10" spans="1:7" ht="20" customHeight="1">
      <c r="A10" s="2482"/>
      <c r="B10" s="5567" t="s">
        <v>3899</v>
      </c>
      <c r="C10" s="5567"/>
      <c r="D10" s="2483"/>
      <c r="E10" s="2484"/>
      <c r="F10" s="2500"/>
      <c r="G10" s="2501"/>
    </row>
    <row r="11" spans="1:7" ht="21" customHeight="1">
      <c r="A11" s="2487"/>
      <c r="B11" s="2488"/>
      <c r="C11" s="5568" t="s">
        <v>3899</v>
      </c>
      <c r="D11" s="2489"/>
      <c r="E11" s="2490" t="s">
        <v>3898</v>
      </c>
      <c r="F11" s="2491">
        <v>14</v>
      </c>
      <c r="G11" s="2493">
        <v>940</v>
      </c>
    </row>
    <row r="12" spans="1:7" s="2481" customFormat="1" ht="21" customHeight="1">
      <c r="A12" s="2494"/>
      <c r="B12" s="2494"/>
      <c r="C12" s="5569"/>
      <c r="D12" s="2496"/>
      <c r="E12" s="2497" t="s">
        <v>3891</v>
      </c>
      <c r="F12" s="2498">
        <v>10</v>
      </c>
      <c r="G12" s="2502">
        <v>1040</v>
      </c>
    </row>
    <row r="13" spans="1:7" s="2481" customFormat="1" ht="24.75" customHeight="1">
      <c r="A13" s="2487"/>
      <c r="B13" s="5570" t="s">
        <v>3900</v>
      </c>
      <c r="C13" s="5570"/>
      <c r="D13" s="2489"/>
      <c r="E13" s="2497" t="s">
        <v>3891</v>
      </c>
      <c r="F13" s="2491">
        <v>4</v>
      </c>
      <c r="G13" s="2493">
        <v>545</v>
      </c>
    </row>
    <row r="14" spans="1:7" ht="20" customHeight="1">
      <c r="A14" s="2503"/>
      <c r="B14" s="5562" t="s">
        <v>3901</v>
      </c>
      <c r="C14" s="5562"/>
      <c r="D14" s="2504"/>
      <c r="E14" s="2505"/>
      <c r="F14" s="2506"/>
      <c r="G14" s="2507"/>
    </row>
    <row r="15" spans="1:7" ht="42" customHeight="1">
      <c r="A15" s="2508"/>
      <c r="B15" s="2509"/>
      <c r="C15" s="2510" t="s">
        <v>3902</v>
      </c>
      <c r="D15" s="2511"/>
      <c r="E15" s="2512" t="s">
        <v>3903</v>
      </c>
      <c r="F15" s="2513">
        <v>15</v>
      </c>
      <c r="G15" s="2514">
        <v>465</v>
      </c>
    </row>
    <row r="16" spans="1:7" ht="42" customHeight="1">
      <c r="A16" s="2508"/>
      <c r="B16" s="2509"/>
      <c r="C16" s="2510" t="s">
        <v>3904</v>
      </c>
      <c r="D16" s="2511"/>
      <c r="E16" s="2515" t="s">
        <v>3905</v>
      </c>
      <c r="F16" s="2513">
        <v>7</v>
      </c>
      <c r="G16" s="2514">
        <v>99</v>
      </c>
    </row>
    <row r="17" spans="1:7" ht="42" customHeight="1">
      <c r="A17" s="2508"/>
      <c r="B17" s="2509"/>
      <c r="C17" s="2510" t="s">
        <v>3906</v>
      </c>
      <c r="D17" s="2511"/>
      <c r="E17" s="2515" t="s">
        <v>3907</v>
      </c>
      <c r="F17" s="2513">
        <v>2</v>
      </c>
      <c r="G17" s="2514">
        <v>6</v>
      </c>
    </row>
    <row r="18" spans="1:7" s="2517" customFormat="1" ht="42" customHeight="1">
      <c r="A18" s="2508"/>
      <c r="B18" s="2508"/>
      <c r="C18" s="2510" t="s">
        <v>3908</v>
      </c>
      <c r="D18" s="2511"/>
      <c r="E18" s="2516" t="s">
        <v>3891</v>
      </c>
      <c r="F18" s="2513">
        <v>10</v>
      </c>
      <c r="G18" s="2514">
        <v>59</v>
      </c>
    </row>
    <row r="19" spans="1:7" s="2517" customFormat="1" ht="42" customHeight="1">
      <c r="A19" s="2508"/>
      <c r="B19" s="2508"/>
      <c r="C19" s="2510" t="s">
        <v>3909</v>
      </c>
      <c r="D19" s="2511"/>
      <c r="E19" s="2516" t="s">
        <v>3891</v>
      </c>
      <c r="F19" s="2513">
        <v>5</v>
      </c>
      <c r="G19" s="2514">
        <v>332</v>
      </c>
    </row>
    <row r="20" spans="1:7" s="2517" customFormat="1" ht="42" customHeight="1">
      <c r="A20" s="2508"/>
      <c r="B20" s="2508"/>
      <c r="C20" s="2510" t="s">
        <v>3910</v>
      </c>
      <c r="D20" s="2511"/>
      <c r="E20" s="2516" t="s">
        <v>3891</v>
      </c>
      <c r="F20" s="2513">
        <v>5</v>
      </c>
      <c r="G20" s="2514">
        <v>108</v>
      </c>
    </row>
    <row r="21" spans="1:7" s="2518" customFormat="1" ht="42" customHeight="1">
      <c r="A21" s="2508"/>
      <c r="B21" s="2508"/>
      <c r="C21" s="2510" t="s">
        <v>3911</v>
      </c>
      <c r="D21" s="2511"/>
      <c r="E21" s="2516" t="s">
        <v>3891</v>
      </c>
      <c r="F21" s="2513">
        <v>4</v>
      </c>
      <c r="G21" s="2514">
        <v>247</v>
      </c>
    </row>
    <row r="22" spans="1:7" s="2518" customFormat="1" ht="21" customHeight="1">
      <c r="A22" s="2508"/>
      <c r="B22" s="2508"/>
      <c r="C22" s="2509" t="s">
        <v>3912</v>
      </c>
      <c r="D22" s="2511"/>
      <c r="E22" s="2516" t="s">
        <v>3913</v>
      </c>
      <c r="F22" s="2513">
        <v>1</v>
      </c>
      <c r="G22" s="2514" t="s">
        <v>693</v>
      </c>
    </row>
    <row r="23" spans="1:7" s="2518" customFormat="1" ht="21" customHeight="1">
      <c r="A23" s="2508"/>
      <c r="B23" s="2508"/>
      <c r="C23" s="2509" t="s">
        <v>3914</v>
      </c>
      <c r="D23" s="2511"/>
      <c r="E23" s="2516" t="s">
        <v>3898</v>
      </c>
      <c r="F23" s="2513">
        <v>3</v>
      </c>
      <c r="G23" s="2514" t="s">
        <v>693</v>
      </c>
    </row>
    <row r="24" spans="1:7" s="2518" customFormat="1" ht="42" customHeight="1">
      <c r="A24" s="2508"/>
      <c r="B24" s="2508"/>
      <c r="C24" s="2510" t="s">
        <v>3915</v>
      </c>
      <c r="D24" s="2511"/>
      <c r="E24" s="2516" t="s">
        <v>3891</v>
      </c>
      <c r="F24" s="2513">
        <v>2</v>
      </c>
      <c r="G24" s="2514">
        <v>40</v>
      </c>
    </row>
    <row r="25" spans="1:7" s="2518" customFormat="1" ht="42" customHeight="1">
      <c r="A25" s="2508"/>
      <c r="B25" s="2508"/>
      <c r="C25" s="2510" t="s">
        <v>3916</v>
      </c>
      <c r="D25" s="2511"/>
      <c r="E25" s="2515" t="s">
        <v>3917</v>
      </c>
      <c r="F25" s="2513">
        <v>14</v>
      </c>
      <c r="G25" s="2514">
        <v>346</v>
      </c>
    </row>
    <row r="26" spans="1:7" s="2518" customFormat="1" ht="42" customHeight="1">
      <c r="A26" s="2508"/>
      <c r="B26" s="2508"/>
      <c r="C26" s="2510" t="s">
        <v>3918</v>
      </c>
      <c r="D26" s="2511"/>
      <c r="E26" s="2515" t="s">
        <v>3919</v>
      </c>
      <c r="F26" s="2513">
        <v>12</v>
      </c>
      <c r="G26" s="2514">
        <v>159</v>
      </c>
    </row>
    <row r="27" spans="1:7" s="2518" customFormat="1" ht="42" customHeight="1">
      <c r="A27" s="2508"/>
      <c r="B27" s="2508"/>
      <c r="C27" s="2510" t="s">
        <v>3920</v>
      </c>
      <c r="D27" s="2511"/>
      <c r="E27" s="2512" t="s">
        <v>3921</v>
      </c>
      <c r="F27" s="2513">
        <v>5</v>
      </c>
      <c r="G27" s="2514">
        <v>425</v>
      </c>
    </row>
    <row r="28" spans="1:7" s="2517" customFormat="1" ht="21" customHeight="1" thickBot="1">
      <c r="A28" s="2519"/>
      <c r="B28" s="2519"/>
      <c r="C28" s="2520" t="s">
        <v>3922</v>
      </c>
      <c r="D28" s="2521"/>
      <c r="E28" s="2522" t="s">
        <v>3923</v>
      </c>
      <c r="F28" s="2523">
        <v>1</v>
      </c>
      <c r="G28" s="2524" t="s">
        <v>693</v>
      </c>
    </row>
    <row r="29" spans="1:7" s="2517" customFormat="1" ht="30" customHeight="1">
      <c r="A29" s="2508"/>
      <c r="B29" s="2508"/>
      <c r="C29" s="2509"/>
      <c r="D29" s="2508"/>
      <c r="E29" s="2525"/>
      <c r="F29" s="2526"/>
      <c r="G29" s="2527"/>
    </row>
    <row r="30" spans="1:7" s="2517" customFormat="1" ht="18" customHeight="1" thickBot="1">
      <c r="A30" s="2519"/>
      <c r="B30" s="2519"/>
      <c r="C30" s="2520"/>
      <c r="D30" s="2519"/>
      <c r="E30" s="2528"/>
      <c r="F30" s="2523"/>
      <c r="G30" s="2524"/>
    </row>
    <row r="31" spans="1:7" s="2517" customFormat="1" ht="24.75" customHeight="1">
      <c r="A31" s="5560" t="s">
        <v>3885</v>
      </c>
      <c r="B31" s="5560"/>
      <c r="C31" s="5560"/>
      <c r="D31" s="5561"/>
      <c r="E31" s="2529" t="s">
        <v>3886</v>
      </c>
      <c r="F31" s="2530" t="s">
        <v>3887</v>
      </c>
      <c r="G31" s="2530" t="s">
        <v>3888</v>
      </c>
    </row>
    <row r="32" spans="1:7" s="2517" customFormat="1" ht="20" customHeight="1">
      <c r="A32" s="2503"/>
      <c r="B32" s="5562" t="s">
        <v>3924</v>
      </c>
      <c r="C32" s="5562"/>
      <c r="D32" s="5563"/>
      <c r="E32" s="2505"/>
      <c r="F32" s="2532"/>
      <c r="G32" s="2514"/>
    </row>
    <row r="33" spans="1:7" s="2517" customFormat="1" ht="60" customHeight="1">
      <c r="A33" s="2508"/>
      <c r="B33" s="2509"/>
      <c r="C33" s="2509" t="s">
        <v>3925</v>
      </c>
      <c r="D33" s="2533"/>
      <c r="E33" s="2512" t="s">
        <v>3926</v>
      </c>
      <c r="F33" s="2534">
        <v>7</v>
      </c>
      <c r="G33" s="2535" t="s">
        <v>693</v>
      </c>
    </row>
    <row r="34" spans="1:7" s="2517" customFormat="1" ht="60" customHeight="1">
      <c r="A34" s="2508"/>
      <c r="B34" s="2509"/>
      <c r="C34" s="2509" t="s">
        <v>3927</v>
      </c>
      <c r="D34" s="2533"/>
      <c r="E34" s="2512" t="s">
        <v>3926</v>
      </c>
      <c r="F34" s="2534">
        <v>6</v>
      </c>
      <c r="G34" s="2535" t="s">
        <v>693</v>
      </c>
    </row>
    <row r="35" spans="1:7" s="2517" customFormat="1" ht="30" customHeight="1">
      <c r="A35" s="2508"/>
      <c r="B35" s="2509"/>
      <c r="C35" s="2509" t="s">
        <v>3928</v>
      </c>
      <c r="D35" s="2533"/>
      <c r="E35" s="2512" t="s">
        <v>3929</v>
      </c>
      <c r="F35" s="2534">
        <v>4</v>
      </c>
      <c r="G35" s="2535" t="s">
        <v>693</v>
      </c>
    </row>
    <row r="36" spans="1:7" s="2517" customFormat="1" ht="30" customHeight="1">
      <c r="A36" s="2508"/>
      <c r="B36" s="2509"/>
      <c r="C36" s="2509" t="s">
        <v>3930</v>
      </c>
      <c r="D36" s="2533"/>
      <c r="E36" s="2512" t="s">
        <v>3931</v>
      </c>
      <c r="F36" s="2534">
        <v>2</v>
      </c>
      <c r="G36" s="2535">
        <v>70</v>
      </c>
    </row>
    <row r="37" spans="1:7" s="2517" customFormat="1" ht="60" customHeight="1">
      <c r="A37" s="2508"/>
      <c r="B37" s="2509"/>
      <c r="C37" s="2509" t="s">
        <v>3932</v>
      </c>
      <c r="D37" s="2533"/>
      <c r="E37" s="2512" t="s">
        <v>3933</v>
      </c>
      <c r="F37" s="2534">
        <v>11</v>
      </c>
      <c r="G37" s="2535">
        <v>342</v>
      </c>
    </row>
    <row r="38" spans="1:7" s="2517" customFormat="1" ht="30" customHeight="1">
      <c r="A38" s="2508"/>
      <c r="B38" s="2509"/>
      <c r="C38" s="2509" t="s">
        <v>3934</v>
      </c>
      <c r="D38" s="2533"/>
      <c r="E38" s="2512" t="s">
        <v>3935</v>
      </c>
      <c r="F38" s="2534">
        <v>1</v>
      </c>
      <c r="G38" s="2535">
        <v>6</v>
      </c>
    </row>
    <row r="39" spans="1:7" s="2517" customFormat="1" ht="73.75" customHeight="1">
      <c r="A39" s="2508"/>
      <c r="B39" s="2509"/>
      <c r="C39" s="2509" t="s">
        <v>3936</v>
      </c>
      <c r="D39" s="2533"/>
      <c r="E39" s="2536" t="s">
        <v>3937</v>
      </c>
      <c r="F39" s="2534">
        <v>11</v>
      </c>
      <c r="G39" s="2535">
        <v>21</v>
      </c>
    </row>
    <row r="40" spans="1:7" s="2517" customFormat="1" ht="30" customHeight="1">
      <c r="A40" s="2508"/>
      <c r="B40" s="2509"/>
      <c r="C40" s="2509" t="s">
        <v>3938</v>
      </c>
      <c r="D40" s="2533"/>
      <c r="E40" s="2512" t="s">
        <v>3939</v>
      </c>
      <c r="F40" s="2534">
        <v>4</v>
      </c>
      <c r="G40" s="2537">
        <v>272</v>
      </c>
    </row>
    <row r="41" spans="1:7" s="2517" customFormat="1" ht="21" customHeight="1">
      <c r="A41" s="2508"/>
      <c r="B41" s="2538"/>
      <c r="C41" s="2539" t="s">
        <v>3940</v>
      </c>
      <c r="D41" s="2540"/>
      <c r="E41" s="2541" t="s">
        <v>3891</v>
      </c>
      <c r="F41" s="2542">
        <v>1</v>
      </c>
      <c r="G41" s="2543">
        <v>6</v>
      </c>
    </row>
    <row r="42" spans="1:7" s="2517" customFormat="1" ht="42" customHeight="1">
      <c r="A42" s="2508"/>
      <c r="B42" s="2538"/>
      <c r="C42" s="2539" t="s">
        <v>3941</v>
      </c>
      <c r="D42" s="2540"/>
      <c r="E42" s="2541" t="s">
        <v>3942</v>
      </c>
      <c r="F42" s="2542">
        <v>4</v>
      </c>
      <c r="G42" s="2543">
        <v>60</v>
      </c>
    </row>
    <row r="43" spans="1:7" s="2517" customFormat="1" ht="42" customHeight="1">
      <c r="A43" s="2508"/>
      <c r="B43" s="2538"/>
      <c r="C43" s="2539" t="s">
        <v>3943</v>
      </c>
      <c r="D43" s="2540"/>
      <c r="E43" s="2541" t="s">
        <v>3944</v>
      </c>
      <c r="F43" s="2542">
        <v>9</v>
      </c>
      <c r="G43" s="2543">
        <v>206</v>
      </c>
    </row>
    <row r="44" spans="1:7" s="2517" customFormat="1" ht="59.4" customHeight="1">
      <c r="A44" s="2508"/>
      <c r="B44" s="2538"/>
      <c r="C44" s="2539" t="s">
        <v>3945</v>
      </c>
      <c r="D44" s="2544"/>
      <c r="E44" s="2541" t="s">
        <v>3946</v>
      </c>
      <c r="F44" s="2542">
        <v>24</v>
      </c>
      <c r="G44" s="2542">
        <v>147</v>
      </c>
    </row>
    <row r="45" spans="1:7" s="2517" customFormat="1" ht="21" customHeight="1">
      <c r="A45" s="2508"/>
      <c r="B45" s="2538"/>
      <c r="C45" s="2539" t="s">
        <v>3947</v>
      </c>
      <c r="D45" s="2540"/>
      <c r="E45" s="2541" t="s">
        <v>3891</v>
      </c>
      <c r="F45" s="2542">
        <v>6</v>
      </c>
      <c r="G45" s="2545" t="s">
        <v>693</v>
      </c>
    </row>
    <row r="46" spans="1:7" s="2517" customFormat="1" ht="21" customHeight="1">
      <c r="A46" s="2508"/>
      <c r="B46" s="2538"/>
      <c r="C46" s="2539" t="s">
        <v>3948</v>
      </c>
      <c r="D46" s="2540"/>
      <c r="E46" s="2546" t="s">
        <v>3891</v>
      </c>
      <c r="F46" s="2542">
        <v>3</v>
      </c>
      <c r="G46" s="2545">
        <v>60</v>
      </c>
    </row>
    <row r="47" spans="1:7" s="2517" customFormat="1" ht="21" customHeight="1" thickBot="1">
      <c r="A47" s="2519"/>
      <c r="B47" s="2547"/>
      <c r="C47" s="2548" t="s">
        <v>3949</v>
      </c>
      <c r="D47" s="2549"/>
      <c r="E47" s="2550" t="s">
        <v>3891</v>
      </c>
      <c r="F47" s="2551">
        <v>1</v>
      </c>
      <c r="G47" s="2552">
        <v>12</v>
      </c>
    </row>
    <row r="48" spans="1:7" s="2517" customFormat="1" ht="27" customHeight="1">
      <c r="A48" s="2508"/>
      <c r="B48" s="5564" t="s">
        <v>3950</v>
      </c>
      <c r="C48" s="5564"/>
      <c r="D48" s="5565"/>
      <c r="E48" s="2553"/>
      <c r="F48" s="2554"/>
      <c r="G48" s="2555"/>
    </row>
    <row r="49" spans="1:7" s="2517" customFormat="1" ht="42" customHeight="1">
      <c r="A49" s="2508"/>
      <c r="B49" s="2538"/>
      <c r="C49" s="2538" t="s">
        <v>3951</v>
      </c>
      <c r="D49" s="2556"/>
      <c r="E49" s="2557" t="s">
        <v>3952</v>
      </c>
      <c r="F49" s="2542">
        <v>2</v>
      </c>
      <c r="G49" s="2545">
        <v>20</v>
      </c>
    </row>
    <row r="50" spans="1:7" s="2517" customFormat="1" ht="42" customHeight="1">
      <c r="A50" s="2508"/>
      <c r="B50" s="2558"/>
      <c r="C50" s="2538" t="s">
        <v>3953</v>
      </c>
      <c r="D50" s="2540"/>
      <c r="E50" s="2557" t="s">
        <v>3954</v>
      </c>
      <c r="F50" s="2542">
        <v>5</v>
      </c>
      <c r="G50" s="2545">
        <v>50</v>
      </c>
    </row>
    <row r="51" spans="1:7" s="2517" customFormat="1" ht="21" customHeight="1" thickBot="1">
      <c r="A51" s="2519"/>
      <c r="B51" s="2547"/>
      <c r="C51" s="2548" t="s">
        <v>3955</v>
      </c>
      <c r="D51" s="2559"/>
      <c r="E51" s="2560" t="s">
        <v>3956</v>
      </c>
      <c r="F51" s="2551">
        <v>1</v>
      </c>
      <c r="G51" s="2552" t="s">
        <v>693</v>
      </c>
    </row>
    <row r="52" spans="1:7" s="2566" customFormat="1" ht="12">
      <c r="A52" s="2518"/>
      <c r="B52" s="2518"/>
      <c r="C52" s="2561"/>
      <c r="D52" s="2562"/>
      <c r="E52" s="2563"/>
      <c r="F52" s="2564"/>
      <c r="G52" s="2565" t="s">
        <v>3957</v>
      </c>
    </row>
    <row r="53" spans="1:7" s="2517" customFormat="1" ht="52.5" customHeight="1">
      <c r="A53" s="2508"/>
      <c r="B53" s="2509"/>
      <c r="C53" s="2510"/>
      <c r="E53" s="2567"/>
      <c r="F53" s="2532"/>
      <c r="G53" s="2514"/>
    </row>
    <row r="54" spans="1:7" s="2517" customFormat="1" ht="24.75" customHeight="1">
      <c r="A54" s="2508"/>
      <c r="B54" s="2509"/>
      <c r="C54" s="2510"/>
      <c r="E54" s="2568"/>
      <c r="F54" s="2532"/>
      <c r="G54" s="2514"/>
    </row>
    <row r="55" spans="1:7" s="2517" customFormat="1" ht="24.75" customHeight="1">
      <c r="A55" s="2508"/>
      <c r="B55" s="2508"/>
      <c r="C55" s="2509"/>
      <c r="E55" s="2525"/>
      <c r="F55" s="2532"/>
      <c r="G55" s="2569"/>
    </row>
    <row r="56" spans="1:7" s="2517" customFormat="1">
      <c r="A56" s="2518"/>
      <c r="B56" s="2518"/>
      <c r="C56" s="2561"/>
      <c r="D56" s="2562"/>
      <c r="E56" s="2563"/>
      <c r="F56" s="2564"/>
      <c r="G56" s="2565"/>
    </row>
    <row r="57" spans="1:7" s="2517" customFormat="1" ht="30" customHeight="1">
      <c r="A57" s="2518"/>
      <c r="B57" s="2518"/>
      <c r="C57" s="2561"/>
      <c r="D57" s="2562"/>
      <c r="E57" s="2563"/>
      <c r="F57" s="2564"/>
      <c r="G57" s="2564"/>
    </row>
    <row r="58" spans="1:7" s="2517" customFormat="1" ht="30" customHeight="1">
      <c r="A58" s="2518"/>
      <c r="B58" s="2518"/>
      <c r="C58" s="2561"/>
      <c r="D58" s="2562"/>
      <c r="E58" s="2563"/>
      <c r="F58" s="2564"/>
      <c r="G58" s="2564"/>
    </row>
    <row r="59" spans="1:7" s="2517" customFormat="1" ht="30" customHeight="1">
      <c r="A59" s="2518"/>
      <c r="B59" s="2518"/>
      <c r="C59" s="2561"/>
      <c r="D59" s="2562"/>
      <c r="E59" s="2563"/>
      <c r="F59" s="2564"/>
      <c r="G59" s="2564"/>
    </row>
    <row r="60" spans="1:7" s="2517" customFormat="1" ht="30" customHeight="1">
      <c r="A60" s="2518"/>
      <c r="B60" s="2518"/>
      <c r="C60" s="2561"/>
      <c r="D60" s="2562"/>
      <c r="E60" s="2563"/>
      <c r="F60" s="2564"/>
      <c r="G60" s="2564"/>
    </row>
    <row r="61" spans="1:7" s="2517" customFormat="1" ht="30" customHeight="1">
      <c r="A61" s="2518"/>
      <c r="B61" s="2561"/>
      <c r="C61" s="2561"/>
      <c r="D61" s="2518"/>
      <c r="E61" s="2570"/>
      <c r="F61" s="2571"/>
      <c r="G61" s="2571"/>
    </row>
    <row r="62" spans="1:7" s="2517" customFormat="1" ht="30" customHeight="1">
      <c r="A62" s="2518"/>
      <c r="B62" s="2518"/>
      <c r="C62" s="2561"/>
      <c r="D62" s="2562"/>
      <c r="E62" s="2563"/>
      <c r="F62" s="2564"/>
      <c r="G62" s="2564"/>
    </row>
    <row r="63" spans="1:7" s="2517" customFormat="1" ht="30" customHeight="1">
      <c r="A63" s="2518"/>
      <c r="B63" s="2518"/>
      <c r="C63" s="2561"/>
      <c r="D63" s="2562"/>
      <c r="E63" s="2563"/>
      <c r="F63" s="2564"/>
      <c r="G63" s="2564"/>
    </row>
    <row r="64" spans="1:7" s="2517" customFormat="1" ht="30" customHeight="1">
      <c r="A64" s="2518"/>
      <c r="B64" s="2518"/>
      <c r="C64" s="2561"/>
      <c r="D64" s="2562"/>
      <c r="E64" s="2563"/>
      <c r="F64" s="2564"/>
      <c r="G64" s="2564"/>
    </row>
    <row r="65" spans="1:7" s="2517" customFormat="1" ht="30" customHeight="1">
      <c r="A65" s="2518"/>
      <c r="B65" s="2518"/>
      <c r="C65" s="2561"/>
      <c r="D65" s="2562"/>
      <c r="E65" s="2563"/>
      <c r="F65" s="2564"/>
      <c r="G65" s="2564"/>
    </row>
    <row r="66" spans="1:7" s="2517" customFormat="1" ht="30" customHeight="1">
      <c r="A66" s="2518"/>
      <c r="B66" s="2518"/>
      <c r="C66" s="2561"/>
      <c r="D66" s="2562"/>
      <c r="E66" s="2563"/>
      <c r="F66" s="2564"/>
      <c r="G66" s="2564"/>
    </row>
    <row r="67" spans="1:7" s="2517" customFormat="1" ht="30" customHeight="1">
      <c r="A67" s="2518"/>
      <c r="B67" s="2518"/>
      <c r="C67" s="2561"/>
      <c r="D67" s="2562"/>
      <c r="E67" s="2563"/>
      <c r="F67" s="2564"/>
      <c r="G67" s="2564"/>
    </row>
    <row r="68" spans="1:7" s="2517" customFormat="1" ht="30" customHeight="1">
      <c r="A68" s="2518"/>
      <c r="B68" s="2518"/>
      <c r="C68" s="2561"/>
      <c r="D68" s="2562"/>
      <c r="E68" s="2563"/>
      <c r="F68" s="2564"/>
      <c r="G68" s="2564"/>
    </row>
    <row r="69" spans="1:7" s="2517" customFormat="1" ht="30" customHeight="1">
      <c r="A69" s="2518"/>
      <c r="B69" s="2518"/>
      <c r="C69" s="2561"/>
      <c r="D69" s="2562"/>
      <c r="E69" s="2563"/>
      <c r="F69" s="2564"/>
      <c r="G69" s="2564"/>
    </row>
    <row r="70" spans="1:7" s="2517" customFormat="1" ht="30" customHeight="1">
      <c r="A70" s="2518"/>
      <c r="B70" s="2518"/>
      <c r="C70" s="2561"/>
      <c r="D70" s="2562"/>
      <c r="E70" s="2563"/>
      <c r="F70" s="2564"/>
      <c r="G70" s="2564"/>
    </row>
    <row r="71" spans="1:7" s="2517" customFormat="1" ht="30" customHeight="1">
      <c r="A71" s="2518"/>
      <c r="B71" s="2518"/>
      <c r="C71" s="2561"/>
      <c r="D71" s="2562"/>
      <c r="E71" s="2563"/>
      <c r="F71" s="2564"/>
      <c r="G71" s="2564"/>
    </row>
    <row r="72" spans="1:7" s="2517" customFormat="1" ht="30" customHeight="1">
      <c r="A72" s="2518"/>
      <c r="B72" s="2518"/>
      <c r="C72" s="2561"/>
      <c r="D72" s="2562"/>
      <c r="E72" s="2563"/>
      <c r="F72" s="2564"/>
      <c r="G72" s="2564"/>
    </row>
    <row r="73" spans="1:7" s="2517" customFormat="1" ht="30" customHeight="1">
      <c r="A73" s="2518"/>
      <c r="B73" s="2518"/>
      <c r="C73" s="2561"/>
      <c r="D73" s="2562"/>
      <c r="E73" s="2563"/>
      <c r="F73" s="2564"/>
      <c r="G73" s="2564"/>
    </row>
    <row r="74" spans="1:7" ht="30" customHeight="1">
      <c r="A74" s="2572"/>
      <c r="B74" s="2572"/>
      <c r="C74" s="2573"/>
      <c r="D74" s="2573"/>
      <c r="E74" s="2573"/>
    </row>
    <row r="75" spans="1:7" ht="30" customHeight="1">
      <c r="A75" s="2572"/>
      <c r="B75" s="2572"/>
      <c r="C75" s="2573"/>
      <c r="D75" s="2573"/>
      <c r="E75" s="2573"/>
    </row>
    <row r="76" spans="1:7" ht="30" customHeight="1">
      <c r="A76" s="2572"/>
      <c r="B76" s="2572"/>
      <c r="C76" s="2573"/>
      <c r="D76" s="2573"/>
      <c r="E76" s="2573"/>
    </row>
    <row r="77" spans="1:7" ht="30" customHeight="1">
      <c r="A77" s="2572"/>
      <c r="B77" s="2572"/>
      <c r="C77" s="2573"/>
      <c r="D77" s="2573"/>
      <c r="E77" s="2573"/>
    </row>
    <row r="78" spans="1:7" ht="30" customHeight="1">
      <c r="A78" s="2572"/>
      <c r="B78" s="2572"/>
      <c r="C78" s="2573"/>
      <c r="D78" s="2573"/>
      <c r="E78" s="2573"/>
    </row>
    <row r="79" spans="1:7" ht="30" customHeight="1">
      <c r="A79" s="2572"/>
      <c r="B79" s="2572"/>
      <c r="C79" s="2573"/>
      <c r="D79" s="2573"/>
      <c r="E79" s="2573"/>
    </row>
    <row r="80" spans="1:7" ht="30" customHeight="1">
      <c r="A80" s="2572"/>
      <c r="B80" s="2572"/>
      <c r="C80" s="2573"/>
      <c r="D80" s="2573"/>
      <c r="E80" s="2573"/>
    </row>
    <row r="81" spans="1:5" ht="30" customHeight="1">
      <c r="A81" s="2572"/>
      <c r="B81" s="2572"/>
      <c r="C81" s="2573"/>
      <c r="D81" s="2573"/>
      <c r="E81" s="2573"/>
    </row>
    <row r="82" spans="1:5" ht="30" customHeight="1">
      <c r="A82" s="2572"/>
      <c r="B82" s="2572"/>
      <c r="C82" s="2573"/>
      <c r="D82" s="2573"/>
      <c r="E82" s="2573"/>
    </row>
    <row r="83" spans="1:5" ht="30" customHeight="1">
      <c r="A83" s="2572"/>
      <c r="B83" s="2572"/>
      <c r="C83" s="2573"/>
      <c r="D83" s="2573"/>
      <c r="E83" s="2573"/>
    </row>
    <row r="84" spans="1:5" ht="30" customHeight="1">
      <c r="A84" s="2572"/>
      <c r="B84" s="2572"/>
      <c r="C84" s="2573"/>
      <c r="D84" s="2573"/>
      <c r="E84" s="2573"/>
    </row>
    <row r="85" spans="1:5" ht="30" customHeight="1">
      <c r="A85" s="2572"/>
      <c r="B85" s="2572"/>
      <c r="C85" s="2573"/>
      <c r="D85" s="2573"/>
      <c r="E85" s="2573"/>
    </row>
    <row r="86" spans="1:5" ht="30" customHeight="1">
      <c r="A86" s="2572"/>
      <c r="B86" s="2572"/>
      <c r="C86" s="2573"/>
      <c r="D86" s="2573"/>
      <c r="E86" s="2573"/>
    </row>
    <row r="87" spans="1:5" ht="30" customHeight="1">
      <c r="A87" s="2572"/>
      <c r="B87" s="2572"/>
      <c r="C87" s="2573"/>
      <c r="D87" s="2573"/>
      <c r="E87" s="2573"/>
    </row>
    <row r="88" spans="1:5" ht="30" customHeight="1">
      <c r="A88" s="2572"/>
      <c r="B88" s="2572"/>
      <c r="C88" s="2573"/>
      <c r="D88" s="2573"/>
      <c r="E88" s="2573"/>
    </row>
    <row r="89" spans="1:5" ht="30" customHeight="1">
      <c r="A89" s="2572"/>
      <c r="B89" s="2572"/>
      <c r="C89" s="2573"/>
      <c r="D89" s="2573"/>
      <c r="E89" s="2573"/>
    </row>
    <row r="90" spans="1:5" ht="30" customHeight="1">
      <c r="A90" s="2572"/>
      <c r="B90" s="2572"/>
      <c r="C90" s="2573"/>
      <c r="D90" s="2573"/>
      <c r="E90" s="2573"/>
    </row>
    <row r="91" spans="1:5" ht="30" customHeight="1">
      <c r="A91" s="2572"/>
      <c r="B91" s="2572"/>
      <c r="C91" s="2573"/>
      <c r="D91" s="2573"/>
      <c r="E91" s="2573"/>
    </row>
    <row r="92" spans="1:5" ht="30" customHeight="1">
      <c r="A92" s="2572"/>
      <c r="B92" s="2572"/>
      <c r="C92" s="2573"/>
      <c r="D92" s="2573"/>
      <c r="E92" s="2573"/>
    </row>
    <row r="93" spans="1:5" ht="30" customHeight="1">
      <c r="A93" s="2572"/>
      <c r="B93" s="2572"/>
      <c r="C93" s="2573"/>
      <c r="D93" s="2573"/>
      <c r="E93" s="2573"/>
    </row>
    <row r="94" spans="1:5" ht="30" customHeight="1">
      <c r="A94" s="2572"/>
      <c r="B94" s="2572"/>
      <c r="C94" s="2573"/>
      <c r="D94" s="2573"/>
      <c r="E94" s="2573"/>
    </row>
    <row r="95" spans="1:5" ht="30" customHeight="1">
      <c r="A95" s="2572"/>
      <c r="B95" s="2572"/>
      <c r="C95" s="2573"/>
      <c r="D95" s="2573"/>
      <c r="E95" s="2573"/>
    </row>
    <row r="96" spans="1:5" ht="30" customHeight="1">
      <c r="A96" s="2572"/>
      <c r="B96" s="2572"/>
      <c r="C96" s="2573"/>
      <c r="D96" s="2573"/>
      <c r="E96" s="2573"/>
    </row>
    <row r="97" spans="1:5" ht="30" customHeight="1">
      <c r="A97" s="2572"/>
      <c r="B97" s="2572"/>
      <c r="C97" s="2573"/>
      <c r="D97" s="2573"/>
      <c r="E97" s="2573"/>
    </row>
    <row r="98" spans="1:5" ht="30" customHeight="1">
      <c r="A98" s="2572"/>
      <c r="B98" s="2572"/>
      <c r="C98" s="2573"/>
      <c r="D98" s="2573"/>
      <c r="E98" s="2573"/>
    </row>
    <row r="99" spans="1:5" ht="30" customHeight="1">
      <c r="A99" s="2572"/>
      <c r="B99" s="2572"/>
      <c r="C99" s="2573"/>
      <c r="D99" s="2573"/>
      <c r="E99" s="2573"/>
    </row>
    <row r="100" spans="1:5" ht="30" customHeight="1">
      <c r="A100" s="2572"/>
      <c r="B100" s="2572"/>
      <c r="C100" s="2573"/>
      <c r="D100" s="2573"/>
      <c r="E100" s="2573"/>
    </row>
    <row r="101" spans="1:5" ht="30" customHeight="1">
      <c r="A101" s="2572"/>
      <c r="B101" s="2572"/>
      <c r="C101" s="2573"/>
      <c r="D101" s="2573"/>
      <c r="E101" s="2573"/>
    </row>
    <row r="102" spans="1:5" ht="30" customHeight="1">
      <c r="A102" s="2572"/>
      <c r="B102" s="2572"/>
      <c r="C102" s="2573"/>
      <c r="D102" s="2573"/>
      <c r="E102" s="2573"/>
    </row>
    <row r="103" spans="1:5" ht="30" customHeight="1">
      <c r="A103" s="2572"/>
      <c r="B103" s="2572"/>
      <c r="C103" s="2573"/>
      <c r="D103" s="2573"/>
      <c r="E103" s="2573"/>
    </row>
    <row r="104" spans="1:5" ht="30" customHeight="1">
      <c r="A104" s="2572"/>
      <c r="B104" s="2572"/>
      <c r="C104" s="2573"/>
      <c r="D104" s="2573"/>
      <c r="E104" s="2573"/>
    </row>
    <row r="105" spans="1:5" ht="30" customHeight="1">
      <c r="A105" s="2572"/>
      <c r="B105" s="2572"/>
      <c r="C105" s="2573"/>
      <c r="D105" s="2573"/>
      <c r="E105" s="2573"/>
    </row>
    <row r="106" spans="1:5" ht="30" customHeight="1">
      <c r="A106" s="2572"/>
      <c r="B106" s="2572"/>
      <c r="C106" s="2573"/>
      <c r="D106" s="2573"/>
      <c r="E106" s="2573"/>
    </row>
    <row r="107" spans="1:5" ht="30" customHeight="1">
      <c r="A107" s="2572"/>
      <c r="B107" s="2572"/>
      <c r="C107" s="2573"/>
      <c r="D107" s="2573"/>
      <c r="E107" s="2573"/>
    </row>
    <row r="108" spans="1:5" ht="30" customHeight="1">
      <c r="A108" s="2572"/>
      <c r="B108" s="2572"/>
      <c r="C108" s="2573"/>
      <c r="D108" s="2573"/>
      <c r="E108" s="2573"/>
    </row>
    <row r="109" spans="1:5" ht="30" customHeight="1">
      <c r="A109" s="2572"/>
      <c r="B109" s="2572"/>
      <c r="C109" s="2573"/>
      <c r="D109" s="2573"/>
      <c r="E109" s="2573"/>
    </row>
    <row r="110" spans="1:5" ht="30" customHeight="1">
      <c r="A110" s="2572"/>
      <c r="B110" s="2572"/>
      <c r="C110" s="2573"/>
      <c r="D110" s="2573"/>
      <c r="E110" s="2573"/>
    </row>
    <row r="111" spans="1:5" ht="30" customHeight="1">
      <c r="A111" s="2572"/>
      <c r="B111" s="2572"/>
      <c r="C111" s="2573"/>
      <c r="D111" s="2573"/>
      <c r="E111" s="2573"/>
    </row>
    <row r="112" spans="1:5" ht="30" customHeight="1">
      <c r="A112" s="2572"/>
      <c r="B112" s="2572"/>
      <c r="C112" s="2573"/>
      <c r="D112" s="2573"/>
      <c r="E112" s="2573"/>
    </row>
    <row r="113" spans="1:5" ht="30" customHeight="1">
      <c r="A113" s="2572"/>
      <c r="B113" s="2572"/>
      <c r="C113" s="2573"/>
      <c r="D113" s="2573"/>
      <c r="E113" s="2573"/>
    </row>
    <row r="114" spans="1:5" ht="30" customHeight="1">
      <c r="A114" s="2572"/>
      <c r="B114" s="2572"/>
      <c r="C114" s="2573"/>
      <c r="D114" s="2573"/>
      <c r="E114" s="2573"/>
    </row>
    <row r="115" spans="1:5" ht="30" customHeight="1">
      <c r="A115" s="2572"/>
      <c r="B115" s="2572"/>
      <c r="C115" s="2573"/>
      <c r="D115" s="2573"/>
      <c r="E115" s="2573"/>
    </row>
    <row r="116" spans="1:5" ht="30" customHeight="1">
      <c r="A116" s="2572"/>
      <c r="B116" s="2572"/>
      <c r="C116" s="2573"/>
      <c r="D116" s="2573"/>
      <c r="E116" s="2573"/>
    </row>
    <row r="117" spans="1:5" ht="30" customHeight="1">
      <c r="A117" s="2572"/>
      <c r="B117" s="2572"/>
      <c r="C117" s="2481"/>
      <c r="D117" s="2481"/>
      <c r="E117" s="2481"/>
    </row>
    <row r="118" spans="1:5" ht="30" customHeight="1">
      <c r="A118" s="2572"/>
      <c r="B118" s="2572"/>
      <c r="C118" s="2481"/>
      <c r="D118" s="2481"/>
      <c r="E118" s="2481"/>
    </row>
    <row r="119" spans="1:5" ht="30" customHeight="1">
      <c r="A119" s="2572"/>
      <c r="B119" s="2572"/>
      <c r="C119" s="2481"/>
      <c r="D119" s="2481"/>
      <c r="E119" s="2481"/>
    </row>
    <row r="120" spans="1:5" ht="30" customHeight="1">
      <c r="A120" s="2572"/>
      <c r="B120" s="2572"/>
      <c r="C120" s="2481"/>
      <c r="D120" s="2481"/>
      <c r="E120" s="2481"/>
    </row>
    <row r="121" spans="1:5" ht="30" customHeight="1">
      <c r="A121" s="2572"/>
      <c r="B121" s="2572"/>
      <c r="C121" s="2481"/>
      <c r="D121" s="2481"/>
      <c r="E121" s="2481"/>
    </row>
    <row r="122" spans="1:5" ht="30" customHeight="1">
      <c r="A122" s="2572"/>
      <c r="B122" s="2572"/>
      <c r="C122" s="2481"/>
      <c r="D122" s="2481"/>
      <c r="E122" s="2481"/>
    </row>
    <row r="123" spans="1:5" ht="30" customHeight="1">
      <c r="A123" s="2572"/>
      <c r="B123" s="2572"/>
      <c r="C123" s="2481"/>
      <c r="D123" s="2481"/>
      <c r="E123" s="2481"/>
    </row>
    <row r="124" spans="1:5" ht="30" customHeight="1">
      <c r="A124" s="2572"/>
      <c r="B124" s="2572"/>
      <c r="C124" s="2481"/>
      <c r="D124" s="2481"/>
      <c r="E124" s="2481"/>
    </row>
    <row r="125" spans="1:5" ht="30" customHeight="1">
      <c r="A125" s="2572"/>
      <c r="B125" s="2572"/>
      <c r="C125" s="2481"/>
      <c r="D125" s="2481"/>
      <c r="E125" s="2481"/>
    </row>
    <row r="126" spans="1:5" ht="30" customHeight="1">
      <c r="A126" s="2572"/>
      <c r="B126" s="2572"/>
      <c r="C126" s="2481"/>
      <c r="D126" s="2481"/>
      <c r="E126" s="2481"/>
    </row>
    <row r="127" spans="1:5" ht="30" customHeight="1">
      <c r="A127" s="2572"/>
      <c r="B127" s="2572"/>
      <c r="C127" s="2481"/>
      <c r="D127" s="2481"/>
      <c r="E127" s="2481"/>
    </row>
    <row r="128" spans="1:5" ht="30" customHeight="1">
      <c r="A128" s="2572"/>
      <c r="B128" s="2572"/>
      <c r="C128" s="2481"/>
      <c r="D128" s="2481"/>
      <c r="E128" s="2481"/>
    </row>
    <row r="129" spans="1:5" ht="30" customHeight="1">
      <c r="A129" s="2572"/>
      <c r="B129" s="2572"/>
      <c r="C129" s="2481"/>
      <c r="D129" s="2481"/>
      <c r="E129" s="2481"/>
    </row>
    <row r="130" spans="1:5" ht="30" customHeight="1">
      <c r="A130" s="2572"/>
      <c r="B130" s="2572"/>
      <c r="C130" s="2481"/>
      <c r="D130" s="2481"/>
      <c r="E130" s="2481"/>
    </row>
    <row r="131" spans="1:5" ht="30" customHeight="1">
      <c r="A131" s="2572"/>
      <c r="B131" s="2572"/>
      <c r="C131" s="2481"/>
      <c r="D131" s="2481"/>
      <c r="E131" s="2481"/>
    </row>
    <row r="132" spans="1:5" ht="30" customHeight="1">
      <c r="A132" s="2572"/>
      <c r="B132" s="2572"/>
      <c r="C132" s="2481"/>
      <c r="D132" s="2481"/>
      <c r="E132" s="2481"/>
    </row>
    <row r="133" spans="1:5" ht="30" customHeight="1">
      <c r="A133" s="2572"/>
      <c r="B133" s="2572"/>
      <c r="C133" s="2481"/>
      <c r="D133" s="2481"/>
      <c r="E133" s="2481"/>
    </row>
    <row r="134" spans="1:5" ht="30" customHeight="1">
      <c r="A134" s="2572"/>
      <c r="B134" s="2572"/>
      <c r="C134" s="2481"/>
      <c r="D134" s="2481"/>
      <c r="E134" s="2481"/>
    </row>
    <row r="135" spans="1:5" ht="30" customHeight="1">
      <c r="A135" s="2572"/>
      <c r="B135" s="2572"/>
      <c r="C135" s="2481"/>
      <c r="D135" s="2481"/>
      <c r="E135" s="2481"/>
    </row>
    <row r="136" spans="1:5" ht="30" customHeight="1">
      <c r="A136" s="2572"/>
      <c r="B136" s="2572"/>
      <c r="C136" s="2481"/>
      <c r="D136" s="2481"/>
      <c r="E136" s="2481"/>
    </row>
    <row r="137" spans="1:5" ht="30" customHeight="1">
      <c r="A137" s="2572"/>
      <c r="B137" s="2572"/>
      <c r="C137" s="2481"/>
      <c r="D137" s="2481"/>
      <c r="E137" s="2481"/>
    </row>
    <row r="138" spans="1:5" ht="30" customHeight="1">
      <c r="A138" s="2572"/>
      <c r="B138" s="2572"/>
      <c r="C138" s="2481"/>
      <c r="D138" s="2481"/>
      <c r="E138" s="2481"/>
    </row>
    <row r="139" spans="1:5" ht="30" customHeight="1">
      <c r="A139" s="2572"/>
      <c r="B139" s="2572"/>
      <c r="C139" s="2481"/>
      <c r="D139" s="2481"/>
      <c r="E139" s="2481"/>
    </row>
    <row r="140" spans="1:5" ht="30" customHeight="1">
      <c r="A140" s="2572"/>
      <c r="B140" s="2572"/>
      <c r="C140" s="2481"/>
      <c r="D140" s="2481"/>
      <c r="E140" s="2481"/>
    </row>
    <row r="141" spans="1:5" ht="30" customHeight="1">
      <c r="A141" s="2572"/>
      <c r="B141" s="2572"/>
      <c r="C141" s="2481"/>
      <c r="D141" s="2481"/>
      <c r="E141" s="2481"/>
    </row>
    <row r="142" spans="1:5" ht="30" customHeight="1">
      <c r="A142" s="2572"/>
      <c r="B142" s="2572"/>
      <c r="C142" s="2481"/>
      <c r="D142" s="2481"/>
      <c r="E142" s="2481"/>
    </row>
    <row r="143" spans="1:5" ht="30" customHeight="1">
      <c r="A143" s="2572"/>
      <c r="B143" s="2572"/>
      <c r="C143" s="2481"/>
      <c r="D143" s="2481"/>
      <c r="E143" s="2481"/>
    </row>
    <row r="144" spans="1:5" ht="30" customHeight="1">
      <c r="A144" s="2572"/>
      <c r="B144" s="2572"/>
      <c r="C144" s="2481"/>
      <c r="D144" s="2481"/>
      <c r="E144" s="2481"/>
    </row>
    <row r="145" spans="1:5" ht="30" customHeight="1">
      <c r="A145" s="2572"/>
      <c r="B145" s="2572"/>
      <c r="C145" s="2481"/>
      <c r="D145" s="2481"/>
      <c r="E145" s="2481"/>
    </row>
    <row r="146" spans="1:5" ht="30" customHeight="1">
      <c r="A146" s="2572"/>
      <c r="B146" s="2572"/>
      <c r="C146" s="2481"/>
      <c r="D146" s="2481"/>
      <c r="E146" s="2481"/>
    </row>
    <row r="147" spans="1:5" ht="30" customHeight="1">
      <c r="A147" s="2572"/>
      <c r="B147" s="2572"/>
      <c r="C147" s="2481"/>
      <c r="D147" s="2481"/>
      <c r="E147" s="2481"/>
    </row>
    <row r="148" spans="1:5" ht="30" customHeight="1">
      <c r="A148" s="2572"/>
      <c r="B148" s="2572"/>
      <c r="C148" s="2481"/>
      <c r="D148" s="2481"/>
      <c r="E148" s="2481"/>
    </row>
    <row r="149" spans="1:5" ht="30" customHeight="1">
      <c r="A149" s="2572"/>
      <c r="B149" s="2572"/>
      <c r="C149" s="2481"/>
      <c r="D149" s="2481"/>
      <c r="E149" s="2481"/>
    </row>
    <row r="150" spans="1:5" ht="30" customHeight="1">
      <c r="A150" s="2572"/>
      <c r="B150" s="2572"/>
      <c r="C150" s="2481"/>
      <c r="D150" s="2481"/>
      <c r="E150" s="2481"/>
    </row>
    <row r="151" spans="1:5" ht="30" customHeight="1">
      <c r="A151" s="2572"/>
      <c r="B151" s="2572"/>
      <c r="C151" s="2481"/>
      <c r="D151" s="2481"/>
      <c r="E151" s="2481"/>
    </row>
    <row r="152" spans="1:5" ht="30" customHeight="1">
      <c r="A152" s="2572"/>
      <c r="B152" s="2572"/>
      <c r="C152" s="2481"/>
      <c r="D152" s="2481"/>
      <c r="E152" s="2481"/>
    </row>
    <row r="153" spans="1:5" ht="30" customHeight="1">
      <c r="A153" s="2572"/>
      <c r="B153" s="2572"/>
      <c r="C153" s="2481"/>
      <c r="D153" s="2481"/>
      <c r="E153" s="2481"/>
    </row>
    <row r="154" spans="1:5" ht="30" customHeight="1">
      <c r="A154" s="2572"/>
      <c r="B154" s="2572"/>
      <c r="C154" s="2481"/>
      <c r="D154" s="2481"/>
      <c r="E154" s="2481"/>
    </row>
    <row r="155" spans="1:5" ht="30" customHeight="1">
      <c r="A155" s="2572"/>
      <c r="B155" s="2572"/>
    </row>
    <row r="156" spans="1:5" ht="30" customHeight="1">
      <c r="A156" s="2572"/>
      <c r="B156" s="2572"/>
    </row>
    <row r="157" spans="1:5" ht="30" customHeight="1">
      <c r="A157" s="2572"/>
      <c r="B157" s="2572"/>
    </row>
    <row r="158" spans="1:5" ht="30" customHeight="1">
      <c r="A158" s="2572"/>
      <c r="B158" s="2572"/>
    </row>
    <row r="159" spans="1:5" ht="30" customHeight="1">
      <c r="A159" s="2572"/>
      <c r="B159" s="2572"/>
    </row>
    <row r="160" spans="1:5" ht="30" customHeight="1">
      <c r="A160" s="2572"/>
      <c r="B160" s="2572"/>
    </row>
    <row r="161" spans="1:2" ht="30" customHeight="1">
      <c r="A161" s="2572"/>
      <c r="B161" s="2572"/>
    </row>
    <row r="162" spans="1:2" ht="30" customHeight="1">
      <c r="A162" s="2572"/>
      <c r="B162" s="2572"/>
    </row>
    <row r="163" spans="1:2" ht="30" customHeight="1">
      <c r="A163" s="2572"/>
      <c r="B163" s="2572"/>
    </row>
    <row r="164" spans="1:2" ht="30" customHeight="1">
      <c r="A164" s="2572"/>
      <c r="B164" s="2572"/>
    </row>
    <row r="165" spans="1:2" ht="30" customHeight="1">
      <c r="A165" s="2572"/>
      <c r="B165" s="2572"/>
    </row>
    <row r="166" spans="1:2" ht="30" customHeight="1">
      <c r="A166" s="2572"/>
      <c r="B166" s="2572"/>
    </row>
    <row r="167" spans="1:2" ht="30" customHeight="1">
      <c r="A167" s="2572"/>
      <c r="B167" s="2572"/>
    </row>
    <row r="168" spans="1:2" ht="30" customHeight="1">
      <c r="A168" s="2572"/>
      <c r="B168" s="2572"/>
    </row>
    <row r="169" spans="1:2" ht="30" customHeight="1">
      <c r="A169" s="2572"/>
      <c r="B169" s="2572"/>
    </row>
    <row r="170" spans="1:2" ht="30" customHeight="1">
      <c r="A170" s="2572"/>
      <c r="B170" s="2572"/>
    </row>
    <row r="171" spans="1:2" ht="30" customHeight="1">
      <c r="A171" s="2572"/>
      <c r="B171" s="2572"/>
    </row>
    <row r="172" spans="1:2" ht="30" customHeight="1">
      <c r="A172" s="2572"/>
      <c r="B172" s="2572"/>
    </row>
    <row r="173" spans="1:2" ht="30" customHeight="1">
      <c r="A173" s="2572"/>
      <c r="B173" s="2572"/>
    </row>
    <row r="174" spans="1:2" ht="30" customHeight="1">
      <c r="A174" s="2572"/>
      <c r="B174" s="2572"/>
    </row>
    <row r="175" spans="1:2" ht="30" customHeight="1">
      <c r="A175" s="2572"/>
      <c r="B175" s="2572"/>
    </row>
    <row r="176" spans="1:2" ht="30" customHeight="1">
      <c r="A176" s="2572"/>
      <c r="B176" s="2572"/>
    </row>
    <row r="177" spans="1:2" ht="30" customHeight="1">
      <c r="A177" s="2572"/>
      <c r="B177" s="2572"/>
    </row>
    <row r="178" spans="1:2" ht="30" customHeight="1">
      <c r="A178" s="2572"/>
      <c r="B178" s="2572"/>
    </row>
    <row r="179" spans="1:2" ht="30" customHeight="1">
      <c r="A179" s="2572"/>
      <c r="B179" s="2572"/>
    </row>
    <row r="180" spans="1:2">
      <c r="A180" s="2572"/>
      <c r="B180" s="2572"/>
    </row>
    <row r="181" spans="1:2">
      <c r="A181" s="2572"/>
      <c r="B181" s="2572"/>
    </row>
    <row r="182" spans="1:2">
      <c r="A182" s="2572"/>
      <c r="B182" s="2572"/>
    </row>
    <row r="183" spans="1:2">
      <c r="A183" s="2572"/>
      <c r="B183" s="2572"/>
    </row>
    <row r="184" spans="1:2">
      <c r="A184" s="2572"/>
      <c r="B184" s="2572"/>
    </row>
    <row r="185" spans="1:2">
      <c r="A185" s="2572"/>
      <c r="B185" s="2572"/>
    </row>
    <row r="186" spans="1:2">
      <c r="A186" s="2572"/>
      <c r="B186" s="2572"/>
    </row>
    <row r="187" spans="1:2">
      <c r="A187" s="2572"/>
      <c r="B187" s="2572"/>
    </row>
    <row r="188" spans="1:2">
      <c r="A188" s="2572"/>
      <c r="B188" s="2572"/>
    </row>
    <row r="189" spans="1:2">
      <c r="A189" s="2572"/>
      <c r="B189" s="2572"/>
    </row>
    <row r="190" spans="1:2">
      <c r="A190" s="2572"/>
      <c r="B190" s="2572"/>
    </row>
    <row r="191" spans="1:2">
      <c r="A191" s="2572"/>
      <c r="B191" s="2572"/>
    </row>
    <row r="192" spans="1:2">
      <c r="A192" s="2572"/>
      <c r="B192" s="2572"/>
    </row>
    <row r="193" spans="1:2">
      <c r="A193" s="2572"/>
      <c r="B193" s="2572"/>
    </row>
    <row r="194" spans="1:2">
      <c r="A194" s="2572"/>
      <c r="B194" s="2572"/>
    </row>
    <row r="195" spans="1:2">
      <c r="A195" s="2572"/>
      <c r="B195" s="2572"/>
    </row>
    <row r="196" spans="1:2">
      <c r="A196" s="2572"/>
      <c r="B196" s="2572"/>
    </row>
    <row r="197" spans="1:2">
      <c r="A197" s="2572"/>
      <c r="B197" s="2572"/>
    </row>
    <row r="198" spans="1:2">
      <c r="A198" s="2572"/>
      <c r="B198" s="2572"/>
    </row>
    <row r="199" spans="1:2">
      <c r="A199" s="2572"/>
      <c r="B199" s="2572"/>
    </row>
    <row r="200" spans="1:2">
      <c r="A200" s="2572"/>
      <c r="B200" s="2572"/>
    </row>
    <row r="201" spans="1:2">
      <c r="A201" s="2572"/>
      <c r="B201" s="2572"/>
    </row>
    <row r="202" spans="1:2">
      <c r="A202" s="2572"/>
      <c r="B202" s="2572"/>
    </row>
    <row r="203" spans="1:2">
      <c r="A203" s="2572"/>
      <c r="B203" s="2572"/>
    </row>
    <row r="204" spans="1:2">
      <c r="A204" s="2572"/>
      <c r="B204" s="2572"/>
    </row>
    <row r="205" spans="1:2">
      <c r="A205" s="2572"/>
      <c r="B205" s="2572"/>
    </row>
    <row r="206" spans="1:2">
      <c r="A206" s="2572"/>
      <c r="B206" s="2572"/>
    </row>
    <row r="207" spans="1:2">
      <c r="A207" s="2572"/>
      <c r="B207" s="2572"/>
    </row>
    <row r="208" spans="1:2">
      <c r="A208" s="2572"/>
      <c r="B208" s="2572"/>
    </row>
    <row r="209" spans="1:2">
      <c r="A209" s="2572"/>
      <c r="B209" s="2572"/>
    </row>
    <row r="210" spans="1:2">
      <c r="A210" s="2572"/>
      <c r="B210" s="2572"/>
    </row>
    <row r="211" spans="1:2">
      <c r="A211" s="2572"/>
      <c r="B211" s="2572"/>
    </row>
    <row r="212" spans="1:2">
      <c r="A212" s="2572"/>
      <c r="B212" s="2572"/>
    </row>
    <row r="213" spans="1:2">
      <c r="A213" s="2572"/>
      <c r="B213" s="2572"/>
    </row>
    <row r="214" spans="1:2">
      <c r="A214" s="2572"/>
      <c r="B214" s="2572"/>
    </row>
    <row r="215" spans="1:2">
      <c r="A215" s="2572"/>
      <c r="B215" s="2572"/>
    </row>
    <row r="216" spans="1:2">
      <c r="A216" s="2572"/>
      <c r="B216" s="2572"/>
    </row>
    <row r="217" spans="1:2">
      <c r="A217" s="2572"/>
      <c r="B217" s="2572"/>
    </row>
    <row r="218" spans="1:2">
      <c r="A218" s="2572"/>
      <c r="B218" s="2572"/>
    </row>
    <row r="219" spans="1:2">
      <c r="A219" s="2572"/>
      <c r="B219" s="2572"/>
    </row>
    <row r="220" spans="1:2">
      <c r="A220" s="2572"/>
      <c r="B220" s="2572"/>
    </row>
    <row r="221" spans="1:2">
      <c r="A221" s="2572"/>
      <c r="B221" s="2572"/>
    </row>
    <row r="222" spans="1:2">
      <c r="A222" s="2572"/>
      <c r="B222" s="2572"/>
    </row>
    <row r="223" spans="1:2">
      <c r="A223" s="2572"/>
      <c r="B223" s="2572"/>
    </row>
    <row r="224" spans="1:2">
      <c r="A224" s="2572"/>
      <c r="B224" s="2572"/>
    </row>
    <row r="225" spans="1:2">
      <c r="A225" s="2572"/>
      <c r="B225" s="2572"/>
    </row>
    <row r="226" spans="1:2">
      <c r="A226" s="2572"/>
      <c r="B226" s="2572"/>
    </row>
    <row r="227" spans="1:2">
      <c r="A227" s="2572"/>
      <c r="B227" s="2572"/>
    </row>
    <row r="228" spans="1:2">
      <c r="A228" s="2572"/>
      <c r="B228" s="2572"/>
    </row>
    <row r="229" spans="1:2">
      <c r="A229" s="2572"/>
      <c r="B229" s="2572"/>
    </row>
    <row r="230" spans="1:2">
      <c r="A230" s="2572"/>
      <c r="B230" s="2572"/>
    </row>
    <row r="231" spans="1:2">
      <c r="A231" s="2572"/>
      <c r="B231" s="2572"/>
    </row>
    <row r="232" spans="1:2">
      <c r="A232" s="2572"/>
      <c r="B232" s="2572"/>
    </row>
    <row r="233" spans="1:2">
      <c r="A233" s="2572"/>
      <c r="B233" s="2572"/>
    </row>
    <row r="234" spans="1:2">
      <c r="A234" s="2572"/>
      <c r="B234" s="2572"/>
    </row>
    <row r="235" spans="1:2">
      <c r="A235" s="2572"/>
      <c r="B235" s="2572"/>
    </row>
    <row r="236" spans="1:2">
      <c r="A236" s="2572"/>
      <c r="B236" s="2572"/>
    </row>
    <row r="237" spans="1:2">
      <c r="A237" s="2572"/>
      <c r="B237" s="2572"/>
    </row>
    <row r="238" spans="1:2">
      <c r="A238" s="2572"/>
      <c r="B238" s="2572"/>
    </row>
    <row r="239" spans="1:2">
      <c r="A239" s="2572"/>
      <c r="B239" s="2572"/>
    </row>
    <row r="240" spans="1:2">
      <c r="A240" s="2572"/>
      <c r="B240" s="2572"/>
    </row>
    <row r="241" spans="1:2">
      <c r="A241" s="2572"/>
      <c r="B241" s="2572"/>
    </row>
    <row r="242" spans="1:2">
      <c r="A242" s="2572"/>
      <c r="B242" s="2572"/>
    </row>
    <row r="243" spans="1:2">
      <c r="A243" s="2572"/>
      <c r="B243" s="2572"/>
    </row>
    <row r="244" spans="1:2">
      <c r="A244" s="2572"/>
      <c r="B244" s="2572"/>
    </row>
    <row r="245" spans="1:2">
      <c r="A245" s="2572"/>
      <c r="B245" s="2572"/>
    </row>
    <row r="246" spans="1:2">
      <c r="A246" s="2572"/>
      <c r="B246" s="2572"/>
    </row>
    <row r="247" spans="1:2">
      <c r="A247" s="2572"/>
      <c r="B247" s="2572"/>
    </row>
    <row r="248" spans="1:2">
      <c r="A248" s="2572"/>
      <c r="B248" s="2572"/>
    </row>
    <row r="249" spans="1:2">
      <c r="A249" s="2572"/>
      <c r="B249" s="2572"/>
    </row>
    <row r="250" spans="1:2">
      <c r="A250" s="2572"/>
      <c r="B250" s="2572"/>
    </row>
    <row r="251" spans="1:2">
      <c r="A251" s="2572"/>
      <c r="B251" s="2572"/>
    </row>
    <row r="252" spans="1:2">
      <c r="A252" s="2572"/>
      <c r="B252" s="2572"/>
    </row>
    <row r="253" spans="1:2">
      <c r="A253" s="2572"/>
      <c r="B253" s="2572"/>
    </row>
    <row r="254" spans="1:2">
      <c r="A254" s="2572"/>
      <c r="B254" s="2572"/>
    </row>
    <row r="255" spans="1:2">
      <c r="A255" s="2572"/>
      <c r="B255" s="2572"/>
    </row>
    <row r="256" spans="1:2">
      <c r="A256" s="2572"/>
      <c r="B256" s="2572"/>
    </row>
    <row r="257" spans="1:2">
      <c r="A257" s="2572"/>
      <c r="B257" s="2572"/>
    </row>
    <row r="258" spans="1:2">
      <c r="A258" s="2572"/>
      <c r="B258" s="2572"/>
    </row>
    <row r="259" spans="1:2">
      <c r="A259" s="2572"/>
      <c r="B259" s="2572"/>
    </row>
    <row r="260" spans="1:2">
      <c r="A260" s="2572"/>
      <c r="B260" s="2572"/>
    </row>
    <row r="261" spans="1:2">
      <c r="A261" s="2572"/>
      <c r="B261" s="2572"/>
    </row>
    <row r="262" spans="1:2">
      <c r="A262" s="2572"/>
      <c r="B262" s="2572"/>
    </row>
    <row r="263" spans="1:2">
      <c r="A263" s="2572"/>
      <c r="B263" s="2572"/>
    </row>
    <row r="264" spans="1:2">
      <c r="A264" s="2572"/>
      <c r="B264" s="2572"/>
    </row>
    <row r="265" spans="1:2">
      <c r="A265" s="2572"/>
      <c r="B265" s="2572"/>
    </row>
    <row r="266" spans="1:2">
      <c r="A266" s="2572"/>
      <c r="B266" s="2572"/>
    </row>
    <row r="267" spans="1:2">
      <c r="A267" s="2572"/>
      <c r="B267" s="2572"/>
    </row>
    <row r="268" spans="1:2">
      <c r="A268" s="2572"/>
      <c r="B268" s="2572"/>
    </row>
    <row r="269" spans="1:2">
      <c r="A269" s="2572"/>
      <c r="B269" s="2572"/>
    </row>
    <row r="270" spans="1:2">
      <c r="A270" s="2572"/>
      <c r="B270" s="2572"/>
    </row>
    <row r="271" spans="1:2">
      <c r="A271" s="2572"/>
      <c r="B271" s="2572"/>
    </row>
    <row r="272" spans="1:2">
      <c r="A272" s="2572"/>
      <c r="B272" s="2572"/>
    </row>
    <row r="273" spans="1:2">
      <c r="A273" s="2572"/>
      <c r="B273" s="2572"/>
    </row>
    <row r="274" spans="1:2">
      <c r="A274" s="2572"/>
      <c r="B274" s="2572"/>
    </row>
    <row r="275" spans="1:2">
      <c r="A275" s="2572"/>
      <c r="B275" s="2572"/>
    </row>
    <row r="276" spans="1:2">
      <c r="A276" s="2572"/>
      <c r="B276" s="2572"/>
    </row>
    <row r="277" spans="1:2">
      <c r="A277" s="2572"/>
      <c r="B277" s="2572"/>
    </row>
    <row r="278" spans="1:2">
      <c r="A278" s="2572"/>
      <c r="B278" s="2572"/>
    </row>
    <row r="279" spans="1:2">
      <c r="A279" s="2572"/>
      <c r="B279" s="2572"/>
    </row>
    <row r="280" spans="1:2">
      <c r="A280" s="2572"/>
      <c r="B280" s="2572"/>
    </row>
    <row r="281" spans="1:2">
      <c r="A281" s="2572"/>
      <c r="B281" s="2572"/>
    </row>
    <row r="282" spans="1:2">
      <c r="A282" s="2572"/>
      <c r="B282" s="2572"/>
    </row>
    <row r="283" spans="1:2">
      <c r="A283" s="2572"/>
      <c r="B283" s="2572"/>
    </row>
    <row r="284" spans="1:2">
      <c r="A284" s="2572"/>
      <c r="B284" s="2572"/>
    </row>
    <row r="285" spans="1:2">
      <c r="A285" s="2572"/>
      <c r="B285" s="2572"/>
    </row>
    <row r="286" spans="1:2">
      <c r="A286" s="2572"/>
      <c r="B286" s="2572"/>
    </row>
    <row r="287" spans="1:2">
      <c r="A287" s="2572"/>
      <c r="B287" s="2572"/>
    </row>
    <row r="288" spans="1:2">
      <c r="A288" s="2572"/>
      <c r="B288" s="2572"/>
    </row>
    <row r="289" spans="1:2">
      <c r="A289" s="2572"/>
      <c r="B289" s="2572"/>
    </row>
    <row r="290" spans="1:2">
      <c r="A290" s="2572"/>
      <c r="B290" s="2572"/>
    </row>
    <row r="291" spans="1:2">
      <c r="A291" s="2572"/>
      <c r="B291" s="2572"/>
    </row>
  </sheetData>
  <mergeCells count="9">
    <mergeCell ref="A31:D31"/>
    <mergeCell ref="B32:D32"/>
    <mergeCell ref="B48:D48"/>
    <mergeCell ref="A3:D3"/>
    <mergeCell ref="B4:C4"/>
    <mergeCell ref="B10:C10"/>
    <mergeCell ref="C11:C12"/>
    <mergeCell ref="B13:C13"/>
    <mergeCell ref="B14:C14"/>
  </mergeCells>
  <phoneticPr fontId="2"/>
  <printOptions horizontalCentered="1"/>
  <pageMargins left="0.39370078740157483" right="0.39370078740157483" top="0.59055118110236227" bottom="0.59055118110236227" header="0.11811023622047245" footer="0.11811023622047245"/>
  <pageSetup paperSize="9" scale="92" firstPageNumber="100" orientation="portrait" useFirstPageNumber="1" r:id="rId1"/>
  <headerFooter alignWithMargins="0">
    <oddFooter>&amp;C&amp;"ＭＳ 明朝,標準"&amp;10&amp;P</oddFooter>
  </headerFooter>
  <rowBreaks count="1" manualBreakCount="1">
    <brk id="28"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54BA-CF65-461E-9E8B-92385EC599A5}">
  <dimension ref="A1:W41"/>
  <sheetViews>
    <sheetView view="pageBreakPreview" zoomScaleNormal="100" zoomScaleSheetLayoutView="100" workbookViewId="0"/>
  </sheetViews>
  <sheetFormatPr defaultColWidth="9" defaultRowHeight="13"/>
  <cols>
    <col min="1" max="1" width="3.6328125" style="2575" customWidth="1"/>
    <col min="2" max="2" width="13.6328125" style="2575" customWidth="1"/>
    <col min="3" max="7" width="15.81640625" style="2575" customWidth="1"/>
    <col min="8" max="9" width="6.453125" style="2575" bestFit="1" customWidth="1"/>
    <col min="10" max="10" width="6.453125" style="2575" customWidth="1"/>
    <col min="11" max="15" width="6.453125" style="2575" bestFit="1" customWidth="1"/>
    <col min="16" max="16" width="6.08984375" style="2575" bestFit="1" customWidth="1"/>
    <col min="17" max="16384" width="9" style="2575"/>
  </cols>
  <sheetData>
    <row r="1" spans="1:17" ht="30" customHeight="1">
      <c r="A1" s="2574" t="s">
        <v>3958</v>
      </c>
      <c r="B1" s="2574"/>
      <c r="C1" s="2574"/>
      <c r="D1" s="2574"/>
      <c r="E1" s="2574"/>
      <c r="F1" s="2574"/>
    </row>
    <row r="2" spans="1:17" s="2576" customFormat="1" ht="15" customHeight="1" thickBot="1">
      <c r="B2" s="2519"/>
      <c r="C2" s="2519"/>
      <c r="D2" s="2519"/>
      <c r="E2" s="2519"/>
      <c r="F2" s="2577"/>
      <c r="G2" s="2577" t="s">
        <v>2549</v>
      </c>
    </row>
    <row r="3" spans="1:17" ht="18.75" customHeight="1">
      <c r="A3" s="5573" t="s">
        <v>1047</v>
      </c>
      <c r="B3" s="5574"/>
      <c r="C3" s="2578" t="s">
        <v>2585</v>
      </c>
      <c r="D3" s="2578">
        <v>28</v>
      </c>
      <c r="E3" s="2578">
        <v>29</v>
      </c>
      <c r="F3" s="2578">
        <v>30</v>
      </c>
      <c r="G3" s="2578" t="s">
        <v>346</v>
      </c>
      <c r="H3" s="2576"/>
      <c r="I3" s="2576"/>
      <c r="J3" s="2576"/>
      <c r="K3" s="2576"/>
      <c r="L3" s="2576"/>
      <c r="M3" s="2576"/>
      <c r="N3" s="2576"/>
      <c r="O3" s="2576"/>
      <c r="P3" s="2576"/>
      <c r="Q3" s="2576"/>
    </row>
    <row r="4" spans="1:17" ht="19.5" customHeight="1">
      <c r="A4" s="5575" t="s">
        <v>3959</v>
      </c>
      <c r="B4" s="5576"/>
      <c r="C4" s="2579">
        <v>3468</v>
      </c>
      <c r="D4" s="2579">
        <v>3339</v>
      </c>
      <c r="E4" s="2579">
        <v>3312</v>
      </c>
      <c r="F4" s="2579">
        <v>3188</v>
      </c>
      <c r="G4" s="2579">
        <v>3092</v>
      </c>
      <c r="H4" s="2576"/>
      <c r="I4" s="2576"/>
      <c r="J4" s="2576"/>
      <c r="K4" s="2576"/>
      <c r="L4" s="2576"/>
      <c r="M4" s="2576"/>
      <c r="N4" s="2576"/>
      <c r="O4" s="2576"/>
      <c r="P4" s="2576"/>
      <c r="Q4" s="2576"/>
    </row>
    <row r="5" spans="1:17" ht="19.5" customHeight="1">
      <c r="A5" s="2580"/>
      <c r="B5" s="2581" t="s">
        <v>3960</v>
      </c>
      <c r="C5" s="2582">
        <v>235</v>
      </c>
      <c r="D5" s="2582">
        <v>219</v>
      </c>
      <c r="E5" s="2582">
        <v>223</v>
      </c>
      <c r="F5" s="2582">
        <v>216</v>
      </c>
      <c r="G5" s="2582">
        <v>206</v>
      </c>
      <c r="H5" s="2576"/>
      <c r="I5" s="2576"/>
      <c r="J5" s="2576"/>
      <c r="K5" s="2576"/>
      <c r="L5" s="2576"/>
      <c r="M5" s="2576"/>
      <c r="N5" s="2576"/>
      <c r="O5" s="2576"/>
      <c r="P5" s="2576"/>
      <c r="Q5" s="2576"/>
    </row>
    <row r="6" spans="1:17" ht="19.5" customHeight="1">
      <c r="A6" s="2580"/>
      <c r="B6" s="2581" t="s">
        <v>3961</v>
      </c>
      <c r="C6" s="2582">
        <v>264</v>
      </c>
      <c r="D6" s="2582">
        <v>269</v>
      </c>
      <c r="E6" s="2582">
        <v>261</v>
      </c>
      <c r="F6" s="2582">
        <v>251</v>
      </c>
      <c r="G6" s="2582">
        <v>239</v>
      </c>
      <c r="H6" s="2576"/>
      <c r="I6" s="2576"/>
      <c r="J6" s="2576"/>
      <c r="K6" s="2576"/>
      <c r="L6" s="2576"/>
      <c r="M6" s="2576"/>
      <c r="N6" s="2576"/>
      <c r="O6" s="2576"/>
      <c r="P6" s="2576"/>
      <c r="Q6" s="2576"/>
    </row>
    <row r="7" spans="1:17" ht="19.5" customHeight="1">
      <c r="A7" s="2580"/>
      <c r="B7" s="2581" t="s">
        <v>3962</v>
      </c>
      <c r="C7" s="2582">
        <v>1939</v>
      </c>
      <c r="D7" s="2582">
        <v>1846</v>
      </c>
      <c r="E7" s="2582">
        <v>1826</v>
      </c>
      <c r="F7" s="2582">
        <v>1731</v>
      </c>
      <c r="G7" s="2582">
        <v>1669</v>
      </c>
      <c r="H7" s="2576"/>
      <c r="I7" s="2576"/>
      <c r="J7" s="2583"/>
      <c r="K7" s="2576"/>
      <c r="L7" s="2576"/>
      <c r="M7" s="2576"/>
      <c r="N7" s="2576"/>
      <c r="O7" s="2576"/>
      <c r="P7" s="2576"/>
      <c r="Q7" s="2576"/>
    </row>
    <row r="8" spans="1:17" ht="19.5" customHeight="1" thickBot="1">
      <c r="A8" s="2584"/>
      <c r="B8" s="2585" t="s">
        <v>3963</v>
      </c>
      <c r="C8" s="2586">
        <v>1030</v>
      </c>
      <c r="D8" s="2586">
        <v>1005</v>
      </c>
      <c r="E8" s="2586">
        <v>1002</v>
      </c>
      <c r="F8" s="2586">
        <v>990</v>
      </c>
      <c r="G8" s="2586">
        <v>978</v>
      </c>
      <c r="H8" s="2576"/>
      <c r="I8" s="2576"/>
      <c r="J8" s="2587"/>
      <c r="K8" s="2576"/>
      <c r="L8" s="2576"/>
      <c r="M8" s="2576"/>
      <c r="N8" s="2576"/>
      <c r="O8" s="2576"/>
      <c r="P8" s="2576"/>
      <c r="Q8" s="2576"/>
    </row>
    <row r="9" spans="1:17" ht="15" customHeight="1">
      <c r="A9" s="2588"/>
      <c r="B9" s="2589"/>
      <c r="C9" s="2590"/>
      <c r="D9" s="2590"/>
      <c r="E9" s="2590"/>
      <c r="F9" s="2591"/>
      <c r="G9" s="2591" t="s">
        <v>3964</v>
      </c>
      <c r="H9" s="2576"/>
      <c r="I9" s="2576"/>
      <c r="J9" s="2576"/>
      <c r="K9" s="2576"/>
      <c r="L9" s="2576"/>
      <c r="M9" s="2576"/>
      <c r="N9" s="2576"/>
      <c r="O9" s="2576"/>
      <c r="P9" s="2576"/>
      <c r="Q9" s="2576"/>
    </row>
    <row r="10" spans="1:17" ht="27" customHeight="1">
      <c r="A10" s="5577"/>
      <c r="B10" s="5577"/>
      <c r="G10" s="2592"/>
      <c r="H10" s="2592"/>
      <c r="I10" s="2592"/>
      <c r="J10" s="2592"/>
      <c r="K10" s="2592"/>
      <c r="L10" s="2592"/>
      <c r="M10" s="2592"/>
      <c r="N10" s="2592"/>
      <c r="O10" s="2592"/>
      <c r="P10" s="2592"/>
    </row>
    <row r="11" spans="1:17" ht="30" customHeight="1">
      <c r="A11" s="2574" t="s">
        <v>3965</v>
      </c>
      <c r="B11" s="2574"/>
      <c r="C11" s="2593"/>
      <c r="D11" s="2593"/>
      <c r="E11" s="2593"/>
      <c r="F11" s="2593"/>
    </row>
    <row r="12" spans="1:17" s="2576" customFormat="1" ht="15" customHeight="1" thickBot="1">
      <c r="B12" s="2519"/>
      <c r="C12" s="2519"/>
      <c r="D12" s="2519"/>
      <c r="E12" s="2519"/>
      <c r="F12" s="2519"/>
      <c r="G12" s="2594" t="s">
        <v>3966</v>
      </c>
    </row>
    <row r="13" spans="1:17" ht="18.75" customHeight="1">
      <c r="A13" s="5573" t="s">
        <v>1047</v>
      </c>
      <c r="B13" s="5574"/>
      <c r="C13" s="2578" t="s">
        <v>2585</v>
      </c>
      <c r="D13" s="2578">
        <v>28</v>
      </c>
      <c r="E13" s="2578">
        <v>29</v>
      </c>
      <c r="F13" s="2578">
        <v>30</v>
      </c>
      <c r="G13" s="2578" t="s">
        <v>346</v>
      </c>
    </row>
    <row r="14" spans="1:17" ht="19.5" customHeight="1">
      <c r="A14" s="5575" t="s">
        <v>3959</v>
      </c>
      <c r="B14" s="5576"/>
      <c r="C14" s="2595">
        <v>459</v>
      </c>
      <c r="D14" s="2595">
        <v>516</v>
      </c>
      <c r="E14" s="2595">
        <v>520</v>
      </c>
      <c r="F14" s="2595">
        <f>SUM(F15:F16)</f>
        <v>533</v>
      </c>
      <c r="G14" s="2595">
        <v>559</v>
      </c>
    </row>
    <row r="15" spans="1:17" ht="19.5" customHeight="1">
      <c r="A15" s="2580"/>
      <c r="B15" s="2581" t="s">
        <v>3967</v>
      </c>
      <c r="C15" s="2596">
        <v>172</v>
      </c>
      <c r="D15" s="2596">
        <v>205</v>
      </c>
      <c r="E15" s="2596">
        <v>209</v>
      </c>
      <c r="F15" s="2596">
        <v>213</v>
      </c>
      <c r="G15" s="2596">
        <v>218</v>
      </c>
    </row>
    <row r="16" spans="1:17" ht="19.5" customHeight="1" thickBot="1">
      <c r="A16" s="2584"/>
      <c r="B16" s="2585" t="s">
        <v>3968</v>
      </c>
      <c r="C16" s="2597">
        <v>287</v>
      </c>
      <c r="D16" s="2597">
        <v>311</v>
      </c>
      <c r="E16" s="2597">
        <v>311</v>
      </c>
      <c r="F16" s="2597">
        <v>320</v>
      </c>
      <c r="G16" s="2597">
        <v>341</v>
      </c>
    </row>
    <row r="17" spans="1:23" ht="15" customHeight="1">
      <c r="A17" s="2588"/>
      <c r="B17" s="2589"/>
      <c r="C17" s="2590"/>
      <c r="D17" s="2590"/>
      <c r="E17" s="2590"/>
      <c r="F17" s="2591"/>
      <c r="G17" s="2591" t="s">
        <v>3964</v>
      </c>
    </row>
    <row r="18" spans="1:23" ht="27" customHeight="1">
      <c r="A18" s="5577"/>
      <c r="B18" s="5577"/>
    </row>
    <row r="19" spans="1:23" ht="30" customHeight="1">
      <c r="A19" s="2574" t="s">
        <v>3969</v>
      </c>
      <c r="B19" s="2574"/>
      <c r="C19" s="2593"/>
      <c r="D19" s="2593"/>
      <c r="E19" s="2593"/>
      <c r="F19" s="2593"/>
    </row>
    <row r="20" spans="1:23" s="2576" customFormat="1" ht="15" customHeight="1" thickBot="1">
      <c r="B20" s="2519"/>
      <c r="C20" s="2519"/>
      <c r="D20" s="2519"/>
      <c r="E20" s="2519"/>
      <c r="F20" s="2577"/>
      <c r="G20" s="2577" t="s">
        <v>3966</v>
      </c>
    </row>
    <row r="21" spans="1:23" ht="18.75" customHeight="1">
      <c r="A21" s="5578" t="s">
        <v>3970</v>
      </c>
      <c r="B21" s="5578"/>
      <c r="C21" s="2578" t="s">
        <v>2585</v>
      </c>
      <c r="D21" s="2578">
        <v>28</v>
      </c>
      <c r="E21" s="2578">
        <v>29</v>
      </c>
      <c r="F21" s="2578">
        <v>30</v>
      </c>
      <c r="G21" s="2578" t="s">
        <v>346</v>
      </c>
    </row>
    <row r="22" spans="1:23" ht="23.25" customHeight="1" thickBot="1">
      <c r="A22" s="5579" t="s">
        <v>3971</v>
      </c>
      <c r="B22" s="5580"/>
      <c r="C22" s="2575">
        <v>338</v>
      </c>
      <c r="D22" s="2575">
        <v>379</v>
      </c>
      <c r="E22" s="2575">
        <v>422</v>
      </c>
      <c r="F22" s="2575">
        <v>428</v>
      </c>
      <c r="G22" s="2575">
        <v>434</v>
      </c>
    </row>
    <row r="23" spans="1:23" ht="15" customHeight="1">
      <c r="A23" s="2598"/>
      <c r="B23" s="2580"/>
      <c r="C23" s="2599"/>
      <c r="D23" s="2599"/>
      <c r="E23" s="2599"/>
      <c r="F23" s="2591"/>
      <c r="G23" s="2591" t="s">
        <v>3964</v>
      </c>
    </row>
    <row r="24" spans="1:23" ht="27" customHeight="1">
      <c r="A24" s="5577"/>
      <c r="B24" s="5577"/>
    </row>
    <row r="25" spans="1:23" ht="30" customHeight="1">
      <c r="A25" s="2574" t="s">
        <v>3972</v>
      </c>
      <c r="B25" s="2574"/>
      <c r="C25" s="2574"/>
      <c r="D25" s="2593"/>
      <c r="E25" s="2593"/>
      <c r="F25" s="2593"/>
    </row>
    <row r="26" spans="1:23" ht="15" customHeight="1" thickBot="1">
      <c r="B26" s="2519"/>
      <c r="C26" s="2519"/>
      <c r="D26" s="2519"/>
      <c r="E26" s="2519"/>
      <c r="F26" s="2577"/>
      <c r="G26" s="2577" t="s">
        <v>3973</v>
      </c>
    </row>
    <row r="27" spans="1:23" ht="22.5" customHeight="1">
      <c r="A27" s="5573" t="s">
        <v>1047</v>
      </c>
      <c r="B27" s="5574"/>
      <c r="C27" s="2578" t="s">
        <v>2585</v>
      </c>
      <c r="D27" s="2578">
        <v>28</v>
      </c>
      <c r="E27" s="2578">
        <v>29</v>
      </c>
      <c r="F27" s="2578">
        <v>30</v>
      </c>
      <c r="G27" s="2578" t="s">
        <v>346</v>
      </c>
    </row>
    <row r="28" spans="1:23" ht="49.5" customHeight="1">
      <c r="A28" s="5581" t="s">
        <v>3959</v>
      </c>
      <c r="B28" s="5582"/>
      <c r="C28" s="2600" t="s">
        <v>3974</v>
      </c>
      <c r="D28" s="2600" t="s">
        <v>3975</v>
      </c>
      <c r="E28" s="2600" t="s">
        <v>3976</v>
      </c>
      <c r="F28" s="2600" t="s">
        <v>3977</v>
      </c>
      <c r="G28" s="2600" t="s">
        <v>3978</v>
      </c>
    </row>
    <row r="29" spans="1:23" ht="49.5" customHeight="1">
      <c r="A29" s="2580"/>
      <c r="B29" s="2581" t="s">
        <v>3979</v>
      </c>
      <c r="C29" s="2601" t="s">
        <v>3980</v>
      </c>
      <c r="D29" s="2601" t="s">
        <v>3981</v>
      </c>
      <c r="E29" s="2601" t="s">
        <v>3982</v>
      </c>
      <c r="F29" s="2601" t="s">
        <v>3983</v>
      </c>
      <c r="G29" s="2601" t="s">
        <v>3984</v>
      </c>
    </row>
    <row r="30" spans="1:23" ht="49.5" customHeight="1">
      <c r="A30" s="2580"/>
      <c r="B30" s="2581" t="s">
        <v>3985</v>
      </c>
      <c r="C30" s="2601" t="s">
        <v>3986</v>
      </c>
      <c r="D30" s="2601" t="s">
        <v>3987</v>
      </c>
      <c r="E30" s="2601" t="s">
        <v>3988</v>
      </c>
      <c r="F30" s="2601" t="s">
        <v>3989</v>
      </c>
      <c r="G30" s="2601" t="s">
        <v>3990</v>
      </c>
    </row>
    <row r="31" spans="1:23" ht="49.5" customHeight="1">
      <c r="A31" s="2580"/>
      <c r="B31" s="2581" t="s">
        <v>3991</v>
      </c>
      <c r="C31" s="2601" t="s">
        <v>3992</v>
      </c>
      <c r="D31" s="2601" t="s">
        <v>3993</v>
      </c>
      <c r="E31" s="2601" t="s">
        <v>3994</v>
      </c>
      <c r="F31" s="2601" t="s">
        <v>3995</v>
      </c>
      <c r="G31" s="2601" t="s">
        <v>3996</v>
      </c>
    </row>
    <row r="32" spans="1:23" ht="49.5" customHeight="1" thickBot="1">
      <c r="A32" s="2584"/>
      <c r="B32" s="2602" t="s">
        <v>3213</v>
      </c>
      <c r="C32" s="2601">
        <v>1076</v>
      </c>
      <c r="D32" s="2601">
        <v>1158</v>
      </c>
      <c r="E32" s="2601">
        <v>1283</v>
      </c>
      <c r="F32" s="2601">
        <v>1188</v>
      </c>
      <c r="G32" s="2601">
        <v>1141</v>
      </c>
      <c r="I32" s="5571"/>
      <c r="J32" s="5572"/>
      <c r="K32" s="5572"/>
      <c r="L32" s="5572"/>
      <c r="M32" s="5572"/>
      <c r="N32" s="5572"/>
      <c r="O32" s="5572"/>
      <c r="P32" s="5572"/>
      <c r="Q32" s="5572"/>
      <c r="R32" s="5572"/>
      <c r="S32" s="5572"/>
      <c r="T32" s="5572"/>
      <c r="U32" s="5572"/>
      <c r="V32" s="5572"/>
      <c r="W32" s="5572"/>
    </row>
    <row r="33" spans="1:7" ht="15" customHeight="1">
      <c r="A33" s="2603"/>
      <c r="B33" s="2589"/>
      <c r="C33" s="2590"/>
      <c r="D33" s="2590"/>
      <c r="E33" s="2590"/>
      <c r="F33" s="2591"/>
      <c r="G33" s="2591" t="s">
        <v>3964</v>
      </c>
    </row>
    <row r="41" spans="1:7" ht="30" customHeight="1">
      <c r="A41" s="2574"/>
    </row>
  </sheetData>
  <mergeCells count="12">
    <mergeCell ref="I32:W32"/>
    <mergeCell ref="A3:B3"/>
    <mergeCell ref="A4:B4"/>
    <mergeCell ref="A10:B10"/>
    <mergeCell ref="A13:B13"/>
    <mergeCell ref="A14:B14"/>
    <mergeCell ref="A18:B18"/>
    <mergeCell ref="A21:B21"/>
    <mergeCell ref="A22:B22"/>
    <mergeCell ref="A24:B24"/>
    <mergeCell ref="A27:B27"/>
    <mergeCell ref="A28:B28"/>
  </mergeCells>
  <phoneticPr fontId="2"/>
  <printOptions horizontalCentered="1"/>
  <pageMargins left="0.39370078740157483" right="0.39370078740157483" top="0.59055118110236227" bottom="0.59055118110236227" header="0.11811023622047245" footer="0.11811023622047245"/>
  <pageSetup paperSize="9" scale="98" firstPageNumber="102" orientation="portrait" useFirstPageNumber="1" r:id="rId1"/>
  <headerFooter alignWithMargins="0">
    <oddFooter>&amp;C&amp;"ＭＳ 明朝,標準"&amp;10&amp;P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4C34-B1ED-4FE7-B404-FB667C29C8ED}">
  <dimension ref="A1:G34"/>
  <sheetViews>
    <sheetView view="pageBreakPreview" zoomScaleNormal="100" zoomScaleSheetLayoutView="100" workbookViewId="0"/>
  </sheetViews>
  <sheetFormatPr defaultColWidth="9" defaultRowHeight="13"/>
  <cols>
    <col min="1" max="1" width="10.6328125" style="2609" customWidth="1"/>
    <col min="2" max="2" width="9.08984375" style="2609" customWidth="1"/>
    <col min="3" max="7" width="14.81640625" style="2609" customWidth="1"/>
    <col min="8" max="16384" width="9" style="2609"/>
  </cols>
  <sheetData>
    <row r="1" spans="1:7" s="2575" customFormat="1" ht="30" customHeight="1">
      <c r="A1" s="2574" t="s">
        <v>3997</v>
      </c>
      <c r="B1" s="2574"/>
      <c r="C1" s="2574"/>
      <c r="D1" s="2574"/>
      <c r="E1" s="2574"/>
      <c r="F1" s="2574"/>
    </row>
    <row r="2" spans="1:7" s="2575" customFormat="1" ht="15" customHeight="1" thickBot="1">
      <c r="B2" s="2519"/>
      <c r="C2" s="2519"/>
      <c r="D2" s="2519"/>
      <c r="E2" s="2519"/>
      <c r="F2" s="2604"/>
      <c r="G2" s="2604" t="s">
        <v>3998</v>
      </c>
    </row>
    <row r="3" spans="1:7" s="2575" customFormat="1" ht="22.5" customHeight="1">
      <c r="A3" s="5584" t="s">
        <v>1047</v>
      </c>
      <c r="B3" s="5585"/>
      <c r="C3" s="2605" t="s">
        <v>2585</v>
      </c>
      <c r="D3" s="2605">
        <v>28</v>
      </c>
      <c r="E3" s="2605">
        <v>29</v>
      </c>
      <c r="F3" s="2605">
        <v>30</v>
      </c>
      <c r="G3" s="2605" t="s">
        <v>346</v>
      </c>
    </row>
    <row r="4" spans="1:7" s="2575" customFormat="1" ht="52.5" customHeight="1" thickBot="1">
      <c r="A4" s="5586" t="s">
        <v>3999</v>
      </c>
      <c r="B4" s="5587"/>
      <c r="C4" s="2606">
        <v>249</v>
      </c>
      <c r="D4" s="2606">
        <v>221</v>
      </c>
      <c r="E4" s="2606">
        <v>212</v>
      </c>
      <c r="F4" s="2606">
        <v>183</v>
      </c>
      <c r="G4" s="2606">
        <v>198</v>
      </c>
    </row>
    <row r="5" spans="1:7" s="2576" customFormat="1" ht="15" customHeight="1">
      <c r="A5" s="2607"/>
      <c r="B5" s="2603"/>
      <c r="C5" s="2603"/>
      <c r="E5" s="2603"/>
      <c r="F5" s="2591"/>
      <c r="G5" s="2591" t="s">
        <v>4000</v>
      </c>
    </row>
    <row r="6" spans="1:7" ht="41.25" customHeight="1">
      <c r="A6" s="2608"/>
      <c r="B6" s="2608"/>
    </row>
    <row r="7" spans="1:7" ht="30" customHeight="1">
      <c r="A7" s="2608" t="s">
        <v>4001</v>
      </c>
      <c r="B7" s="2608"/>
      <c r="C7" s="2608"/>
      <c r="D7" s="2608"/>
      <c r="E7" s="2608"/>
      <c r="F7" s="2608"/>
    </row>
    <row r="8" spans="1:7" ht="15" customHeight="1" thickBot="1">
      <c r="B8" s="2519"/>
      <c r="C8" s="2519"/>
      <c r="D8" s="2519"/>
      <c r="F8" s="2604"/>
      <c r="G8" s="2604" t="s">
        <v>4002</v>
      </c>
    </row>
    <row r="9" spans="1:7" ht="22.5" customHeight="1">
      <c r="A9" s="5584" t="s">
        <v>1047</v>
      </c>
      <c r="B9" s="5585"/>
      <c r="C9" s="2605" t="s">
        <v>2585</v>
      </c>
      <c r="D9" s="2605">
        <v>28</v>
      </c>
      <c r="E9" s="2605">
        <v>29</v>
      </c>
      <c r="F9" s="2605">
        <v>30</v>
      </c>
      <c r="G9" s="2605" t="s">
        <v>346</v>
      </c>
    </row>
    <row r="10" spans="1:7" ht="22.5" customHeight="1">
      <c r="A10" s="5583" t="s">
        <v>4003</v>
      </c>
      <c r="B10" s="2610" t="s">
        <v>2551</v>
      </c>
      <c r="C10" s="2611">
        <v>7374</v>
      </c>
      <c r="D10" s="2611">
        <v>7244</v>
      </c>
      <c r="E10" s="2611">
        <v>7047</v>
      </c>
      <c r="F10" s="2611">
        <v>6542</v>
      </c>
      <c r="G10" s="2611">
        <v>6135</v>
      </c>
    </row>
    <row r="11" spans="1:7" ht="22.5" customHeight="1">
      <c r="A11" s="5583"/>
      <c r="B11" s="2612" t="s">
        <v>4004</v>
      </c>
      <c r="C11" s="2611">
        <v>8494</v>
      </c>
      <c r="D11" s="2611">
        <v>8274</v>
      </c>
      <c r="E11" s="2611">
        <v>8022</v>
      </c>
      <c r="F11" s="2611">
        <v>7424</v>
      </c>
      <c r="G11" s="2611">
        <v>6996</v>
      </c>
    </row>
    <row r="12" spans="1:7" ht="22.5" customHeight="1">
      <c r="A12" s="5583" t="s">
        <v>4005</v>
      </c>
      <c r="B12" s="2610" t="s">
        <v>2551</v>
      </c>
      <c r="C12" s="2611">
        <v>6970</v>
      </c>
      <c r="D12" s="2611">
        <v>6778</v>
      </c>
      <c r="E12" s="2611">
        <v>6584</v>
      </c>
      <c r="F12" s="2611">
        <v>6199</v>
      </c>
      <c r="G12" s="2611">
        <v>5845</v>
      </c>
    </row>
    <row r="13" spans="1:7" ht="22.5" customHeight="1">
      <c r="A13" s="5583"/>
      <c r="B13" s="2612" t="s">
        <v>4004</v>
      </c>
      <c r="C13" s="2611">
        <v>7941</v>
      </c>
      <c r="D13" s="2611">
        <v>7633</v>
      </c>
      <c r="E13" s="2611">
        <v>7395</v>
      </c>
      <c r="F13" s="2611">
        <v>6957</v>
      </c>
      <c r="G13" s="2611">
        <v>6622</v>
      </c>
    </row>
    <row r="14" spans="1:7" ht="22.5" customHeight="1">
      <c r="A14" s="5583" t="s">
        <v>4006</v>
      </c>
      <c r="B14" s="2610" t="s">
        <v>2551</v>
      </c>
      <c r="C14" s="2611">
        <v>141</v>
      </c>
      <c r="D14" s="2611">
        <v>118</v>
      </c>
      <c r="E14" s="2611">
        <v>60</v>
      </c>
      <c r="F14" s="2611">
        <v>66</v>
      </c>
      <c r="G14" s="2611">
        <v>61</v>
      </c>
    </row>
    <row r="15" spans="1:7" ht="22.5" customHeight="1">
      <c r="A15" s="5583"/>
      <c r="B15" s="2612" t="s">
        <v>4004</v>
      </c>
      <c r="C15" s="2611">
        <v>198</v>
      </c>
      <c r="D15" s="2611">
        <v>142</v>
      </c>
      <c r="E15" s="2611">
        <v>84</v>
      </c>
      <c r="F15" s="2611">
        <v>90</v>
      </c>
      <c r="G15" s="2611">
        <v>86</v>
      </c>
    </row>
    <row r="16" spans="1:7" ht="22.5" customHeight="1">
      <c r="A16" s="5583" t="s">
        <v>4007</v>
      </c>
      <c r="B16" s="2610" t="s">
        <v>2551</v>
      </c>
      <c r="C16" s="2611">
        <v>2002</v>
      </c>
      <c r="D16" s="2611">
        <v>2068</v>
      </c>
      <c r="E16" s="2611">
        <v>2154</v>
      </c>
      <c r="F16" s="2611">
        <v>2109</v>
      </c>
      <c r="G16" s="2611">
        <v>2000</v>
      </c>
    </row>
    <row r="17" spans="1:7" ht="22.5" customHeight="1">
      <c r="A17" s="5583"/>
      <c r="B17" s="2612" t="s">
        <v>4004</v>
      </c>
      <c r="C17" s="2611">
        <v>2054</v>
      </c>
      <c r="D17" s="2611">
        <v>2091</v>
      </c>
      <c r="E17" s="2611">
        <v>2176</v>
      </c>
      <c r="F17" s="2611">
        <v>2116</v>
      </c>
      <c r="G17" s="2611">
        <v>2009</v>
      </c>
    </row>
    <row r="18" spans="1:7" ht="22.5" customHeight="1">
      <c r="A18" s="5583" t="s">
        <v>4008</v>
      </c>
      <c r="B18" s="2610" t="s">
        <v>2551</v>
      </c>
      <c r="C18" s="2611">
        <v>7967</v>
      </c>
      <c r="D18" s="2611">
        <v>7784</v>
      </c>
      <c r="E18" s="2611">
        <v>7620</v>
      </c>
      <c r="F18" s="2611">
        <v>7140</v>
      </c>
      <c r="G18" s="2611">
        <v>6779</v>
      </c>
    </row>
    <row r="19" spans="1:7" ht="22.5" customHeight="1">
      <c r="A19" s="5583"/>
      <c r="B19" s="2612" t="s">
        <v>4004</v>
      </c>
      <c r="C19" s="2611">
        <v>8936</v>
      </c>
      <c r="D19" s="2611">
        <v>8692</v>
      </c>
      <c r="E19" s="2611">
        <v>8433</v>
      </c>
      <c r="F19" s="2611">
        <v>7851</v>
      </c>
      <c r="G19" s="2611">
        <v>7468</v>
      </c>
    </row>
    <row r="20" spans="1:7" ht="22.5" customHeight="1">
      <c r="A20" s="5583" t="s">
        <v>4009</v>
      </c>
      <c r="B20" s="2610" t="s">
        <v>2551</v>
      </c>
      <c r="C20" s="2611">
        <v>0</v>
      </c>
      <c r="D20" s="2611">
        <v>0</v>
      </c>
      <c r="E20" s="2611">
        <v>1</v>
      </c>
      <c r="F20" s="2611">
        <v>0</v>
      </c>
      <c r="G20" s="2611">
        <v>1</v>
      </c>
    </row>
    <row r="21" spans="1:7" ht="22.5" customHeight="1">
      <c r="A21" s="5583"/>
      <c r="B21" s="2612" t="s">
        <v>4004</v>
      </c>
      <c r="C21" s="2611">
        <v>0</v>
      </c>
      <c r="D21" s="2611">
        <v>0</v>
      </c>
      <c r="E21" s="2611">
        <v>1</v>
      </c>
      <c r="F21" s="2611">
        <v>0</v>
      </c>
      <c r="G21" s="2611">
        <v>1</v>
      </c>
    </row>
    <row r="22" spans="1:7" ht="22.5" customHeight="1">
      <c r="A22" s="5583" t="s">
        <v>4010</v>
      </c>
      <c r="B22" s="2610" t="s">
        <v>2551</v>
      </c>
      <c r="C22" s="2611">
        <v>105</v>
      </c>
      <c r="D22" s="2611">
        <v>104</v>
      </c>
      <c r="E22" s="2611">
        <v>46</v>
      </c>
      <c r="F22" s="2611">
        <v>52</v>
      </c>
      <c r="G22" s="2611">
        <v>38</v>
      </c>
    </row>
    <row r="23" spans="1:7" ht="22.5" customHeight="1">
      <c r="A23" s="5583"/>
      <c r="B23" s="2612" t="s">
        <v>4004</v>
      </c>
      <c r="C23" s="2611">
        <v>109</v>
      </c>
      <c r="D23" s="2611">
        <v>106</v>
      </c>
      <c r="E23" s="2611">
        <v>59</v>
      </c>
      <c r="F23" s="2611">
        <v>59</v>
      </c>
      <c r="G23" s="2611">
        <v>39</v>
      </c>
    </row>
    <row r="24" spans="1:7" ht="22.5" customHeight="1">
      <c r="A24" s="5583" t="s">
        <v>4011</v>
      </c>
      <c r="B24" s="2610" t="s">
        <v>2551</v>
      </c>
      <c r="C24" s="2611">
        <v>19</v>
      </c>
      <c r="D24" s="2611">
        <v>25</v>
      </c>
      <c r="E24" s="2611">
        <v>37</v>
      </c>
      <c r="F24" s="2611">
        <v>34</v>
      </c>
      <c r="G24" s="2611">
        <v>32</v>
      </c>
    </row>
    <row r="25" spans="1:7" ht="22.5" customHeight="1" thickBot="1">
      <c r="A25" s="5594"/>
      <c r="B25" s="2613" t="s">
        <v>4004</v>
      </c>
      <c r="C25" s="2614">
        <v>19</v>
      </c>
      <c r="D25" s="2614">
        <v>25</v>
      </c>
      <c r="E25" s="2614">
        <v>37</v>
      </c>
      <c r="F25" s="2614">
        <v>34</v>
      </c>
      <c r="G25" s="2614">
        <v>32</v>
      </c>
    </row>
    <row r="26" spans="1:7" ht="15" customHeight="1">
      <c r="B26" s="2590"/>
      <c r="C26" s="2599"/>
      <c r="F26" s="2615"/>
      <c r="G26" s="2615" t="s">
        <v>4012</v>
      </c>
    </row>
    <row r="27" spans="1:7" ht="41.25" customHeight="1">
      <c r="A27" s="2616"/>
      <c r="B27" s="2616"/>
      <c r="C27" s="2617"/>
      <c r="D27" s="2617"/>
      <c r="E27" s="2617"/>
      <c r="F27" s="2617"/>
      <c r="G27" s="2617"/>
    </row>
    <row r="28" spans="1:7" ht="30" customHeight="1">
      <c r="A28" s="2608" t="s">
        <v>4013</v>
      </c>
      <c r="B28" s="2608"/>
      <c r="C28" s="2608"/>
      <c r="D28" s="2608"/>
      <c r="E28" s="2608"/>
      <c r="F28" s="2608"/>
    </row>
    <row r="29" spans="1:7" ht="15" customHeight="1" thickBot="1">
      <c r="B29" s="2519"/>
      <c r="C29" s="2519"/>
      <c r="D29" s="2519"/>
      <c r="E29" s="2519"/>
      <c r="F29" s="2604"/>
      <c r="G29" s="2604" t="s">
        <v>4014</v>
      </c>
    </row>
    <row r="30" spans="1:7" ht="22.5" customHeight="1">
      <c r="A30" s="5595" t="s">
        <v>4015</v>
      </c>
      <c r="B30" s="5596"/>
      <c r="C30" s="2605" t="s">
        <v>2585</v>
      </c>
      <c r="D30" s="2605">
        <v>28</v>
      </c>
      <c r="E30" s="2605">
        <v>29</v>
      </c>
      <c r="F30" s="2605">
        <v>30</v>
      </c>
      <c r="G30" s="2605" t="s">
        <v>346</v>
      </c>
    </row>
    <row r="31" spans="1:7" ht="22.5" customHeight="1">
      <c r="A31" s="5588" t="s">
        <v>4016</v>
      </c>
      <c r="B31" s="5589"/>
      <c r="C31" s="2618">
        <v>22353</v>
      </c>
      <c r="D31" s="2618">
        <v>22509</v>
      </c>
      <c r="E31" s="2618">
        <v>22658</v>
      </c>
      <c r="F31" s="2618">
        <v>22686</v>
      </c>
      <c r="G31" s="2618">
        <v>22667</v>
      </c>
    </row>
    <row r="32" spans="1:7" ht="22.5" customHeight="1">
      <c r="A32" s="5590" t="s">
        <v>4017</v>
      </c>
      <c r="B32" s="5591"/>
      <c r="C32" s="2619">
        <v>11592</v>
      </c>
      <c r="D32" s="2619">
        <v>11383</v>
      </c>
      <c r="E32" s="2619">
        <v>11248</v>
      </c>
      <c r="F32" s="2619">
        <v>11039</v>
      </c>
      <c r="G32" s="2619">
        <v>10938</v>
      </c>
    </row>
    <row r="33" spans="1:7" ht="22.5" customHeight="1" thickBot="1">
      <c r="A33" s="5592" t="s">
        <v>4018</v>
      </c>
      <c r="B33" s="5593"/>
      <c r="C33" s="2620">
        <v>10761</v>
      </c>
      <c r="D33" s="2620">
        <v>11126</v>
      </c>
      <c r="E33" s="2620">
        <v>11410</v>
      </c>
      <c r="F33" s="2620">
        <v>11647</v>
      </c>
      <c r="G33" s="2620">
        <v>11729</v>
      </c>
    </row>
    <row r="34" spans="1:7" ht="15" customHeight="1">
      <c r="B34" s="2603"/>
      <c r="C34" s="2603"/>
      <c r="D34" s="2603"/>
      <c r="E34" s="2603"/>
      <c r="F34" s="2591"/>
      <c r="G34" s="2591" t="s">
        <v>4000</v>
      </c>
    </row>
  </sheetData>
  <mergeCells count="15">
    <mergeCell ref="A31:B31"/>
    <mergeCell ref="A32:B32"/>
    <mergeCell ref="A33:B33"/>
    <mergeCell ref="A16:A17"/>
    <mergeCell ref="A18:A19"/>
    <mergeCell ref="A20:A21"/>
    <mergeCell ref="A22:A23"/>
    <mergeCell ref="A24:A25"/>
    <mergeCell ref="A30:B30"/>
    <mergeCell ref="A14:A15"/>
    <mergeCell ref="A3:B3"/>
    <mergeCell ref="A4:B4"/>
    <mergeCell ref="A9:B9"/>
    <mergeCell ref="A10:A11"/>
    <mergeCell ref="A12:A13"/>
  </mergeCells>
  <phoneticPr fontId="2"/>
  <printOptions horizontalCentered="1"/>
  <pageMargins left="0.39370078740157483" right="0.39370078740157483" top="0.59055118110236227" bottom="0.59055118110236227" header="0.11811023622047245" footer="0.11811023622047245"/>
  <pageSetup paperSize="9" scale="99" firstPageNumber="103" orientation="portrait" useFirstPageNumber="1" r:id="rId1"/>
  <headerFooter alignWithMargins="0">
    <oddFooter>&amp;C&amp;"ＭＳ 明朝,標準"&amp;10&amp;P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C38E-1111-4172-B533-A08F278FAAC2}">
  <dimension ref="A1:G31"/>
  <sheetViews>
    <sheetView view="pageBreakPreview" zoomScaleNormal="100" zoomScaleSheetLayoutView="100" workbookViewId="0"/>
  </sheetViews>
  <sheetFormatPr defaultColWidth="9" defaultRowHeight="13"/>
  <cols>
    <col min="1" max="1" width="3.6328125" style="2622" customWidth="1"/>
    <col min="2" max="2" width="12" style="2622" customWidth="1"/>
    <col min="3" max="7" width="14.54296875" style="2622" customWidth="1"/>
    <col min="8" max="16384" width="9" style="2622"/>
  </cols>
  <sheetData>
    <row r="1" spans="1:7" ht="30" customHeight="1">
      <c r="A1" s="2621" t="s">
        <v>4019</v>
      </c>
      <c r="B1" s="2621"/>
      <c r="C1" s="2621"/>
      <c r="D1" s="2621"/>
    </row>
    <row r="2" spans="1:7" s="2623" customFormat="1" ht="15" customHeight="1" thickBot="1">
      <c r="B2" s="2624"/>
      <c r="C2" s="2624"/>
      <c r="E2" s="2625"/>
      <c r="F2" s="2625"/>
      <c r="G2" s="2625" t="s">
        <v>4020</v>
      </c>
    </row>
    <row r="3" spans="1:7" ht="18.75" customHeight="1">
      <c r="A3" s="5599" t="s">
        <v>3970</v>
      </c>
      <c r="B3" s="5600"/>
      <c r="C3" s="2626" t="s">
        <v>2585</v>
      </c>
      <c r="D3" s="2626">
        <v>28</v>
      </c>
      <c r="E3" s="2626">
        <v>29</v>
      </c>
      <c r="F3" s="2626">
        <v>30</v>
      </c>
      <c r="G3" s="2626" t="s">
        <v>346</v>
      </c>
    </row>
    <row r="4" spans="1:7" ht="16.5" customHeight="1">
      <c r="A4" s="5601" t="s">
        <v>3959</v>
      </c>
      <c r="B4" s="5602"/>
      <c r="C4" s="2627">
        <v>3916</v>
      </c>
      <c r="D4" s="2627">
        <v>3624</v>
      </c>
      <c r="E4" s="2627">
        <v>3570</v>
      </c>
      <c r="F4" s="2627">
        <f>SUM(F5:F11)</f>
        <v>3503</v>
      </c>
      <c r="G4" s="2627">
        <v>3449</v>
      </c>
    </row>
    <row r="5" spans="1:7" ht="16.5" customHeight="1">
      <c r="B5" s="2628" t="s">
        <v>4021</v>
      </c>
      <c r="C5" s="2629">
        <v>365</v>
      </c>
      <c r="D5" s="2629">
        <v>205</v>
      </c>
      <c r="E5" s="2629">
        <v>204</v>
      </c>
      <c r="F5" s="2629">
        <v>191</v>
      </c>
      <c r="G5" s="2629">
        <v>155</v>
      </c>
    </row>
    <row r="6" spans="1:7" ht="16.5" customHeight="1">
      <c r="A6" s="2630"/>
      <c r="B6" s="2628" t="s">
        <v>4022</v>
      </c>
      <c r="C6" s="2629">
        <v>666</v>
      </c>
      <c r="D6" s="2629">
        <v>541</v>
      </c>
      <c r="E6" s="2629">
        <v>553</v>
      </c>
      <c r="F6" s="2629">
        <v>537</v>
      </c>
      <c r="G6" s="2629">
        <v>534</v>
      </c>
    </row>
    <row r="7" spans="1:7" ht="16.5" customHeight="1">
      <c r="A7" s="2630"/>
      <c r="B7" s="2628" t="s">
        <v>4023</v>
      </c>
      <c r="C7" s="2629">
        <v>788</v>
      </c>
      <c r="D7" s="2629">
        <v>716</v>
      </c>
      <c r="E7" s="2629">
        <v>714</v>
      </c>
      <c r="F7" s="2629">
        <v>690</v>
      </c>
      <c r="G7" s="2629">
        <v>682</v>
      </c>
    </row>
    <row r="8" spans="1:7" ht="16.5" customHeight="1">
      <c r="A8" s="2630"/>
      <c r="B8" s="2628" t="s">
        <v>4024</v>
      </c>
      <c r="C8" s="2629">
        <v>744</v>
      </c>
      <c r="D8" s="2629">
        <v>762</v>
      </c>
      <c r="E8" s="2629">
        <v>711</v>
      </c>
      <c r="F8" s="2629">
        <v>710</v>
      </c>
      <c r="G8" s="2629">
        <v>731</v>
      </c>
    </row>
    <row r="9" spans="1:7" ht="16.5" customHeight="1">
      <c r="A9" s="2630"/>
      <c r="B9" s="2628" t="s">
        <v>4025</v>
      </c>
      <c r="C9" s="2629">
        <v>553</v>
      </c>
      <c r="D9" s="2629">
        <v>561</v>
      </c>
      <c r="E9" s="2629">
        <v>569</v>
      </c>
      <c r="F9" s="2629">
        <v>533</v>
      </c>
      <c r="G9" s="2629">
        <v>494</v>
      </c>
    </row>
    <row r="10" spans="1:7" ht="16.5" customHeight="1">
      <c r="A10" s="2630"/>
      <c r="B10" s="2628" t="s">
        <v>4026</v>
      </c>
      <c r="C10" s="2629">
        <v>466</v>
      </c>
      <c r="D10" s="2629">
        <v>521</v>
      </c>
      <c r="E10" s="2629">
        <v>490</v>
      </c>
      <c r="F10" s="2629">
        <v>500</v>
      </c>
      <c r="G10" s="2629">
        <v>492</v>
      </c>
    </row>
    <row r="11" spans="1:7" ht="16.5" customHeight="1" thickBot="1">
      <c r="A11" s="2631"/>
      <c r="B11" s="2632" t="s">
        <v>4027</v>
      </c>
      <c r="C11" s="2633">
        <v>334</v>
      </c>
      <c r="D11" s="2633">
        <v>318</v>
      </c>
      <c r="E11" s="2633">
        <v>329</v>
      </c>
      <c r="F11" s="2633">
        <v>342</v>
      </c>
      <c r="G11" s="2633">
        <v>361</v>
      </c>
    </row>
    <row r="12" spans="1:7" s="2623" customFormat="1" ht="15" customHeight="1">
      <c r="A12" s="2634" t="s">
        <v>4028</v>
      </c>
      <c r="B12" s="2590"/>
      <c r="C12" s="2603"/>
      <c r="E12" s="2591"/>
      <c r="F12" s="2591"/>
      <c r="G12" s="2591" t="s">
        <v>4000</v>
      </c>
    </row>
    <row r="13" spans="1:7" ht="37.5" customHeight="1">
      <c r="A13" s="2621"/>
      <c r="B13" s="2621"/>
    </row>
    <row r="14" spans="1:7" ht="30" customHeight="1">
      <c r="A14" s="2621" t="s">
        <v>4029</v>
      </c>
      <c r="B14" s="2593"/>
      <c r="C14" s="2593"/>
      <c r="D14" s="2593"/>
    </row>
    <row r="15" spans="1:7" ht="15" customHeight="1" thickBot="1">
      <c r="A15" s="2623"/>
      <c r="B15" s="2623"/>
      <c r="C15" s="2624"/>
      <c r="E15" s="2625"/>
      <c r="F15" s="2625"/>
      <c r="G15" s="2625" t="s">
        <v>4030</v>
      </c>
    </row>
    <row r="16" spans="1:7" ht="18.75" customHeight="1">
      <c r="A16" s="5599" t="s">
        <v>3970</v>
      </c>
      <c r="B16" s="5600"/>
      <c r="C16" s="2626" t="s">
        <v>2585</v>
      </c>
      <c r="D16" s="2626">
        <v>28</v>
      </c>
      <c r="E16" s="2626">
        <v>29</v>
      </c>
      <c r="F16" s="2626">
        <v>30</v>
      </c>
      <c r="G16" s="2626" t="s">
        <v>346</v>
      </c>
    </row>
    <row r="17" spans="1:7" ht="16.5" customHeight="1">
      <c r="A17" s="5603" t="s">
        <v>4031</v>
      </c>
      <c r="B17" s="5604"/>
      <c r="C17" s="2635">
        <v>25451</v>
      </c>
      <c r="D17" s="2635">
        <v>23361</v>
      </c>
      <c r="E17" s="2635">
        <v>23061</v>
      </c>
      <c r="F17" s="2635">
        <v>22478</v>
      </c>
      <c r="G17" s="2635">
        <v>22236</v>
      </c>
    </row>
    <row r="18" spans="1:7" ht="16.5" customHeight="1">
      <c r="A18" s="5605" t="s">
        <v>4032</v>
      </c>
      <c r="B18" s="5606"/>
      <c r="C18" s="2636">
        <v>9519</v>
      </c>
      <c r="D18" s="2636">
        <v>9576</v>
      </c>
      <c r="E18" s="2636">
        <v>9537</v>
      </c>
      <c r="F18" s="2636">
        <v>9828</v>
      </c>
      <c r="G18" s="2636">
        <v>9835</v>
      </c>
    </row>
    <row r="19" spans="1:7" ht="36" customHeight="1" thickBot="1">
      <c r="A19" s="5597" t="s">
        <v>4033</v>
      </c>
      <c r="B19" s="5598"/>
      <c r="C19" s="2637">
        <v>7310</v>
      </c>
      <c r="D19" s="2637">
        <v>8953</v>
      </c>
      <c r="E19" s="2637">
        <v>9376</v>
      </c>
      <c r="F19" s="2637">
        <v>9388</v>
      </c>
      <c r="G19" s="2637">
        <v>9259</v>
      </c>
    </row>
    <row r="20" spans="1:7" s="2643" customFormat="1">
      <c r="A20" s="2638"/>
      <c r="B20" s="2639"/>
      <c r="C20" s="2640"/>
      <c r="D20" s="2640"/>
      <c r="E20" s="2641"/>
      <c r="F20" s="2642"/>
      <c r="G20" s="2642" t="s">
        <v>4034</v>
      </c>
    </row>
    <row r="21" spans="1:7" ht="30" customHeight="1">
      <c r="A21" s="2621"/>
      <c r="B21" s="2621"/>
      <c r="C21" s="2621"/>
    </row>
    <row r="31" spans="1:7" ht="30" customHeight="1">
      <c r="A31" s="2621"/>
      <c r="B31" s="2621"/>
    </row>
  </sheetData>
  <mergeCells count="6">
    <mergeCell ref="A19:B19"/>
    <mergeCell ref="A3:B3"/>
    <mergeCell ref="A4:B4"/>
    <mergeCell ref="A16:B16"/>
    <mergeCell ref="A17:B17"/>
    <mergeCell ref="A18:B18"/>
  </mergeCells>
  <phoneticPr fontId="2"/>
  <printOptions horizontalCentered="1"/>
  <pageMargins left="0.39370078740157483" right="0.39370078740157483" top="0.59055118110236227" bottom="0.59055118110236227" header="0.11811023622047245" footer="0.11811023622047245"/>
  <pageSetup paperSize="9" firstPageNumber="104" orientation="portrait" useFirstPageNumber="1" r:id="rId1"/>
  <headerFooter alignWithMargins="0">
    <oddFooter>&amp;C&amp;"ＭＳ 明朝,標準"&amp;10&amp;P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BE56-4DA7-49B1-9DB9-A0D565E165A0}">
  <dimension ref="A1:G34"/>
  <sheetViews>
    <sheetView view="pageBreakPreview" zoomScaleNormal="100" zoomScaleSheetLayoutView="100" workbookViewId="0"/>
  </sheetViews>
  <sheetFormatPr defaultColWidth="9" defaultRowHeight="13"/>
  <cols>
    <col min="1" max="1" width="3.08984375" style="2622" customWidth="1"/>
    <col min="2" max="2" width="20.36328125" style="2622" customWidth="1"/>
    <col min="3" max="6" width="14.453125" style="2623" customWidth="1"/>
    <col min="7" max="7" width="14.453125" style="2622" customWidth="1"/>
    <col min="8" max="9" width="7.6328125" style="2622" customWidth="1"/>
    <col min="10" max="16384" width="9" style="2622"/>
  </cols>
  <sheetData>
    <row r="1" spans="1:7" ht="30" customHeight="1">
      <c r="A1" s="2621" t="s">
        <v>4035</v>
      </c>
      <c r="B1" s="2621"/>
      <c r="C1" s="2621"/>
      <c r="D1" s="2621"/>
      <c r="E1" s="2621"/>
    </row>
    <row r="2" spans="1:7" ht="15" customHeight="1" thickBot="1">
      <c r="B2" s="2519"/>
      <c r="C2" s="2644"/>
      <c r="D2" s="2644"/>
      <c r="F2" s="2625"/>
    </row>
    <row r="3" spans="1:7" ht="24.75" customHeight="1">
      <c r="A3" s="5609" t="s">
        <v>3970</v>
      </c>
      <c r="B3" s="5610"/>
      <c r="C3" s="2626" t="s">
        <v>2585</v>
      </c>
      <c r="D3" s="2626">
        <v>28</v>
      </c>
      <c r="E3" s="2626">
        <v>29</v>
      </c>
      <c r="F3" s="2626">
        <v>30</v>
      </c>
      <c r="G3" s="2626" t="s">
        <v>346</v>
      </c>
    </row>
    <row r="4" spans="1:7" ht="24" customHeight="1">
      <c r="A4" s="5607" t="s">
        <v>4036</v>
      </c>
      <c r="B4" s="5608"/>
      <c r="C4" s="2645">
        <v>4304</v>
      </c>
      <c r="D4" s="2645">
        <v>4225</v>
      </c>
      <c r="E4" s="2645">
        <v>4099</v>
      </c>
      <c r="F4" s="2645">
        <v>3817</v>
      </c>
      <c r="G4" s="2645">
        <v>3665</v>
      </c>
    </row>
    <row r="5" spans="1:7" ht="24" customHeight="1">
      <c r="A5" s="5607" t="s">
        <v>4037</v>
      </c>
      <c r="B5" s="5608"/>
      <c r="C5" s="2646">
        <v>277</v>
      </c>
      <c r="D5" s="2646">
        <v>240</v>
      </c>
      <c r="E5" s="2646">
        <v>263</v>
      </c>
      <c r="F5" s="2646">
        <v>263</v>
      </c>
      <c r="G5" s="2646">
        <v>258</v>
      </c>
    </row>
    <row r="6" spans="1:7" ht="24" customHeight="1">
      <c r="A6" s="5607" t="s">
        <v>4038</v>
      </c>
      <c r="B6" s="5608"/>
      <c r="C6" s="2646">
        <v>2070</v>
      </c>
      <c r="D6" s="2646">
        <v>2366</v>
      </c>
      <c r="E6" s="2646">
        <v>2410</v>
      </c>
      <c r="F6" s="2646">
        <v>2260</v>
      </c>
      <c r="G6" s="2646">
        <v>2291</v>
      </c>
    </row>
    <row r="7" spans="1:7" ht="24" customHeight="1">
      <c r="A7" s="5607" t="s">
        <v>4039</v>
      </c>
      <c r="B7" s="5608"/>
      <c r="C7" s="2646">
        <v>266</v>
      </c>
      <c r="D7" s="2646">
        <v>289</v>
      </c>
      <c r="E7" s="2646">
        <v>378</v>
      </c>
      <c r="F7" s="2646">
        <v>385</v>
      </c>
      <c r="G7" s="2646">
        <v>362</v>
      </c>
    </row>
    <row r="8" spans="1:7" ht="24" customHeight="1">
      <c r="A8" s="5607" t="s">
        <v>4040</v>
      </c>
      <c r="B8" s="5608"/>
      <c r="C8" s="2646">
        <v>8135</v>
      </c>
      <c r="D8" s="2646">
        <v>7521</v>
      </c>
      <c r="E8" s="2646">
        <v>7176</v>
      </c>
      <c r="F8" s="2646">
        <v>6797</v>
      </c>
      <c r="G8" s="2646">
        <v>6567</v>
      </c>
    </row>
    <row r="9" spans="1:7" ht="24" customHeight="1">
      <c r="A9" s="5607" t="s">
        <v>4041</v>
      </c>
      <c r="B9" s="5608"/>
      <c r="C9" s="2646">
        <v>3273</v>
      </c>
      <c r="D9" s="2646">
        <v>3067</v>
      </c>
      <c r="E9" s="2646">
        <v>2865</v>
      </c>
      <c r="F9" s="2646">
        <v>2785</v>
      </c>
      <c r="G9" s="2646">
        <v>2899</v>
      </c>
    </row>
    <row r="10" spans="1:7" ht="24" customHeight="1">
      <c r="A10" s="5607" t="s">
        <v>4042</v>
      </c>
      <c r="B10" s="5608"/>
      <c r="C10" s="2646">
        <v>1578</v>
      </c>
      <c r="D10" s="2646">
        <v>1675</v>
      </c>
      <c r="E10" s="2646">
        <v>1459</v>
      </c>
      <c r="F10" s="2646">
        <v>1455</v>
      </c>
      <c r="G10" s="2646">
        <v>1466</v>
      </c>
    </row>
    <row r="11" spans="1:7" ht="24" customHeight="1">
      <c r="A11" s="5607" t="s">
        <v>4043</v>
      </c>
      <c r="B11" s="5608"/>
      <c r="C11" s="2646">
        <v>313</v>
      </c>
      <c r="D11" s="2646">
        <v>271</v>
      </c>
      <c r="E11" s="2646">
        <v>290</v>
      </c>
      <c r="F11" s="2646">
        <v>178</v>
      </c>
      <c r="G11" s="2646">
        <v>111</v>
      </c>
    </row>
    <row r="12" spans="1:7" ht="24" customHeight="1">
      <c r="A12" s="5607" t="s">
        <v>4044</v>
      </c>
      <c r="B12" s="5608"/>
      <c r="C12" s="2646" t="s">
        <v>693</v>
      </c>
      <c r="D12" s="2646" t="s">
        <v>693</v>
      </c>
      <c r="E12" s="2646" t="s">
        <v>693</v>
      </c>
      <c r="F12" s="2646" t="s">
        <v>693</v>
      </c>
      <c r="G12" s="2646" t="s">
        <v>693</v>
      </c>
    </row>
    <row r="13" spans="1:7" ht="24" customHeight="1">
      <c r="A13" s="5607" t="s">
        <v>4045</v>
      </c>
      <c r="B13" s="5608"/>
      <c r="C13" s="2646">
        <v>587</v>
      </c>
      <c r="D13" s="2646">
        <v>591</v>
      </c>
      <c r="E13" s="2646">
        <v>603</v>
      </c>
      <c r="F13" s="2646">
        <v>610</v>
      </c>
      <c r="G13" s="2646">
        <v>682</v>
      </c>
    </row>
    <row r="14" spans="1:7" ht="24" customHeight="1">
      <c r="A14" s="5607" t="s">
        <v>4046</v>
      </c>
      <c r="B14" s="5608"/>
      <c r="C14" s="2646">
        <v>1965</v>
      </c>
      <c r="D14" s="2646">
        <v>2698</v>
      </c>
      <c r="E14" s="2646">
        <v>3289</v>
      </c>
      <c r="F14" s="2646">
        <v>3553</v>
      </c>
      <c r="G14" s="2646">
        <v>3614</v>
      </c>
    </row>
    <row r="15" spans="1:7" ht="24" customHeight="1">
      <c r="A15" s="5607" t="s">
        <v>4047</v>
      </c>
      <c r="B15" s="5608"/>
      <c r="C15" s="2646">
        <v>13943</v>
      </c>
      <c r="D15" s="2646">
        <v>14683</v>
      </c>
      <c r="E15" s="2646">
        <v>14189</v>
      </c>
      <c r="F15" s="2646">
        <v>13533</v>
      </c>
      <c r="G15" s="2646">
        <v>13349</v>
      </c>
    </row>
    <row r="16" spans="1:7" ht="24" customHeight="1">
      <c r="A16" s="5607" t="s">
        <v>4048</v>
      </c>
      <c r="B16" s="5608"/>
      <c r="C16" s="2646">
        <v>8881</v>
      </c>
      <c r="D16" s="2646">
        <v>10196</v>
      </c>
      <c r="E16" s="2646">
        <v>10545</v>
      </c>
      <c r="F16" s="2646">
        <v>10086</v>
      </c>
      <c r="G16" s="2646">
        <v>10222</v>
      </c>
    </row>
    <row r="17" spans="1:7" ht="24" customHeight="1">
      <c r="A17" s="5607" t="s">
        <v>4049</v>
      </c>
      <c r="B17" s="5608"/>
      <c r="C17" s="2646">
        <v>151</v>
      </c>
      <c r="D17" s="2646">
        <v>146</v>
      </c>
      <c r="E17" s="2646">
        <v>103</v>
      </c>
      <c r="F17" s="2646">
        <v>127</v>
      </c>
      <c r="G17" s="2646">
        <v>105</v>
      </c>
    </row>
    <row r="18" spans="1:7" ht="24" customHeight="1">
      <c r="A18" s="5607" t="s">
        <v>4050</v>
      </c>
      <c r="B18" s="5608"/>
      <c r="C18" s="2646">
        <v>100</v>
      </c>
      <c r="D18" s="2646">
        <v>110</v>
      </c>
      <c r="E18" s="2646">
        <v>83</v>
      </c>
      <c r="F18" s="2646">
        <v>92</v>
      </c>
      <c r="G18" s="2646">
        <v>95</v>
      </c>
    </row>
    <row r="19" spans="1:7" ht="24" customHeight="1">
      <c r="A19" s="5607" t="s">
        <v>4051</v>
      </c>
      <c r="B19" s="5608"/>
      <c r="C19" s="2646">
        <v>2915</v>
      </c>
      <c r="D19" s="2646">
        <v>23</v>
      </c>
      <c r="E19" s="2646">
        <v>13</v>
      </c>
      <c r="F19" s="2646">
        <v>1</v>
      </c>
      <c r="G19" s="2646" t="s">
        <v>693</v>
      </c>
    </row>
    <row r="20" spans="1:7" ht="24" customHeight="1">
      <c r="A20" s="5607" t="s">
        <v>4052</v>
      </c>
      <c r="B20" s="5608"/>
      <c r="C20" s="2646">
        <v>3</v>
      </c>
      <c r="D20" s="2646">
        <v>3</v>
      </c>
      <c r="E20" s="2646">
        <v>12</v>
      </c>
      <c r="F20" s="2646">
        <v>5</v>
      </c>
      <c r="G20" s="2646" t="s">
        <v>693</v>
      </c>
    </row>
    <row r="21" spans="1:7" s="2647" customFormat="1" ht="24" customHeight="1">
      <c r="A21" s="5607" t="s">
        <v>4053</v>
      </c>
      <c r="B21" s="5608"/>
      <c r="C21" s="2646">
        <v>487</v>
      </c>
      <c r="D21" s="2646">
        <v>652</v>
      </c>
      <c r="E21" s="2646">
        <v>765</v>
      </c>
      <c r="F21" s="2646">
        <v>787</v>
      </c>
      <c r="G21" s="2646">
        <v>830</v>
      </c>
    </row>
    <row r="22" spans="1:7" ht="28.5" customHeight="1">
      <c r="A22" s="5607" t="s">
        <v>4054</v>
      </c>
      <c r="B22" s="5608"/>
      <c r="C22" s="2646">
        <v>114</v>
      </c>
      <c r="D22" s="2646">
        <v>113</v>
      </c>
      <c r="E22" s="2646">
        <v>162</v>
      </c>
      <c r="F22" s="2646">
        <v>149</v>
      </c>
      <c r="G22" s="2646">
        <v>168</v>
      </c>
    </row>
    <row r="23" spans="1:7" ht="24" customHeight="1">
      <c r="A23" s="5607" t="s">
        <v>4055</v>
      </c>
      <c r="B23" s="5608"/>
      <c r="C23" s="2646">
        <v>3917</v>
      </c>
      <c r="D23" s="2646">
        <v>23</v>
      </c>
      <c r="E23" s="2646">
        <v>12</v>
      </c>
      <c r="F23" s="2646">
        <v>1</v>
      </c>
      <c r="G23" s="2646" t="s">
        <v>693</v>
      </c>
    </row>
    <row r="24" spans="1:7" ht="28.5" customHeight="1">
      <c r="A24" s="5607" t="s">
        <v>4056</v>
      </c>
      <c r="B24" s="5608"/>
      <c r="C24" s="2646">
        <v>2047</v>
      </c>
      <c r="D24" s="2646">
        <v>1803</v>
      </c>
      <c r="E24" s="2646">
        <v>1968</v>
      </c>
      <c r="F24" s="2646">
        <v>1914</v>
      </c>
      <c r="G24" s="2646">
        <v>2001</v>
      </c>
    </row>
    <row r="25" spans="1:7" ht="24" customHeight="1">
      <c r="A25" s="5607" t="s">
        <v>4057</v>
      </c>
      <c r="B25" s="5608"/>
      <c r="C25" s="2646">
        <v>141</v>
      </c>
      <c r="D25" s="2646">
        <v>98</v>
      </c>
      <c r="E25" s="2646">
        <v>78</v>
      </c>
      <c r="F25" s="2646">
        <v>101</v>
      </c>
      <c r="G25" s="2646">
        <v>93</v>
      </c>
    </row>
    <row r="26" spans="1:7" ht="24" customHeight="1">
      <c r="A26" s="5607" t="s">
        <v>4058</v>
      </c>
      <c r="B26" s="5608"/>
      <c r="C26" s="2646">
        <v>15</v>
      </c>
      <c r="D26" s="2646">
        <v>6</v>
      </c>
      <c r="E26" s="2646">
        <v>2</v>
      </c>
      <c r="F26" s="2646">
        <v>2</v>
      </c>
      <c r="G26" s="2646">
        <v>8</v>
      </c>
    </row>
    <row r="27" spans="1:7" ht="28.5" customHeight="1">
      <c r="A27" s="5607" t="s">
        <v>4059</v>
      </c>
      <c r="B27" s="5608"/>
      <c r="C27" s="2646">
        <v>86</v>
      </c>
      <c r="D27" s="2646">
        <v>97</v>
      </c>
      <c r="E27" s="2646">
        <v>54</v>
      </c>
      <c r="F27" s="2646">
        <v>69</v>
      </c>
      <c r="G27" s="2646">
        <v>48</v>
      </c>
    </row>
    <row r="28" spans="1:7" ht="24" customHeight="1">
      <c r="A28" s="5607" t="s">
        <v>4060</v>
      </c>
      <c r="B28" s="5608"/>
      <c r="C28" s="2646">
        <v>123</v>
      </c>
      <c r="D28" s="2646">
        <v>91</v>
      </c>
      <c r="E28" s="2646">
        <v>97</v>
      </c>
      <c r="F28" s="2646">
        <v>141</v>
      </c>
      <c r="G28" s="2646">
        <v>174</v>
      </c>
    </row>
    <row r="29" spans="1:7" ht="24" customHeight="1">
      <c r="A29" s="5607" t="s">
        <v>4061</v>
      </c>
      <c r="B29" s="5608"/>
      <c r="C29" s="2646">
        <v>9219</v>
      </c>
      <c r="D29" s="2646">
        <v>6223</v>
      </c>
      <c r="E29" s="2646">
        <v>6194</v>
      </c>
      <c r="F29" s="2646">
        <v>6097</v>
      </c>
      <c r="G29" s="2646">
        <v>5957</v>
      </c>
    </row>
    <row r="30" spans="1:7" s="2647" customFormat="1" ht="24" customHeight="1">
      <c r="A30" s="5607" t="s">
        <v>4062</v>
      </c>
      <c r="B30" s="5608"/>
      <c r="C30" s="2646">
        <v>4558</v>
      </c>
      <c r="D30" s="2646">
        <v>5070</v>
      </c>
      <c r="E30" s="2646">
        <v>5025</v>
      </c>
      <c r="F30" s="2646">
        <v>5168</v>
      </c>
      <c r="G30" s="2646">
        <v>5098</v>
      </c>
    </row>
    <row r="31" spans="1:7" ht="24" customHeight="1">
      <c r="A31" s="5607" t="s">
        <v>4063</v>
      </c>
      <c r="B31" s="5608"/>
      <c r="C31" s="2646">
        <v>108</v>
      </c>
      <c r="D31" s="2646">
        <v>78</v>
      </c>
      <c r="E31" s="2646">
        <v>69</v>
      </c>
      <c r="F31" s="2646">
        <v>75</v>
      </c>
      <c r="G31" s="2646">
        <v>67</v>
      </c>
    </row>
    <row r="32" spans="1:7" ht="24" customHeight="1" thickBot="1">
      <c r="A32" s="5611" t="s">
        <v>4064</v>
      </c>
      <c r="B32" s="5612"/>
      <c r="C32" s="2648">
        <v>110</v>
      </c>
      <c r="D32" s="2648">
        <v>105</v>
      </c>
      <c r="E32" s="2648">
        <v>88</v>
      </c>
      <c r="F32" s="2648">
        <v>72</v>
      </c>
      <c r="G32" s="2648">
        <v>66</v>
      </c>
    </row>
    <row r="33" spans="1:7">
      <c r="A33" s="2649"/>
      <c r="B33" s="2650"/>
      <c r="F33" s="2591"/>
      <c r="G33" s="2591" t="s">
        <v>4000</v>
      </c>
    </row>
    <row r="34" spans="1:7">
      <c r="A34" s="2651"/>
      <c r="B34" s="2623"/>
      <c r="F34" s="2652"/>
    </row>
  </sheetData>
  <mergeCells count="30">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A3:B3"/>
    <mergeCell ref="A4:B4"/>
    <mergeCell ref="A5:B5"/>
    <mergeCell ref="A6:B6"/>
    <mergeCell ref="A7:B7"/>
  </mergeCells>
  <phoneticPr fontId="2"/>
  <printOptions horizontalCentered="1"/>
  <pageMargins left="0.39370078740157483" right="0.19685039370078741" top="0.59055118110236227" bottom="0.59055118110236227" header="0.11811023622047245" footer="0.11811023622047245"/>
  <pageSetup paperSize="9" scale="99" firstPageNumber="105" orientation="portrait" useFirstPageNumber="1" r:id="rId1"/>
  <headerFooter alignWithMargins="0">
    <oddFooter>&amp;C&amp;"ＭＳ 明朝,標準"&amp;10&amp;P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B6D1-26ED-43F1-A7DD-9F4934C7E3A8}">
  <dimension ref="A1:AA34"/>
  <sheetViews>
    <sheetView view="pageBreakPreview" zoomScaleNormal="85" zoomScaleSheetLayoutView="100" workbookViewId="0"/>
  </sheetViews>
  <sheetFormatPr defaultColWidth="9" defaultRowHeight="13"/>
  <cols>
    <col min="1" max="1" width="2" style="2647" customWidth="1"/>
    <col min="2" max="2" width="22.1796875" style="2647" customWidth="1"/>
    <col min="3" max="9" width="10.54296875" style="2647" customWidth="1"/>
    <col min="10" max="11" width="9" style="2647" customWidth="1"/>
    <col min="12" max="12" width="7.08984375" style="2647" customWidth="1"/>
    <col min="13" max="16384" width="9" style="2647"/>
  </cols>
  <sheetData>
    <row r="1" spans="1:24" ht="30" customHeight="1">
      <c r="A1" s="2653" t="s">
        <v>4065</v>
      </c>
      <c r="B1" s="2653"/>
      <c r="C1" s="2653"/>
      <c r="D1" s="2653"/>
      <c r="E1" s="2653"/>
      <c r="F1" s="2653"/>
      <c r="G1" s="2653"/>
      <c r="H1" s="2653"/>
      <c r="I1" s="2653"/>
      <c r="J1" s="2653"/>
      <c r="K1" s="2653"/>
      <c r="L1" s="2654"/>
    </row>
    <row r="2" spans="1:24" s="2654" customFormat="1" ht="15" customHeight="1" thickBot="1">
      <c r="B2" s="2519"/>
      <c r="C2" s="2519"/>
      <c r="E2" s="2655"/>
      <c r="F2" s="2655"/>
      <c r="G2" s="2655" t="s">
        <v>4066</v>
      </c>
    </row>
    <row r="3" spans="1:24" ht="26.4" customHeight="1">
      <c r="A3" s="5615" t="s">
        <v>4067</v>
      </c>
      <c r="B3" s="5616"/>
      <c r="C3" s="2626" t="s">
        <v>2585</v>
      </c>
      <c r="D3" s="2626">
        <v>28</v>
      </c>
      <c r="E3" s="2626">
        <v>29</v>
      </c>
      <c r="F3" s="2626">
        <v>30</v>
      </c>
      <c r="G3" s="2626" t="s">
        <v>1994</v>
      </c>
    </row>
    <row r="4" spans="1:24" ht="26.4" customHeight="1">
      <c r="A4" s="2656"/>
      <c r="B4" s="2657" t="s">
        <v>4068</v>
      </c>
      <c r="C4" s="2658">
        <v>3520</v>
      </c>
      <c r="D4" s="2658">
        <v>3554</v>
      </c>
      <c r="E4" s="2658">
        <v>3525</v>
      </c>
      <c r="F4" s="212">
        <v>3572</v>
      </c>
      <c r="G4" s="212">
        <v>3600</v>
      </c>
    </row>
    <row r="5" spans="1:24" ht="26.4" customHeight="1">
      <c r="A5" s="2659"/>
      <c r="B5" s="2660" t="s">
        <v>3920</v>
      </c>
      <c r="C5" s="2661">
        <v>6020</v>
      </c>
      <c r="D5" s="2661">
        <v>6065</v>
      </c>
      <c r="E5" s="2661">
        <v>6043</v>
      </c>
      <c r="F5" s="212">
        <v>6297</v>
      </c>
      <c r="G5" s="212">
        <v>6105</v>
      </c>
    </row>
    <row r="6" spans="1:24" ht="26.4" customHeight="1">
      <c r="A6" s="2659"/>
      <c r="B6" s="2660" t="s">
        <v>4069</v>
      </c>
      <c r="C6" s="2661">
        <v>12</v>
      </c>
      <c r="D6" s="2661">
        <v>19</v>
      </c>
      <c r="E6" s="2661">
        <v>12</v>
      </c>
      <c r="F6" s="212">
        <v>8</v>
      </c>
      <c r="G6" s="2662" t="s">
        <v>693</v>
      </c>
    </row>
    <row r="7" spans="1:24" ht="26.4" customHeight="1" thickBot="1">
      <c r="A7" s="2659"/>
      <c r="B7" s="2663" t="s">
        <v>4070</v>
      </c>
      <c r="C7" s="2664" t="s">
        <v>693</v>
      </c>
      <c r="D7" s="2664" t="s">
        <v>693</v>
      </c>
      <c r="E7" s="2661" t="s">
        <v>693</v>
      </c>
      <c r="F7" s="212">
        <v>4</v>
      </c>
      <c r="G7" s="212">
        <v>185</v>
      </c>
    </row>
    <row r="8" spans="1:24" s="2654" customFormat="1" ht="15" customHeight="1">
      <c r="A8" s="2665"/>
      <c r="B8" s="2666"/>
      <c r="C8" s="2598"/>
      <c r="E8" s="2591"/>
      <c r="F8" s="2591"/>
      <c r="G8" s="2591" t="s">
        <v>4000</v>
      </c>
    </row>
    <row r="9" spans="1:24" ht="14.25" customHeight="1">
      <c r="A9" s="2653"/>
      <c r="B9" s="2653"/>
      <c r="C9" s="2653"/>
      <c r="D9" s="2653"/>
      <c r="E9" s="2653"/>
      <c r="F9" s="2653"/>
    </row>
    <row r="10" spans="1:24" ht="30" customHeight="1">
      <c r="A10" s="5617" t="s">
        <v>4071</v>
      </c>
      <c r="B10" s="5617"/>
      <c r="C10" s="5617"/>
      <c r="D10" s="5617"/>
      <c r="E10" s="5617"/>
      <c r="F10" s="5617"/>
      <c r="G10" s="5617"/>
      <c r="H10" s="5617"/>
      <c r="I10" s="5617"/>
    </row>
    <row r="11" spans="1:24" ht="21" customHeight="1" thickBot="1">
      <c r="B11" s="2666"/>
      <c r="E11" s="2666"/>
      <c r="F11" s="2666"/>
      <c r="H11" s="2667"/>
      <c r="I11" s="2667" t="s">
        <v>4066</v>
      </c>
    </row>
    <row r="12" spans="1:24" ht="27" customHeight="1">
      <c r="A12" s="5618" t="s">
        <v>4067</v>
      </c>
      <c r="B12" s="5618"/>
      <c r="C12" s="5618"/>
      <c r="D12" s="5615"/>
      <c r="E12" s="2626" t="s">
        <v>2585</v>
      </c>
      <c r="F12" s="2626">
        <v>28</v>
      </c>
      <c r="G12" s="2626">
        <v>29</v>
      </c>
      <c r="H12" s="2626">
        <v>30</v>
      </c>
      <c r="I12" s="2626" t="s">
        <v>1994</v>
      </c>
      <c r="Q12" s="5619"/>
      <c r="R12" s="5619"/>
      <c r="S12" s="5619"/>
      <c r="T12" s="5619"/>
      <c r="U12" s="5619"/>
      <c r="V12" s="5619"/>
      <c r="W12" s="5619"/>
      <c r="X12" s="5619"/>
    </row>
    <row r="13" spans="1:24" ht="27" customHeight="1">
      <c r="A13" s="5620" t="s">
        <v>4072</v>
      </c>
      <c r="B13" s="5620"/>
      <c r="C13" s="5620"/>
      <c r="D13" s="5621"/>
      <c r="E13" s="2668">
        <v>499</v>
      </c>
      <c r="F13" s="2668">
        <v>691</v>
      </c>
      <c r="G13" s="2668">
        <v>716</v>
      </c>
      <c r="H13" s="2668">
        <v>674</v>
      </c>
      <c r="I13" s="2668">
        <v>685</v>
      </c>
      <c r="Q13" s="2669"/>
      <c r="R13" s="2669"/>
      <c r="S13" s="2669"/>
      <c r="T13" s="2669"/>
      <c r="U13" s="2669"/>
      <c r="V13" s="2669"/>
      <c r="W13" s="2669"/>
      <c r="X13" s="2669"/>
    </row>
    <row r="14" spans="1:24" ht="27" customHeight="1">
      <c r="A14" s="5620" t="s">
        <v>4073</v>
      </c>
      <c r="B14" s="5620"/>
      <c r="C14" s="5620"/>
      <c r="D14" s="5621"/>
      <c r="E14" s="2670">
        <v>433</v>
      </c>
      <c r="F14" s="2670">
        <v>408</v>
      </c>
      <c r="G14" s="2670">
        <v>375</v>
      </c>
      <c r="H14" s="2670">
        <v>330</v>
      </c>
      <c r="I14" s="2670">
        <v>245</v>
      </c>
      <c r="Q14" s="2670"/>
      <c r="R14" s="2670"/>
      <c r="S14" s="2670"/>
      <c r="T14" s="2670"/>
      <c r="U14" s="2670"/>
      <c r="V14" s="2670"/>
      <c r="W14" s="2670"/>
      <c r="X14" s="2670"/>
    </row>
    <row r="15" spans="1:24" ht="27" customHeight="1">
      <c r="A15" s="5620" t="s">
        <v>4074</v>
      </c>
      <c r="B15" s="5620"/>
      <c r="C15" s="5620"/>
      <c r="D15" s="5621"/>
      <c r="E15" s="2671" t="s">
        <v>693</v>
      </c>
      <c r="F15" s="2670">
        <v>1713</v>
      </c>
      <c r="G15" s="2670">
        <v>1864</v>
      </c>
      <c r="H15" s="2670">
        <v>1854</v>
      </c>
      <c r="I15" s="2670">
        <v>1968</v>
      </c>
      <c r="Q15" s="2670"/>
      <c r="R15" s="2670"/>
      <c r="S15" s="2670"/>
      <c r="T15" s="2670"/>
      <c r="U15" s="2670"/>
      <c r="V15" s="2670"/>
      <c r="W15" s="2670"/>
      <c r="X15" s="2670"/>
    </row>
    <row r="16" spans="1:24" ht="27" customHeight="1">
      <c r="A16" s="5620" t="s">
        <v>4075</v>
      </c>
      <c r="B16" s="5620"/>
      <c r="C16" s="5620"/>
      <c r="D16" s="5621"/>
      <c r="E16" s="2670">
        <v>2811</v>
      </c>
      <c r="F16" s="2670">
        <v>2824</v>
      </c>
      <c r="G16" s="2670">
        <v>3172</v>
      </c>
      <c r="H16" s="2670">
        <v>3296</v>
      </c>
      <c r="I16" s="2670">
        <v>3295</v>
      </c>
      <c r="Q16" s="2670"/>
      <c r="R16" s="2670"/>
      <c r="S16" s="2670"/>
      <c r="T16" s="2670"/>
      <c r="U16" s="2670"/>
      <c r="V16" s="2670"/>
      <c r="W16" s="2670"/>
      <c r="X16" s="2670"/>
    </row>
    <row r="17" spans="1:27" ht="27" customHeight="1">
      <c r="A17" s="5613" t="s">
        <v>4044</v>
      </c>
      <c r="B17" s="5613"/>
      <c r="C17" s="5613"/>
      <c r="D17" s="5614"/>
      <c r="E17" s="2670">
        <v>2105</v>
      </c>
      <c r="F17" s="2670">
        <v>2116</v>
      </c>
      <c r="G17" s="2670">
        <v>2033</v>
      </c>
      <c r="H17" s="2670">
        <v>2024</v>
      </c>
      <c r="I17" s="2670">
        <v>1903</v>
      </c>
      <c r="Q17" s="2670"/>
      <c r="R17" s="2670"/>
      <c r="S17" s="2670"/>
      <c r="T17" s="2670"/>
      <c r="U17" s="2670"/>
      <c r="V17" s="2670"/>
      <c r="W17" s="2670"/>
      <c r="X17" s="2670"/>
    </row>
    <row r="18" spans="1:27" ht="27" customHeight="1">
      <c r="A18" s="5613" t="s">
        <v>4076</v>
      </c>
      <c r="B18" s="5613"/>
      <c r="C18" s="5613"/>
      <c r="D18" s="5614"/>
      <c r="E18" s="2670">
        <v>1235</v>
      </c>
      <c r="F18" s="2670">
        <v>1259</v>
      </c>
      <c r="G18" s="2670">
        <v>1260</v>
      </c>
      <c r="H18" s="2670">
        <v>1279</v>
      </c>
      <c r="I18" s="2670">
        <v>1270</v>
      </c>
      <c r="Q18" s="2670"/>
      <c r="R18" s="2670"/>
      <c r="S18" s="2670"/>
      <c r="T18" s="2670"/>
      <c r="U18" s="2670"/>
      <c r="V18" s="2670"/>
      <c r="W18" s="2670"/>
      <c r="X18" s="2670"/>
    </row>
    <row r="19" spans="1:27" ht="27" customHeight="1">
      <c r="A19" s="5613" t="s">
        <v>4077</v>
      </c>
      <c r="B19" s="5613"/>
      <c r="C19" s="5613"/>
      <c r="D19" s="5614"/>
      <c r="E19" s="2670">
        <v>11</v>
      </c>
      <c r="F19" s="2670">
        <v>21</v>
      </c>
      <c r="G19" s="2670">
        <v>29</v>
      </c>
      <c r="H19" s="2670">
        <v>12</v>
      </c>
      <c r="I19" s="2670">
        <v>8</v>
      </c>
      <c r="Q19" s="2670"/>
      <c r="R19" s="2670"/>
      <c r="S19" s="2670"/>
      <c r="T19" s="2670"/>
      <c r="U19" s="2670"/>
      <c r="V19" s="2670"/>
      <c r="W19" s="2670"/>
      <c r="X19" s="2670"/>
    </row>
    <row r="20" spans="1:27" ht="27" customHeight="1">
      <c r="A20" s="5613" t="s">
        <v>4078</v>
      </c>
      <c r="B20" s="5613"/>
      <c r="C20" s="5613"/>
      <c r="D20" s="5614"/>
      <c r="E20" s="2670">
        <v>308</v>
      </c>
      <c r="F20" s="2670">
        <v>369</v>
      </c>
      <c r="G20" s="2670">
        <v>502</v>
      </c>
      <c r="H20" s="2670">
        <v>520</v>
      </c>
      <c r="I20" s="2670">
        <v>490</v>
      </c>
      <c r="Q20" s="2670"/>
      <c r="R20" s="2670"/>
      <c r="S20" s="2670"/>
      <c r="T20" s="2670"/>
      <c r="U20" s="2670"/>
      <c r="V20" s="2670"/>
      <c r="W20" s="2670"/>
      <c r="X20" s="2670"/>
    </row>
    <row r="21" spans="1:27" ht="27" customHeight="1" thickBot="1">
      <c r="A21" s="5622" t="s">
        <v>4079</v>
      </c>
      <c r="B21" s="5622"/>
      <c r="C21" s="5622"/>
      <c r="D21" s="5623"/>
      <c r="E21" s="2672">
        <v>1</v>
      </c>
      <c r="F21" s="2673" t="s">
        <v>1232</v>
      </c>
      <c r="G21" s="2673" t="s">
        <v>1232</v>
      </c>
      <c r="H21" s="2673" t="s">
        <v>1232</v>
      </c>
      <c r="I21" s="2673" t="s">
        <v>1232</v>
      </c>
      <c r="Q21" s="2670"/>
      <c r="R21" s="2670"/>
      <c r="S21" s="2670"/>
      <c r="T21" s="2670"/>
      <c r="U21" s="2670"/>
      <c r="V21" s="2670"/>
      <c r="W21" s="2670"/>
      <c r="X21" s="2670"/>
    </row>
    <row r="22" spans="1:27" ht="16.5" customHeight="1">
      <c r="A22" s="2674" t="s">
        <v>4080</v>
      </c>
      <c r="B22" s="2666"/>
      <c r="H22" s="2675"/>
      <c r="I22" s="2675" t="s">
        <v>4000</v>
      </c>
      <c r="N22" s="2666"/>
      <c r="O22" s="2666"/>
      <c r="P22" s="2666"/>
      <c r="Q22" s="2659"/>
      <c r="R22" s="2508"/>
      <c r="S22" s="2508"/>
      <c r="T22" s="2508"/>
      <c r="U22" s="2508"/>
      <c r="V22" s="2659"/>
      <c r="W22" s="2675"/>
      <c r="X22" s="2659"/>
      <c r="Y22" s="2659"/>
    </row>
    <row r="23" spans="1:27" ht="13.5" customHeight="1">
      <c r="A23" s="2653"/>
      <c r="B23" s="2653"/>
      <c r="C23" s="2653"/>
      <c r="D23" s="2653"/>
      <c r="E23" s="2653"/>
      <c r="F23" s="2653"/>
      <c r="G23" s="2653"/>
      <c r="P23" s="2659"/>
      <c r="Q23" s="2659"/>
      <c r="R23" s="2659"/>
      <c r="S23" s="2659"/>
      <c r="T23" s="2659"/>
      <c r="U23" s="2659"/>
      <c r="V23" s="2659"/>
      <c r="W23" s="2659"/>
      <c r="X23" s="2659"/>
      <c r="Y23" s="2659"/>
      <c r="Z23" s="2659"/>
      <c r="AA23" s="2659"/>
    </row>
    <row r="24" spans="1:27" ht="30" customHeight="1">
      <c r="A24" s="2653" t="s">
        <v>4081</v>
      </c>
      <c r="B24" s="2653"/>
      <c r="C24" s="2653"/>
      <c r="D24" s="2653"/>
      <c r="E24" s="2653"/>
      <c r="F24" s="2653"/>
      <c r="G24" s="2653"/>
      <c r="H24" s="2653"/>
      <c r="I24" s="2593"/>
      <c r="J24" s="2593"/>
      <c r="K24" s="2593"/>
    </row>
    <row r="25" spans="1:27" ht="15" customHeight="1" thickBot="1">
      <c r="B25" s="2519"/>
      <c r="C25" s="2519"/>
      <c r="D25" s="2519"/>
      <c r="E25" s="2519"/>
      <c r="F25" s="2655" t="s">
        <v>4082</v>
      </c>
      <c r="G25" s="2655" t="s">
        <v>4082</v>
      </c>
    </row>
    <row r="26" spans="1:27" ht="27" customHeight="1">
      <c r="A26" s="5618" t="s">
        <v>1047</v>
      </c>
      <c r="B26" s="5615"/>
      <c r="C26" s="2626" t="s">
        <v>2585</v>
      </c>
      <c r="D26" s="2626">
        <v>28</v>
      </c>
      <c r="E26" s="2626">
        <v>29</v>
      </c>
      <c r="F26" s="2626">
        <v>30</v>
      </c>
      <c r="G26" s="2626" t="s">
        <v>1994</v>
      </c>
    </row>
    <row r="27" spans="1:27" ht="27" customHeight="1">
      <c r="A27" s="2656" t="s">
        <v>4083</v>
      </c>
      <c r="B27" s="2657"/>
      <c r="C27" s="2676">
        <v>1246</v>
      </c>
      <c r="D27" s="2676">
        <v>1246</v>
      </c>
      <c r="E27" s="2676">
        <v>1246</v>
      </c>
      <c r="F27" s="2676">
        <f>SUM(F28:F33)</f>
        <v>1237</v>
      </c>
      <c r="G27" s="2676">
        <v>1218</v>
      </c>
    </row>
    <row r="28" spans="1:27" ht="27" customHeight="1">
      <c r="A28" s="2659"/>
      <c r="B28" s="2660" t="s">
        <v>4084</v>
      </c>
      <c r="C28" s="2661">
        <v>332</v>
      </c>
      <c r="D28" s="2661">
        <v>332</v>
      </c>
      <c r="E28" s="2661">
        <v>332</v>
      </c>
      <c r="F28" s="2661">
        <v>332</v>
      </c>
      <c r="G28" s="2661">
        <v>332</v>
      </c>
    </row>
    <row r="29" spans="1:27" ht="27" customHeight="1">
      <c r="A29" s="2659"/>
      <c r="B29" s="2660" t="s">
        <v>4085</v>
      </c>
      <c r="C29" s="2661">
        <v>569</v>
      </c>
      <c r="D29" s="2661">
        <v>569</v>
      </c>
      <c r="E29" s="2661">
        <v>569</v>
      </c>
      <c r="F29" s="2661">
        <v>569</v>
      </c>
      <c r="G29" s="2661">
        <v>530</v>
      </c>
    </row>
    <row r="30" spans="1:27" ht="27" customHeight="1">
      <c r="A30" s="2659"/>
      <c r="B30" s="2660" t="s">
        <v>4086</v>
      </c>
      <c r="C30" s="2661" t="s">
        <v>1232</v>
      </c>
      <c r="D30" s="2661" t="s">
        <v>1232</v>
      </c>
      <c r="E30" s="2661" t="s">
        <v>1232</v>
      </c>
      <c r="F30" s="2661" t="s">
        <v>1232</v>
      </c>
      <c r="G30" s="2661">
        <v>29</v>
      </c>
    </row>
    <row r="31" spans="1:27" ht="27" customHeight="1">
      <c r="A31" s="2659"/>
      <c r="B31" s="2660" t="s">
        <v>4087</v>
      </c>
      <c r="C31" s="2661">
        <v>60</v>
      </c>
      <c r="D31" s="2661">
        <v>60</v>
      </c>
      <c r="E31" s="2661">
        <v>60</v>
      </c>
      <c r="F31" s="2661">
        <v>60</v>
      </c>
      <c r="G31" s="2661">
        <v>60</v>
      </c>
    </row>
    <row r="32" spans="1:27" ht="27" customHeight="1">
      <c r="A32" s="2659"/>
      <c r="B32" s="2677" t="s">
        <v>4088</v>
      </c>
      <c r="C32" s="2661">
        <v>177</v>
      </c>
      <c r="D32" s="2661">
        <v>177</v>
      </c>
      <c r="E32" s="2661">
        <v>177</v>
      </c>
      <c r="F32" s="2661">
        <v>168</v>
      </c>
      <c r="G32" s="2661">
        <v>159</v>
      </c>
    </row>
    <row r="33" spans="1:7" ht="27" customHeight="1" thickBot="1">
      <c r="A33" s="2678"/>
      <c r="B33" s="2679" t="s">
        <v>4089</v>
      </c>
      <c r="C33" s="2664">
        <v>108</v>
      </c>
      <c r="D33" s="2664">
        <v>108</v>
      </c>
      <c r="E33" s="2664">
        <v>108</v>
      </c>
      <c r="F33" s="2664">
        <v>108</v>
      </c>
      <c r="G33" s="2664">
        <v>108</v>
      </c>
    </row>
    <row r="34" spans="1:7" ht="15" customHeight="1">
      <c r="B34" s="2590"/>
      <c r="C34" s="2590"/>
      <c r="D34" s="2590"/>
      <c r="E34" s="2590"/>
      <c r="F34" s="2591" t="s">
        <v>4000</v>
      </c>
      <c r="G34" s="2591" t="s">
        <v>4000</v>
      </c>
    </row>
  </sheetData>
  <mergeCells count="17">
    <mergeCell ref="A18:D18"/>
    <mergeCell ref="A19:D19"/>
    <mergeCell ref="A20:D20"/>
    <mergeCell ref="A21:D21"/>
    <mergeCell ref="A26:B26"/>
    <mergeCell ref="W12:X12"/>
    <mergeCell ref="A13:D13"/>
    <mergeCell ref="A14:D14"/>
    <mergeCell ref="A15:D15"/>
    <mergeCell ref="A16:D16"/>
    <mergeCell ref="S12:T12"/>
    <mergeCell ref="U12:V12"/>
    <mergeCell ref="A17:D17"/>
    <mergeCell ref="A3:B3"/>
    <mergeCell ref="A10:I10"/>
    <mergeCell ref="A12:D12"/>
    <mergeCell ref="Q12:R12"/>
  </mergeCells>
  <phoneticPr fontId="2"/>
  <printOptions horizontalCentered="1"/>
  <pageMargins left="0.39370078740157483" right="0.39370078740157483" top="0.59055118110236227" bottom="0.35433070866141736" header="0.11811023622047245" footer="0.11811023622047245"/>
  <pageSetup paperSize="9" scale="95" firstPageNumber="106" orientation="portrait" useFirstPageNumber="1" r:id="rId1"/>
  <headerFooter alignWithMargins="0">
    <oddFooter>&amp;C&amp;"ＭＳ 明朝,標準"&amp;10&amp;P</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D4C9-F97A-4C63-BEFF-51353266DBCA}">
  <dimension ref="A1:L60"/>
  <sheetViews>
    <sheetView view="pageBreakPreview" zoomScaleNormal="100" zoomScaleSheetLayoutView="100" workbookViewId="0"/>
  </sheetViews>
  <sheetFormatPr defaultColWidth="9" defaultRowHeight="13"/>
  <cols>
    <col min="1" max="1" width="29.6328125" style="2687" customWidth="1"/>
    <col min="2" max="2" width="7.453125" style="2687" customWidth="1"/>
    <col min="3" max="5" width="7.453125" style="2687" bestFit="1" customWidth="1"/>
    <col min="6" max="9" width="7.453125" style="2687" customWidth="1"/>
    <col min="10" max="11" width="6.6328125" style="2687" customWidth="1"/>
    <col min="12" max="16384" width="9" style="2687"/>
  </cols>
  <sheetData>
    <row r="1" spans="1:12" s="2647" customFormat="1" ht="30" customHeight="1">
      <c r="A1" s="2680" t="s">
        <v>4090</v>
      </c>
      <c r="B1" s="2680"/>
      <c r="C1" s="2680"/>
      <c r="D1" s="2680"/>
      <c r="E1" s="2681"/>
      <c r="F1" s="2681"/>
      <c r="G1" s="2681"/>
      <c r="H1" s="2681"/>
      <c r="I1" s="2659"/>
      <c r="J1" s="2659"/>
      <c r="K1" s="2659"/>
    </row>
    <row r="2" spans="1:12" s="2684" customFormat="1" ht="13.5" thickBot="1">
      <c r="A2" s="2682"/>
      <c r="B2" s="2683"/>
      <c r="C2" s="2683"/>
      <c r="D2" s="2683"/>
      <c r="E2" s="2683"/>
      <c r="F2" s="2683"/>
      <c r="G2" s="2683"/>
      <c r="H2" s="2655"/>
      <c r="I2" s="2682"/>
      <c r="J2" s="2682"/>
      <c r="K2" s="2655" t="s">
        <v>4091</v>
      </c>
    </row>
    <row r="3" spans="1:12" ht="22.5" customHeight="1">
      <c r="A3" s="2685" t="s">
        <v>3970</v>
      </c>
      <c r="B3" s="5625" t="s">
        <v>4092</v>
      </c>
      <c r="C3" s="5610"/>
      <c r="D3" s="5625">
        <v>28</v>
      </c>
      <c r="E3" s="5610"/>
      <c r="F3" s="5625">
        <v>29</v>
      </c>
      <c r="G3" s="5610"/>
      <c r="H3" s="5625">
        <v>30</v>
      </c>
      <c r="I3" s="5610"/>
      <c r="J3" s="5625" t="s">
        <v>2265</v>
      </c>
      <c r="K3" s="5610"/>
      <c r="L3" s="2686"/>
    </row>
    <row r="4" spans="1:12" ht="16.5" customHeight="1">
      <c r="A4" s="2688" t="s">
        <v>4036</v>
      </c>
      <c r="B4" s="2689"/>
      <c r="C4" s="2690">
        <v>13</v>
      </c>
      <c r="D4" s="2691"/>
      <c r="E4" s="2692">
        <v>13</v>
      </c>
      <c r="F4" s="2684"/>
      <c r="G4" s="2693">
        <v>11</v>
      </c>
      <c r="H4" s="2684"/>
      <c r="I4" s="2692">
        <v>12</v>
      </c>
      <c r="J4" s="2684"/>
      <c r="K4" s="2692">
        <v>12</v>
      </c>
      <c r="L4" s="2686"/>
    </row>
    <row r="5" spans="1:12" ht="16.5" customHeight="1">
      <c r="A5" s="2694" t="s">
        <v>4037</v>
      </c>
      <c r="B5" s="2689"/>
      <c r="C5" s="2690">
        <v>2</v>
      </c>
      <c r="D5" s="2691"/>
      <c r="E5" s="2692">
        <v>2</v>
      </c>
      <c r="F5" s="2684"/>
      <c r="G5" s="2693">
        <v>2</v>
      </c>
      <c r="H5" s="2684"/>
      <c r="I5" s="2692">
        <v>2</v>
      </c>
      <c r="J5" s="2684"/>
      <c r="K5" s="2692">
        <v>2</v>
      </c>
      <c r="L5" s="2686"/>
    </row>
    <row r="6" spans="1:12" ht="16.5" customHeight="1">
      <c r="A6" s="2694" t="s">
        <v>4038</v>
      </c>
      <c r="B6" s="2689"/>
      <c r="C6" s="2690">
        <v>32</v>
      </c>
      <c r="D6" s="2691"/>
      <c r="E6" s="2692">
        <v>33</v>
      </c>
      <c r="F6" s="2684"/>
      <c r="G6" s="2693">
        <v>35</v>
      </c>
      <c r="H6" s="2684"/>
      <c r="I6" s="2692">
        <v>34</v>
      </c>
      <c r="J6" s="2684"/>
      <c r="K6" s="2692">
        <v>33</v>
      </c>
      <c r="L6" s="2686"/>
    </row>
    <row r="7" spans="1:12" ht="16.5" customHeight="1">
      <c r="A7" s="2694" t="s">
        <v>4039</v>
      </c>
      <c r="B7" s="2689"/>
      <c r="C7" s="2690">
        <v>19</v>
      </c>
      <c r="D7" s="2691"/>
      <c r="E7" s="2692">
        <v>20</v>
      </c>
      <c r="F7" s="2684"/>
      <c r="G7" s="2693">
        <v>18</v>
      </c>
      <c r="H7" s="2684"/>
      <c r="I7" s="2692">
        <v>21</v>
      </c>
      <c r="J7" s="2684"/>
      <c r="K7" s="2692">
        <v>21</v>
      </c>
      <c r="L7" s="2686"/>
    </row>
    <row r="8" spans="1:12" ht="16.5" customHeight="1">
      <c r="A8" s="2694" t="s">
        <v>4040</v>
      </c>
      <c r="B8" s="2689"/>
      <c r="C8" s="2690">
        <v>23</v>
      </c>
      <c r="D8" s="2691"/>
      <c r="E8" s="2692">
        <v>15</v>
      </c>
      <c r="F8" s="2684"/>
      <c r="G8" s="2693">
        <v>15</v>
      </c>
      <c r="H8" s="2684"/>
      <c r="I8" s="2692">
        <v>15</v>
      </c>
      <c r="J8" s="2684"/>
      <c r="K8" s="2692">
        <v>15</v>
      </c>
      <c r="L8" s="2686"/>
    </row>
    <row r="9" spans="1:12" ht="16.5" customHeight="1">
      <c r="A9" s="2694" t="s">
        <v>4093</v>
      </c>
      <c r="B9" s="5624" t="s">
        <v>693</v>
      </c>
      <c r="C9" s="5624"/>
      <c r="D9" s="2691"/>
      <c r="E9" s="2691">
        <v>8</v>
      </c>
      <c r="F9" s="2684"/>
      <c r="G9" s="2691">
        <v>7</v>
      </c>
      <c r="H9" s="2684"/>
      <c r="I9" s="2692">
        <v>7</v>
      </c>
      <c r="J9" s="2684"/>
      <c r="K9" s="2692">
        <v>7</v>
      </c>
      <c r="L9" s="2686"/>
    </row>
    <row r="10" spans="1:12" ht="16.5" customHeight="1">
      <c r="A10" s="2694" t="s">
        <v>4041</v>
      </c>
      <c r="B10" s="2689"/>
      <c r="C10" s="2690">
        <v>29</v>
      </c>
      <c r="D10" s="2691"/>
      <c r="E10" s="2692">
        <v>28</v>
      </c>
      <c r="F10" s="2684"/>
      <c r="G10" s="2693">
        <v>26</v>
      </c>
      <c r="H10" s="2684"/>
      <c r="I10" s="2692">
        <v>31</v>
      </c>
      <c r="J10" s="2684"/>
      <c r="K10" s="2692">
        <v>31</v>
      </c>
      <c r="L10" s="2686"/>
    </row>
    <row r="11" spans="1:12" ht="16.5" customHeight="1">
      <c r="A11" s="2694" t="s">
        <v>4042</v>
      </c>
      <c r="B11" s="2695"/>
      <c r="C11" s="2690">
        <v>10</v>
      </c>
      <c r="D11" s="2691"/>
      <c r="E11" s="2692">
        <v>10</v>
      </c>
      <c r="F11" s="2684"/>
      <c r="G11" s="2693">
        <v>10</v>
      </c>
      <c r="H11" s="2684"/>
      <c r="I11" s="2692">
        <v>10</v>
      </c>
      <c r="J11" s="2684"/>
      <c r="K11" s="2692">
        <v>10</v>
      </c>
      <c r="L11" s="2686"/>
    </row>
    <row r="12" spans="1:12" ht="16.5" customHeight="1">
      <c r="A12" s="2694" t="s">
        <v>4043</v>
      </c>
      <c r="B12" s="5624">
        <v>7</v>
      </c>
      <c r="C12" s="5624">
        <v>7</v>
      </c>
      <c r="D12" s="2691"/>
      <c r="E12" s="2692">
        <v>6</v>
      </c>
      <c r="F12" s="2684"/>
      <c r="G12" s="2693">
        <v>6</v>
      </c>
      <c r="H12" s="2684"/>
      <c r="I12" s="2692">
        <v>8</v>
      </c>
      <c r="J12" s="2684"/>
      <c r="K12" s="2692">
        <v>8</v>
      </c>
      <c r="L12" s="2686"/>
    </row>
    <row r="13" spans="1:12" ht="16.5" customHeight="1">
      <c r="A13" s="2694" t="s">
        <v>4073</v>
      </c>
      <c r="B13" s="5624">
        <v>4</v>
      </c>
      <c r="C13" s="5624">
        <v>4</v>
      </c>
      <c r="D13" s="2691"/>
      <c r="E13" s="2692">
        <v>4</v>
      </c>
      <c r="F13" s="2684"/>
      <c r="G13" s="2693">
        <v>4</v>
      </c>
      <c r="H13" s="2684"/>
      <c r="I13" s="2692">
        <v>4</v>
      </c>
      <c r="J13" s="2684"/>
      <c r="K13" s="2692">
        <v>2</v>
      </c>
      <c r="L13" s="2686"/>
    </row>
    <row r="14" spans="1:12" ht="16.5" customHeight="1">
      <c r="A14" s="2694" t="s">
        <v>4094</v>
      </c>
      <c r="B14" s="5624">
        <v>12</v>
      </c>
      <c r="C14" s="5624">
        <v>12</v>
      </c>
      <c r="D14" s="2691"/>
      <c r="E14" s="2692">
        <v>12</v>
      </c>
      <c r="F14" s="2684"/>
      <c r="G14" s="2693">
        <v>14</v>
      </c>
      <c r="H14" s="2684"/>
      <c r="I14" s="2692">
        <v>14</v>
      </c>
      <c r="J14" s="2684"/>
      <c r="K14" s="2692">
        <v>14</v>
      </c>
      <c r="L14" s="2686"/>
    </row>
    <row r="15" spans="1:12" ht="16.5" customHeight="1">
      <c r="A15" s="2694" t="s">
        <v>4044</v>
      </c>
      <c r="B15" s="5624">
        <v>12</v>
      </c>
      <c r="C15" s="5624">
        <v>12</v>
      </c>
      <c r="D15" s="2691"/>
      <c r="E15" s="2692">
        <v>12</v>
      </c>
      <c r="F15" s="2684"/>
      <c r="G15" s="2693">
        <v>12</v>
      </c>
      <c r="H15" s="2684"/>
      <c r="I15" s="2692">
        <v>12</v>
      </c>
      <c r="J15" s="2684"/>
      <c r="K15" s="2692">
        <v>12</v>
      </c>
      <c r="L15" s="2686"/>
    </row>
    <row r="16" spans="1:12" ht="16.5" customHeight="1">
      <c r="A16" s="2694" t="s">
        <v>4095</v>
      </c>
      <c r="B16" s="5624">
        <v>5</v>
      </c>
      <c r="C16" s="5624">
        <v>5</v>
      </c>
      <c r="D16" s="2691"/>
      <c r="E16" s="2692">
        <v>5</v>
      </c>
      <c r="F16" s="2684"/>
      <c r="G16" s="2693">
        <v>5</v>
      </c>
      <c r="H16" s="2684"/>
      <c r="I16" s="2692">
        <v>5</v>
      </c>
      <c r="J16" s="2684"/>
      <c r="K16" s="2692">
        <v>5</v>
      </c>
      <c r="L16" s="2686"/>
    </row>
    <row r="17" spans="1:12" ht="16.5" customHeight="1">
      <c r="A17" s="2694" t="s">
        <v>4045</v>
      </c>
      <c r="B17" s="5624">
        <v>2</v>
      </c>
      <c r="C17" s="5624">
        <v>2</v>
      </c>
      <c r="D17" s="2691"/>
      <c r="E17" s="2692">
        <v>2</v>
      </c>
      <c r="F17" s="2684"/>
      <c r="G17" s="2693">
        <v>2</v>
      </c>
      <c r="H17" s="2684"/>
      <c r="I17" s="2692">
        <v>2</v>
      </c>
      <c r="J17" s="2684"/>
      <c r="K17" s="2692">
        <v>2</v>
      </c>
      <c r="L17" s="2686"/>
    </row>
    <row r="18" spans="1:12" ht="16.5" customHeight="1">
      <c r="A18" s="2694" t="s">
        <v>4046</v>
      </c>
      <c r="B18" s="5624">
        <v>79</v>
      </c>
      <c r="C18" s="5624">
        <v>79</v>
      </c>
      <c r="D18" s="2691"/>
      <c r="E18" s="2692">
        <v>78</v>
      </c>
      <c r="F18" s="2684"/>
      <c r="G18" s="2693">
        <v>79</v>
      </c>
      <c r="H18" s="2684"/>
      <c r="I18" s="2692">
        <v>80</v>
      </c>
      <c r="J18" s="2684"/>
      <c r="K18" s="2692">
        <v>77</v>
      </c>
      <c r="L18" s="2686"/>
    </row>
    <row r="19" spans="1:12" ht="16.5" customHeight="1">
      <c r="A19" s="2694" t="s">
        <v>4048</v>
      </c>
      <c r="B19" s="5624">
        <v>1</v>
      </c>
      <c r="C19" s="5624">
        <v>1</v>
      </c>
      <c r="D19" s="2691"/>
      <c r="E19" s="2692">
        <v>1</v>
      </c>
      <c r="F19" s="2684"/>
      <c r="G19" s="2693">
        <v>1</v>
      </c>
      <c r="H19" s="2684"/>
      <c r="I19" s="2692">
        <v>1</v>
      </c>
      <c r="J19" s="2684"/>
      <c r="K19" s="2692">
        <v>1</v>
      </c>
      <c r="L19" s="2686"/>
    </row>
    <row r="20" spans="1:12" ht="16.5" customHeight="1">
      <c r="A20" s="2694" t="s">
        <v>4047</v>
      </c>
      <c r="B20" s="5624">
        <v>15</v>
      </c>
      <c r="C20" s="5624">
        <v>15</v>
      </c>
      <c r="D20" s="2691"/>
      <c r="E20" s="2692">
        <v>15</v>
      </c>
      <c r="F20" s="2684"/>
      <c r="G20" s="2693">
        <v>15</v>
      </c>
      <c r="H20" s="2684"/>
      <c r="I20" s="2692">
        <v>15</v>
      </c>
      <c r="J20" s="2684"/>
      <c r="K20" s="2692">
        <v>16</v>
      </c>
      <c r="L20" s="2686"/>
    </row>
    <row r="21" spans="1:12" ht="16.5" customHeight="1">
      <c r="A21" s="2694" t="s">
        <v>4068</v>
      </c>
      <c r="B21" s="5624">
        <v>5</v>
      </c>
      <c r="C21" s="5624">
        <v>5</v>
      </c>
      <c r="D21" s="2691"/>
      <c r="E21" s="2692">
        <v>5</v>
      </c>
      <c r="F21" s="2684"/>
      <c r="G21" s="2693">
        <v>5</v>
      </c>
      <c r="H21" s="2684"/>
      <c r="I21" s="2692">
        <v>5</v>
      </c>
      <c r="J21" s="2684"/>
      <c r="K21" s="2692">
        <v>5</v>
      </c>
      <c r="L21" s="2686"/>
    </row>
    <row r="22" spans="1:12" ht="16.5" customHeight="1">
      <c r="A22" s="2694" t="s">
        <v>3920</v>
      </c>
      <c r="B22" s="5624">
        <v>6</v>
      </c>
      <c r="C22" s="5624">
        <v>6</v>
      </c>
      <c r="D22" s="2691"/>
      <c r="E22" s="2692">
        <v>6</v>
      </c>
      <c r="F22" s="2684"/>
      <c r="G22" s="2693">
        <v>6</v>
      </c>
      <c r="H22" s="2684"/>
      <c r="I22" s="2692">
        <v>6</v>
      </c>
      <c r="J22" s="2684"/>
      <c r="K22" s="2692">
        <v>6</v>
      </c>
      <c r="L22" s="2686"/>
    </row>
    <row r="23" spans="1:12" ht="16.5" customHeight="1">
      <c r="A23" s="2694" t="s">
        <v>4096</v>
      </c>
      <c r="B23" s="5624">
        <v>0</v>
      </c>
      <c r="C23" s="5624">
        <v>0</v>
      </c>
      <c r="D23" s="2691"/>
      <c r="E23" s="2692">
        <v>0</v>
      </c>
      <c r="F23" s="2684"/>
      <c r="G23" s="2693">
        <v>0</v>
      </c>
      <c r="H23" s="2684"/>
      <c r="I23" s="2692">
        <v>0</v>
      </c>
      <c r="J23" s="2684"/>
      <c r="K23" s="2692">
        <v>1</v>
      </c>
      <c r="L23" s="2686"/>
    </row>
    <row r="24" spans="1:12" s="2696" customFormat="1" ht="16.5" customHeight="1">
      <c r="A24" s="2694" t="s">
        <v>4051</v>
      </c>
      <c r="B24" s="5624">
        <v>13</v>
      </c>
      <c r="C24" s="5624">
        <v>13</v>
      </c>
      <c r="D24" s="2691"/>
      <c r="E24" s="2692">
        <v>13</v>
      </c>
      <c r="G24" s="2693">
        <v>11</v>
      </c>
      <c r="I24" s="2692">
        <v>0</v>
      </c>
      <c r="K24" s="2692">
        <v>0</v>
      </c>
      <c r="L24" s="2674"/>
    </row>
    <row r="25" spans="1:12" s="2609" customFormat="1" ht="16.5" customHeight="1">
      <c r="A25" s="2694" t="s">
        <v>4052</v>
      </c>
      <c r="B25" s="5624">
        <v>2</v>
      </c>
      <c r="C25" s="5624">
        <v>2</v>
      </c>
      <c r="D25" s="2691"/>
      <c r="E25" s="2692">
        <v>2</v>
      </c>
      <c r="F25" s="2697"/>
      <c r="G25" s="2693">
        <v>2</v>
      </c>
      <c r="H25" s="2697"/>
      <c r="I25" s="2692">
        <v>2</v>
      </c>
      <c r="J25" s="2697"/>
      <c r="K25" s="2692">
        <v>2</v>
      </c>
      <c r="L25" s="2698"/>
    </row>
    <row r="26" spans="1:12" ht="16.5" customHeight="1">
      <c r="A26" s="2694" t="s">
        <v>4053</v>
      </c>
      <c r="B26" s="5624">
        <v>32</v>
      </c>
      <c r="C26" s="5624">
        <v>32</v>
      </c>
      <c r="D26" s="2691"/>
      <c r="E26" s="2692">
        <v>33</v>
      </c>
      <c r="F26" s="2684"/>
      <c r="G26" s="2693">
        <v>35</v>
      </c>
      <c r="H26" s="2684"/>
      <c r="I26" s="2692">
        <v>33</v>
      </c>
      <c r="J26" s="2684"/>
      <c r="K26" s="2692">
        <v>33</v>
      </c>
      <c r="L26" s="2686"/>
    </row>
    <row r="27" spans="1:12" ht="16.5" customHeight="1">
      <c r="A27" s="2694" t="s">
        <v>4097</v>
      </c>
      <c r="B27" s="5624">
        <v>19</v>
      </c>
      <c r="C27" s="5624">
        <v>19</v>
      </c>
      <c r="D27" s="2691"/>
      <c r="E27" s="2692">
        <v>20</v>
      </c>
      <c r="F27" s="2684"/>
      <c r="G27" s="2693">
        <v>18</v>
      </c>
      <c r="H27" s="2684"/>
      <c r="I27" s="2692">
        <v>21</v>
      </c>
      <c r="J27" s="2684"/>
      <c r="K27" s="2692">
        <v>21</v>
      </c>
      <c r="L27" s="2686"/>
    </row>
    <row r="28" spans="1:12" ht="16.5" customHeight="1">
      <c r="A28" s="2694" t="s">
        <v>4055</v>
      </c>
      <c r="B28" s="5624">
        <v>23</v>
      </c>
      <c r="C28" s="5624">
        <v>23</v>
      </c>
      <c r="D28" s="2691"/>
      <c r="E28" s="2692">
        <v>22</v>
      </c>
      <c r="F28" s="2684"/>
      <c r="G28" s="2693">
        <v>22</v>
      </c>
      <c r="H28" s="2684"/>
      <c r="I28" s="2692">
        <v>0</v>
      </c>
      <c r="J28" s="2684"/>
      <c r="K28" s="2692">
        <v>0</v>
      </c>
      <c r="L28" s="2686"/>
    </row>
    <row r="29" spans="1:12" ht="16.5" customHeight="1">
      <c r="A29" s="2694" t="s">
        <v>4098</v>
      </c>
      <c r="B29" s="5624">
        <v>29</v>
      </c>
      <c r="C29" s="5624">
        <v>29</v>
      </c>
      <c r="D29" s="2691"/>
      <c r="E29" s="2692">
        <v>28</v>
      </c>
      <c r="F29" s="2684"/>
      <c r="G29" s="2693">
        <v>26</v>
      </c>
      <c r="H29" s="2684"/>
      <c r="I29" s="2692">
        <v>31</v>
      </c>
      <c r="J29" s="2684"/>
      <c r="K29" s="2692">
        <v>31</v>
      </c>
      <c r="L29" s="2686"/>
    </row>
    <row r="30" spans="1:12" ht="16.5" customHeight="1">
      <c r="A30" s="2694" t="s">
        <v>4057</v>
      </c>
      <c r="B30" s="5624">
        <v>10</v>
      </c>
      <c r="C30" s="5624">
        <v>10</v>
      </c>
      <c r="D30" s="2691"/>
      <c r="E30" s="2692">
        <v>10</v>
      </c>
      <c r="F30" s="2684"/>
      <c r="G30" s="2693">
        <v>10</v>
      </c>
      <c r="H30" s="2684"/>
      <c r="I30" s="2692">
        <v>10</v>
      </c>
      <c r="J30" s="2684"/>
      <c r="K30" s="2692">
        <v>10</v>
      </c>
      <c r="L30" s="2686"/>
    </row>
    <row r="31" spans="1:12" ht="16.5" customHeight="1">
      <c r="A31" s="2694" t="s">
        <v>4058</v>
      </c>
      <c r="B31" s="5624">
        <v>7</v>
      </c>
      <c r="C31" s="5624">
        <v>7</v>
      </c>
      <c r="D31" s="2691"/>
      <c r="E31" s="2692">
        <v>6</v>
      </c>
      <c r="F31" s="2684"/>
      <c r="G31" s="2693">
        <v>6</v>
      </c>
      <c r="H31" s="2684"/>
      <c r="I31" s="2692">
        <v>8</v>
      </c>
      <c r="J31" s="2684"/>
      <c r="K31" s="2692">
        <v>8</v>
      </c>
      <c r="L31" s="2686"/>
    </row>
    <row r="32" spans="1:12" ht="16.5" customHeight="1">
      <c r="A32" s="2694" t="s">
        <v>4077</v>
      </c>
      <c r="B32" s="5624">
        <v>4</v>
      </c>
      <c r="C32" s="5624">
        <v>4</v>
      </c>
      <c r="D32" s="2691"/>
      <c r="E32" s="2692">
        <v>4</v>
      </c>
      <c r="F32" s="2684"/>
      <c r="G32" s="2693">
        <v>4</v>
      </c>
      <c r="H32" s="2684"/>
      <c r="I32" s="2692">
        <v>4</v>
      </c>
      <c r="J32" s="2684"/>
      <c r="K32" s="2692">
        <v>2</v>
      </c>
      <c r="L32" s="2686"/>
    </row>
    <row r="33" spans="1:12" ht="16.5" customHeight="1">
      <c r="A33" s="2694" t="s">
        <v>4078</v>
      </c>
      <c r="B33" s="5624">
        <v>12</v>
      </c>
      <c r="C33" s="5624">
        <v>12</v>
      </c>
      <c r="D33" s="2691"/>
      <c r="E33" s="2692">
        <v>12</v>
      </c>
      <c r="F33" s="2684"/>
      <c r="G33" s="2693">
        <v>14</v>
      </c>
      <c r="H33" s="2684"/>
      <c r="I33" s="2692">
        <v>14</v>
      </c>
      <c r="J33" s="2684"/>
      <c r="K33" s="2692">
        <v>14</v>
      </c>
      <c r="L33" s="2686"/>
    </row>
    <row r="34" spans="1:12" ht="16.5" customHeight="1">
      <c r="A34" s="2694" t="s">
        <v>4099</v>
      </c>
      <c r="B34" s="5624">
        <v>12</v>
      </c>
      <c r="C34" s="5624">
        <v>12</v>
      </c>
      <c r="D34" s="2691"/>
      <c r="E34" s="2692">
        <v>12</v>
      </c>
      <c r="F34" s="2684"/>
      <c r="G34" s="2693">
        <v>12</v>
      </c>
      <c r="H34" s="2684"/>
      <c r="I34" s="2692">
        <v>12</v>
      </c>
      <c r="J34" s="2684"/>
      <c r="K34" s="2692">
        <v>12</v>
      </c>
      <c r="L34" s="2686"/>
    </row>
    <row r="35" spans="1:12" ht="16.5" customHeight="1">
      <c r="A35" s="2694" t="s">
        <v>4100</v>
      </c>
      <c r="B35" s="5624">
        <v>2</v>
      </c>
      <c r="C35" s="5624">
        <v>2</v>
      </c>
      <c r="D35" s="2691"/>
      <c r="E35" s="2692">
        <v>2</v>
      </c>
      <c r="F35" s="2684"/>
      <c r="G35" s="2693">
        <v>2</v>
      </c>
      <c r="H35" s="2684"/>
      <c r="I35" s="2692">
        <v>2</v>
      </c>
      <c r="J35" s="2684"/>
      <c r="K35" s="2692">
        <v>2</v>
      </c>
      <c r="L35" s="2686"/>
    </row>
    <row r="36" spans="1:12" ht="16.5" customHeight="1">
      <c r="A36" s="2694" t="s">
        <v>4060</v>
      </c>
      <c r="B36" s="5624">
        <v>78</v>
      </c>
      <c r="C36" s="5624">
        <v>78</v>
      </c>
      <c r="D36" s="2691"/>
      <c r="E36" s="2692">
        <v>77</v>
      </c>
      <c r="F36" s="2684"/>
      <c r="G36" s="2693">
        <v>78</v>
      </c>
      <c r="H36" s="2684"/>
      <c r="I36" s="2692">
        <v>79</v>
      </c>
      <c r="J36" s="2684"/>
      <c r="K36" s="2692">
        <v>76</v>
      </c>
      <c r="L36" s="2686"/>
    </row>
    <row r="37" spans="1:12" s="2700" customFormat="1" ht="16.5" customHeight="1">
      <c r="A37" s="2694" t="s">
        <v>4062</v>
      </c>
      <c r="B37" s="5624">
        <v>2</v>
      </c>
      <c r="C37" s="5624">
        <v>2</v>
      </c>
      <c r="D37" s="2691"/>
      <c r="E37" s="2692">
        <v>2</v>
      </c>
      <c r="F37" s="2697"/>
      <c r="G37" s="2693">
        <v>1</v>
      </c>
      <c r="H37" s="2697"/>
      <c r="I37" s="2692">
        <v>1</v>
      </c>
      <c r="J37" s="2697"/>
      <c r="K37" s="2692">
        <v>1</v>
      </c>
      <c r="L37" s="2699"/>
    </row>
    <row r="38" spans="1:12" s="2700" customFormat="1" ht="16.5" customHeight="1">
      <c r="A38" s="2694" t="s">
        <v>4101</v>
      </c>
      <c r="B38" s="5624">
        <v>1</v>
      </c>
      <c r="C38" s="5624"/>
      <c r="D38" s="2691"/>
      <c r="E38" s="2692">
        <v>1</v>
      </c>
      <c r="F38" s="2697"/>
      <c r="G38" s="2693">
        <v>1</v>
      </c>
      <c r="H38" s="2697"/>
      <c r="I38" s="2692">
        <v>1</v>
      </c>
      <c r="J38" s="2697"/>
      <c r="K38" s="2692">
        <v>1</v>
      </c>
      <c r="L38" s="2699"/>
    </row>
    <row r="39" spans="1:12" ht="16.5" customHeight="1">
      <c r="A39" s="2694" t="s">
        <v>4102</v>
      </c>
      <c r="B39" s="5624">
        <v>23</v>
      </c>
      <c r="C39" s="5624">
        <v>1</v>
      </c>
      <c r="D39" s="2691"/>
      <c r="E39" s="2692">
        <v>23</v>
      </c>
      <c r="F39" s="2684"/>
      <c r="G39" s="2693">
        <v>22</v>
      </c>
      <c r="H39" s="2684"/>
      <c r="I39" s="2692">
        <v>23</v>
      </c>
      <c r="J39" s="2684"/>
      <c r="K39" s="2692">
        <v>24</v>
      </c>
      <c r="L39" s="2686"/>
    </row>
    <row r="40" spans="1:12" ht="16.5" customHeight="1" thickBot="1">
      <c r="A40" s="2701" t="s">
        <v>4103</v>
      </c>
      <c r="B40" s="5626">
        <v>13</v>
      </c>
      <c r="C40" s="5626">
        <v>1</v>
      </c>
      <c r="D40" s="2702"/>
      <c r="E40" s="2703">
        <v>13</v>
      </c>
      <c r="F40" s="2682"/>
      <c r="G40" s="2704">
        <v>11</v>
      </c>
      <c r="H40" s="2682"/>
      <c r="I40" s="2703">
        <v>11</v>
      </c>
      <c r="J40" s="2682"/>
      <c r="K40" s="2703">
        <v>11</v>
      </c>
      <c r="L40" s="2686"/>
    </row>
    <row r="41" spans="1:12">
      <c r="A41" s="2674" t="s">
        <v>4104</v>
      </c>
      <c r="B41" s="2674"/>
      <c r="C41" s="2674"/>
      <c r="D41" s="2674"/>
      <c r="E41" s="2674"/>
      <c r="G41" s="2705"/>
      <c r="H41" s="2675"/>
      <c r="J41" s="2686"/>
      <c r="K41" s="2675" t="s">
        <v>4000</v>
      </c>
      <c r="L41" s="2686"/>
    </row>
    <row r="42" spans="1:12">
      <c r="A42" s="2706" t="s">
        <v>4105</v>
      </c>
      <c r="B42" s="2706"/>
      <c r="C42" s="2707"/>
      <c r="D42" s="2707"/>
      <c r="E42" s="2707"/>
    </row>
    <row r="43" spans="1:12" s="2609" customFormat="1" ht="24" customHeight="1">
      <c r="A43" s="2708"/>
      <c r="B43" s="5634"/>
      <c r="C43" s="5635"/>
      <c r="D43" s="5634"/>
      <c r="E43" s="5635"/>
      <c r="F43" s="5634"/>
      <c r="G43" s="5635"/>
      <c r="H43" s="5634"/>
      <c r="I43" s="5635"/>
      <c r="J43" s="5634"/>
      <c r="K43" s="5634"/>
    </row>
    <row r="44" spans="1:12" s="2609" customFormat="1" ht="30" customHeight="1">
      <c r="A44" s="2709" t="s">
        <v>4106</v>
      </c>
      <c r="B44" s="2709"/>
      <c r="C44" s="2709"/>
      <c r="D44" s="2709"/>
      <c r="E44" s="2709"/>
      <c r="F44" s="2710"/>
      <c r="G44" s="2710"/>
      <c r="H44" s="2710"/>
      <c r="I44" s="2710"/>
      <c r="J44" s="2710"/>
      <c r="K44" s="2710"/>
    </row>
    <row r="45" spans="1:12" s="2706" customFormat="1" ht="18" customHeight="1" thickBot="1">
      <c r="A45" s="2711"/>
      <c r="B45" s="2711"/>
      <c r="C45" s="2711"/>
      <c r="D45" s="2711"/>
      <c r="E45" s="2711"/>
      <c r="F45" s="2711"/>
      <c r="G45" s="2711"/>
      <c r="H45" s="2711"/>
      <c r="I45" s="2711"/>
      <c r="J45" s="2712"/>
      <c r="K45" s="2713" t="s">
        <v>3884</v>
      </c>
    </row>
    <row r="46" spans="1:12" s="2700" customFormat="1" ht="18.75" customHeight="1">
      <c r="A46" s="5636" t="s">
        <v>1047</v>
      </c>
      <c r="B46" s="5629" t="s">
        <v>4107</v>
      </c>
      <c r="C46" s="5631" t="s">
        <v>4108</v>
      </c>
      <c r="D46" s="5632"/>
      <c r="E46" s="5631" t="s">
        <v>4109</v>
      </c>
      <c r="F46" s="5633"/>
      <c r="G46" s="5633"/>
      <c r="H46" s="5633"/>
      <c r="I46" s="5633"/>
      <c r="J46" s="5633"/>
      <c r="K46" s="5633"/>
    </row>
    <row r="47" spans="1:12" s="2700" customFormat="1" ht="18.75" customHeight="1">
      <c r="A47" s="5628"/>
      <c r="B47" s="5630"/>
      <c r="C47" s="2714" t="s">
        <v>4110</v>
      </c>
      <c r="D47" s="2714" t="s">
        <v>466</v>
      </c>
      <c r="E47" s="2715" t="s">
        <v>815</v>
      </c>
      <c r="F47" s="2715" t="s">
        <v>4111</v>
      </c>
      <c r="G47" s="2715" t="s">
        <v>4112</v>
      </c>
      <c r="H47" s="2715" t="s">
        <v>4113</v>
      </c>
      <c r="I47" s="2715" t="s">
        <v>4114</v>
      </c>
      <c r="J47" s="2715" t="s">
        <v>4115</v>
      </c>
      <c r="K47" s="2716" t="s">
        <v>4116</v>
      </c>
    </row>
    <row r="48" spans="1:12" s="2720" customFormat="1" ht="16.5" customHeight="1">
      <c r="A48" s="2717" t="s">
        <v>4117</v>
      </c>
      <c r="B48" s="2718">
        <v>24</v>
      </c>
      <c r="C48" s="2718">
        <v>286</v>
      </c>
      <c r="D48" s="2718">
        <v>97</v>
      </c>
      <c r="E48" s="2718">
        <v>1501</v>
      </c>
      <c r="F48" s="2718">
        <v>38</v>
      </c>
      <c r="G48" s="2718">
        <v>250</v>
      </c>
      <c r="H48" s="2718">
        <v>260</v>
      </c>
      <c r="I48" s="2718">
        <v>293</v>
      </c>
      <c r="J48" s="2718">
        <v>316</v>
      </c>
      <c r="K48" s="2718">
        <v>344</v>
      </c>
      <c r="L48" s="2719"/>
    </row>
    <row r="49" spans="1:12" s="2700" customFormat="1" ht="16.5" customHeight="1">
      <c r="A49" s="2721" t="s">
        <v>4118</v>
      </c>
      <c r="B49" s="2718">
        <v>14</v>
      </c>
      <c r="C49" s="2722">
        <v>125</v>
      </c>
      <c r="D49" s="2722">
        <v>39</v>
      </c>
      <c r="E49" s="2718">
        <v>585</v>
      </c>
      <c r="F49" s="2723">
        <v>12</v>
      </c>
      <c r="G49" s="2723">
        <v>78</v>
      </c>
      <c r="H49" s="2723">
        <v>89</v>
      </c>
      <c r="I49" s="2723">
        <v>131</v>
      </c>
      <c r="J49" s="2723">
        <v>125</v>
      </c>
      <c r="K49" s="2723">
        <v>150</v>
      </c>
    </row>
    <row r="50" spans="1:12" s="2700" customFormat="1" ht="16.5" customHeight="1" thickBot="1">
      <c r="A50" s="2724" t="s">
        <v>4119</v>
      </c>
      <c r="B50" s="2725">
        <v>10</v>
      </c>
      <c r="C50" s="2726">
        <v>161</v>
      </c>
      <c r="D50" s="2726">
        <v>58</v>
      </c>
      <c r="E50" s="2725">
        <v>916</v>
      </c>
      <c r="F50" s="2727">
        <v>26</v>
      </c>
      <c r="G50" s="2727">
        <v>172</v>
      </c>
      <c r="H50" s="2727">
        <v>171</v>
      </c>
      <c r="I50" s="2727">
        <v>162</v>
      </c>
      <c r="J50" s="2727">
        <v>191</v>
      </c>
      <c r="K50" s="2727">
        <v>194</v>
      </c>
    </row>
    <row r="51" spans="1:12" s="2706" customFormat="1" ht="12">
      <c r="A51" s="2728"/>
      <c r="B51" s="2728"/>
      <c r="C51" s="2728"/>
      <c r="D51" s="2728"/>
      <c r="E51" s="2728"/>
      <c r="F51" s="2728"/>
      <c r="G51" s="2728"/>
      <c r="H51" s="2728"/>
      <c r="I51" s="2728"/>
      <c r="J51" s="2728"/>
      <c r="K51" s="2729" t="s">
        <v>4120</v>
      </c>
    </row>
    <row r="52" spans="1:12">
      <c r="A52" s="2730"/>
      <c r="B52" s="2730"/>
      <c r="C52" s="2730"/>
      <c r="D52" s="2730"/>
      <c r="E52" s="2730"/>
      <c r="F52" s="2730"/>
      <c r="G52" s="2730"/>
      <c r="H52" s="2730"/>
      <c r="I52" s="2730"/>
      <c r="J52" s="2730"/>
      <c r="K52" s="2730"/>
    </row>
    <row r="53" spans="1:12">
      <c r="A53" s="2730"/>
      <c r="B53" s="2730"/>
      <c r="C53" s="2730"/>
      <c r="D53" s="2730"/>
      <c r="E53" s="2730"/>
      <c r="F53" s="2730"/>
      <c r="G53" s="2730"/>
      <c r="H53" s="2730"/>
      <c r="I53" s="2730"/>
      <c r="J53" s="2730"/>
      <c r="K53" s="2730"/>
    </row>
    <row r="54" spans="1:12" ht="16.5">
      <c r="A54" s="2709" t="s">
        <v>4121</v>
      </c>
      <c r="B54" s="2709"/>
      <c r="C54" s="2709"/>
      <c r="D54" s="2709"/>
      <c r="E54" s="2709"/>
      <c r="F54" s="2710"/>
      <c r="G54" s="2710"/>
      <c r="H54" s="2710"/>
      <c r="I54" s="2710"/>
      <c r="J54" s="2710"/>
      <c r="K54" s="2710"/>
    </row>
    <row r="55" spans="1:12" ht="13.5" thickBot="1">
      <c r="A55" s="2711"/>
      <c r="B55" s="2728"/>
      <c r="C55" s="2728"/>
      <c r="D55" s="2728"/>
      <c r="E55" s="2728"/>
      <c r="F55" s="2728"/>
      <c r="G55" s="2728"/>
      <c r="H55" s="2728"/>
      <c r="I55" s="2711"/>
      <c r="J55" s="2712"/>
      <c r="K55" s="2713" t="s">
        <v>3884</v>
      </c>
    </row>
    <row r="56" spans="1:12">
      <c r="A56" s="5627" t="s">
        <v>1047</v>
      </c>
      <c r="B56" s="5629" t="s">
        <v>4107</v>
      </c>
      <c r="C56" s="5631" t="s">
        <v>4108</v>
      </c>
      <c r="D56" s="5632"/>
      <c r="E56" s="5631" t="s">
        <v>4109</v>
      </c>
      <c r="F56" s="5633"/>
      <c r="G56" s="5633"/>
      <c r="H56" s="5633"/>
      <c r="I56" s="5633"/>
      <c r="J56" s="5633"/>
      <c r="K56" s="5633"/>
      <c r="L56" s="2686"/>
    </row>
    <row r="57" spans="1:12">
      <c r="A57" s="5628"/>
      <c r="B57" s="5630"/>
      <c r="C57" s="2714" t="s">
        <v>4110</v>
      </c>
      <c r="D57" s="2714" t="s">
        <v>466</v>
      </c>
      <c r="E57" s="2715" t="s">
        <v>815</v>
      </c>
      <c r="F57" s="2715" t="s">
        <v>4111</v>
      </c>
      <c r="G57" s="2715" t="s">
        <v>4112</v>
      </c>
      <c r="H57" s="2715" t="s">
        <v>4113</v>
      </c>
      <c r="I57" s="2715" t="s">
        <v>4114</v>
      </c>
      <c r="J57" s="2715" t="s">
        <v>4115</v>
      </c>
      <c r="K57" s="2716" t="s">
        <v>4116</v>
      </c>
      <c r="L57" s="2686"/>
    </row>
    <row r="58" spans="1:12">
      <c r="A58" s="2717" t="s">
        <v>4117</v>
      </c>
      <c r="B58" s="2718">
        <v>4</v>
      </c>
      <c r="C58" s="2731">
        <v>87</v>
      </c>
      <c r="D58" s="2731">
        <v>20</v>
      </c>
      <c r="E58" s="2718">
        <v>472</v>
      </c>
      <c r="F58" s="2718">
        <v>18</v>
      </c>
      <c r="G58" s="2718">
        <v>77</v>
      </c>
      <c r="H58" s="2718">
        <v>76</v>
      </c>
      <c r="I58" s="2718">
        <v>105</v>
      </c>
      <c r="J58" s="2718">
        <v>92</v>
      </c>
      <c r="K58" s="2718">
        <v>104</v>
      </c>
      <c r="L58" s="2686"/>
    </row>
    <row r="59" spans="1:12" ht="13.5" thickBot="1">
      <c r="A59" s="2724" t="s">
        <v>4122</v>
      </c>
      <c r="B59" s="2725">
        <v>4</v>
      </c>
      <c r="C59" s="2726">
        <v>87</v>
      </c>
      <c r="D59" s="2726">
        <v>20</v>
      </c>
      <c r="E59" s="2725">
        <v>472</v>
      </c>
      <c r="F59" s="2727">
        <v>18</v>
      </c>
      <c r="G59" s="2727">
        <v>77</v>
      </c>
      <c r="H59" s="2727">
        <v>76</v>
      </c>
      <c r="I59" s="2727">
        <v>105</v>
      </c>
      <c r="J59" s="2727">
        <v>92</v>
      </c>
      <c r="K59" s="2727">
        <v>104</v>
      </c>
      <c r="L59" s="2686"/>
    </row>
    <row r="60" spans="1:12">
      <c r="A60" s="2728"/>
      <c r="B60" s="2728"/>
      <c r="C60" s="2728"/>
      <c r="D60" s="2728"/>
      <c r="E60" s="2728"/>
      <c r="F60" s="2728"/>
      <c r="G60" s="2728"/>
      <c r="H60" s="2728"/>
      <c r="I60" s="2728"/>
      <c r="J60" s="2728"/>
      <c r="K60" s="2732" t="s">
        <v>4120</v>
      </c>
    </row>
  </sheetData>
  <mergeCells count="48">
    <mergeCell ref="A56:A57"/>
    <mergeCell ref="B56:B57"/>
    <mergeCell ref="C56:D56"/>
    <mergeCell ref="E56:K56"/>
    <mergeCell ref="D43:E43"/>
    <mergeCell ref="F43:G43"/>
    <mergeCell ref="H43:I43"/>
    <mergeCell ref="J43:K43"/>
    <mergeCell ref="A46:A47"/>
    <mergeCell ref="B46:B47"/>
    <mergeCell ref="C46:D46"/>
    <mergeCell ref="E46:K46"/>
    <mergeCell ref="B43:C43"/>
    <mergeCell ref="B36:C36"/>
    <mergeCell ref="B37:C37"/>
    <mergeCell ref="B38:C38"/>
    <mergeCell ref="B39:C39"/>
    <mergeCell ref="B40:C40"/>
    <mergeCell ref="B35:C35"/>
    <mergeCell ref="B24:C24"/>
    <mergeCell ref="B25:C25"/>
    <mergeCell ref="B26:C26"/>
    <mergeCell ref="B27:C27"/>
    <mergeCell ref="B28:C28"/>
    <mergeCell ref="B29:C29"/>
    <mergeCell ref="B30:C30"/>
    <mergeCell ref="B31:C31"/>
    <mergeCell ref="B32:C32"/>
    <mergeCell ref="B33:C33"/>
    <mergeCell ref="B34:C34"/>
    <mergeCell ref="J3:K3"/>
    <mergeCell ref="B23:C23"/>
    <mergeCell ref="B12:C12"/>
    <mergeCell ref="B13:C13"/>
    <mergeCell ref="B14:C14"/>
    <mergeCell ref="B15:C15"/>
    <mergeCell ref="B16:C16"/>
    <mergeCell ref="B17:C17"/>
    <mergeCell ref="B18:C18"/>
    <mergeCell ref="B19:C19"/>
    <mergeCell ref="B20:C20"/>
    <mergeCell ref="B21:C21"/>
    <mergeCell ref="B22:C22"/>
    <mergeCell ref="B9:C9"/>
    <mergeCell ref="B3:C3"/>
    <mergeCell ref="D3:E3"/>
    <mergeCell ref="F3:G3"/>
    <mergeCell ref="H3:I3"/>
  </mergeCells>
  <phoneticPr fontId="2"/>
  <printOptions horizontalCentered="1"/>
  <pageMargins left="0.39370078740157483" right="0.39370078740157483" top="0.59055118110236227" bottom="0.59055118110236227" header="0.11811023622047245" footer="0.11811023622047245"/>
  <pageSetup paperSize="9" scale="81" firstPageNumber="107" orientation="portrait" useFirstPageNumber="1" r:id="rId1"/>
  <headerFooter alignWithMargins="0">
    <oddFooter>&amp;C&amp;"ＭＳ 明朝,標準"&amp;10&amp;P</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DC0D-8BFB-4299-B06E-B962C251F331}">
  <dimension ref="A1:G36"/>
  <sheetViews>
    <sheetView view="pageBreakPreview" zoomScaleNormal="100" zoomScaleSheetLayoutView="100" workbookViewId="0"/>
  </sheetViews>
  <sheetFormatPr defaultColWidth="9" defaultRowHeight="13"/>
  <cols>
    <col min="1" max="1" width="21.1796875" style="2744" customWidth="1"/>
    <col min="2" max="7" width="11.1796875" style="2744" customWidth="1"/>
    <col min="8" max="16384" width="9" style="2744"/>
  </cols>
  <sheetData>
    <row r="1" spans="1:6" s="2734" customFormat="1" ht="30" customHeight="1">
      <c r="A1" s="2733" t="s">
        <v>4123</v>
      </c>
      <c r="B1" s="2733"/>
      <c r="C1" s="2733"/>
      <c r="D1" s="2733"/>
      <c r="E1" s="2733"/>
      <c r="F1" s="2733"/>
    </row>
    <row r="2" spans="1:6" s="2735" customFormat="1" ht="15" customHeight="1" thickBot="1">
      <c r="B2" s="2736"/>
      <c r="C2" s="2736"/>
      <c r="D2" s="2736"/>
      <c r="E2" s="2736"/>
      <c r="F2" s="2737" t="s">
        <v>4124</v>
      </c>
    </row>
    <row r="3" spans="1:6" s="2734" customFormat="1" ht="18" customHeight="1">
      <c r="A3" s="2738" t="s">
        <v>2343</v>
      </c>
      <c r="B3" s="2738" t="s">
        <v>4125</v>
      </c>
      <c r="C3" s="2739">
        <v>28</v>
      </c>
      <c r="D3" s="2739">
        <v>29</v>
      </c>
      <c r="E3" s="2739">
        <v>30</v>
      </c>
      <c r="F3" s="2740" t="s">
        <v>1994</v>
      </c>
    </row>
    <row r="4" spans="1:6" ht="18" customHeight="1">
      <c r="A4" s="2741" t="s">
        <v>4126</v>
      </c>
      <c r="B4" s="2742">
        <v>20611</v>
      </c>
      <c r="C4" s="2743">
        <v>16996</v>
      </c>
      <c r="D4" s="2743">
        <v>15356</v>
      </c>
      <c r="E4" s="2743">
        <v>14694</v>
      </c>
      <c r="F4" s="2743">
        <v>18419</v>
      </c>
    </row>
    <row r="5" spans="1:6" ht="18" customHeight="1">
      <c r="A5" s="2741" t="s">
        <v>4127</v>
      </c>
      <c r="B5" s="2745">
        <v>10506</v>
      </c>
      <c r="C5" s="2746">
        <v>11108</v>
      </c>
      <c r="D5" s="2746">
        <v>9235</v>
      </c>
      <c r="E5" s="2746">
        <v>8439</v>
      </c>
      <c r="F5" s="2746">
        <v>6679</v>
      </c>
    </row>
    <row r="6" spans="1:6" ht="18" customHeight="1">
      <c r="A6" s="2741" t="s">
        <v>4128</v>
      </c>
      <c r="B6" s="2745">
        <v>15395</v>
      </c>
      <c r="C6" s="2746">
        <v>12933</v>
      </c>
      <c r="D6" s="2746">
        <v>9371</v>
      </c>
      <c r="E6" s="2746">
        <v>11258</v>
      </c>
      <c r="F6" s="2746">
        <v>12202</v>
      </c>
    </row>
    <row r="7" spans="1:6" ht="18" customHeight="1">
      <c r="A7" s="2741" t="s">
        <v>4129</v>
      </c>
      <c r="B7" s="2745">
        <v>12513</v>
      </c>
      <c r="C7" s="2746">
        <v>13449</v>
      </c>
      <c r="D7" s="2746">
        <v>9171</v>
      </c>
      <c r="E7" s="2746">
        <v>9921</v>
      </c>
      <c r="F7" s="2746">
        <v>9112</v>
      </c>
    </row>
    <row r="8" spans="1:6" ht="18" customHeight="1">
      <c r="A8" s="2741" t="s">
        <v>4130</v>
      </c>
      <c r="B8" s="2745">
        <v>17084</v>
      </c>
      <c r="C8" s="2746">
        <v>17230</v>
      </c>
      <c r="D8" s="2746">
        <v>16182</v>
      </c>
      <c r="E8" s="2746">
        <v>14803</v>
      </c>
      <c r="F8" s="2746">
        <v>12094</v>
      </c>
    </row>
    <row r="9" spans="1:6" ht="18" customHeight="1" thickBot="1">
      <c r="A9" s="2747" t="s">
        <v>4131</v>
      </c>
      <c r="B9" s="2748">
        <v>15943</v>
      </c>
      <c r="C9" s="2749">
        <v>16479</v>
      </c>
      <c r="D9" s="2749">
        <v>16088</v>
      </c>
      <c r="E9" s="2749">
        <v>14130</v>
      </c>
      <c r="F9" s="2749">
        <v>10638</v>
      </c>
    </row>
    <row r="10" spans="1:6">
      <c r="B10" s="2750"/>
      <c r="C10" s="2750"/>
      <c r="F10" s="2751" t="s">
        <v>4132</v>
      </c>
    </row>
    <row r="11" spans="1:6" ht="18" customHeight="1"/>
    <row r="12" spans="1:6" ht="30.65" customHeight="1">
      <c r="A12" s="2303" t="s">
        <v>4133</v>
      </c>
      <c r="B12" s="2303"/>
      <c r="C12" s="2303"/>
      <c r="D12" s="2303"/>
      <c r="E12" s="2303"/>
      <c r="F12" s="2303"/>
    </row>
    <row r="13" spans="1:6" ht="15" customHeight="1" thickBot="1">
      <c r="A13" s="2311"/>
      <c r="B13" s="2311"/>
      <c r="C13" s="2311"/>
      <c r="D13" s="2752" t="s">
        <v>3302</v>
      </c>
    </row>
    <row r="14" spans="1:6" ht="18" customHeight="1">
      <c r="A14" s="2753" t="s">
        <v>3317</v>
      </c>
      <c r="B14" s="2754" t="s">
        <v>3318</v>
      </c>
      <c r="C14" s="2755" t="s">
        <v>4134</v>
      </c>
      <c r="D14" s="2756" t="s">
        <v>3391</v>
      </c>
    </row>
    <row r="15" spans="1:6" ht="18" customHeight="1">
      <c r="A15" s="2757" t="s">
        <v>2295</v>
      </c>
      <c r="B15" s="2387">
        <v>123829</v>
      </c>
      <c r="C15" s="2389">
        <v>5697</v>
      </c>
      <c r="D15" s="2389">
        <v>118132</v>
      </c>
    </row>
    <row r="16" spans="1:6" ht="18" customHeight="1" thickBot="1">
      <c r="A16" s="2758" t="s">
        <v>4135</v>
      </c>
      <c r="B16" s="2404">
        <v>92384</v>
      </c>
      <c r="C16" s="2397">
        <v>6512</v>
      </c>
      <c r="D16" s="2397">
        <v>85872</v>
      </c>
    </row>
    <row r="17" spans="1:7" ht="18" customHeight="1">
      <c r="A17" s="2399" t="s">
        <v>4136</v>
      </c>
      <c r="B17" s="2399"/>
      <c r="C17" s="2399"/>
      <c r="D17" s="2759" t="s">
        <v>4137</v>
      </c>
    </row>
    <row r="18" spans="1:7" ht="18" customHeight="1"/>
    <row r="19" spans="1:7" s="2734" customFormat="1" ht="30" customHeight="1">
      <c r="A19" s="2733" t="s">
        <v>4138</v>
      </c>
      <c r="B19" s="2733"/>
      <c r="C19" s="2733"/>
      <c r="D19" s="2733"/>
      <c r="E19" s="2733"/>
      <c r="F19" s="2733"/>
    </row>
    <row r="20" spans="1:7" s="2760" customFormat="1" ht="15" customHeight="1" thickBot="1">
      <c r="D20" s="2761"/>
      <c r="G20" s="2761" t="s">
        <v>3302</v>
      </c>
    </row>
    <row r="21" spans="1:7" s="2734" customFormat="1" ht="30" customHeight="1">
      <c r="A21" s="5637" t="s">
        <v>1410</v>
      </c>
      <c r="B21" s="5639" t="s">
        <v>4139</v>
      </c>
      <c r="C21" s="5640"/>
      <c r="D21" s="5641"/>
      <c r="E21" s="5639" t="s">
        <v>4140</v>
      </c>
      <c r="F21" s="5639"/>
      <c r="G21" s="5642"/>
    </row>
    <row r="22" spans="1:7" s="2734" customFormat="1" ht="20.25" customHeight="1">
      <c r="A22" s="5638"/>
      <c r="B22" s="2762" t="s">
        <v>815</v>
      </c>
      <c r="C22" s="2762" t="s">
        <v>4141</v>
      </c>
      <c r="D22" s="2763" t="s">
        <v>466</v>
      </c>
      <c r="E22" s="2762" t="s">
        <v>815</v>
      </c>
      <c r="F22" s="2762" t="s">
        <v>4141</v>
      </c>
      <c r="G22" s="2763" t="s">
        <v>466</v>
      </c>
    </row>
    <row r="23" spans="1:7" ht="15" customHeight="1">
      <c r="A23" s="2764" t="s">
        <v>2420</v>
      </c>
      <c r="B23" s="2765">
        <v>2517</v>
      </c>
      <c r="C23" s="2766">
        <v>1214</v>
      </c>
      <c r="D23" s="2766">
        <v>1303</v>
      </c>
      <c r="E23" s="2765">
        <v>3309</v>
      </c>
      <c r="F23" s="2766">
        <v>2933</v>
      </c>
      <c r="G23" s="2766">
        <v>376</v>
      </c>
    </row>
    <row r="24" spans="1:7" ht="15" customHeight="1">
      <c r="A24" s="2764">
        <v>28</v>
      </c>
      <c r="B24" s="2765">
        <v>2537</v>
      </c>
      <c r="C24" s="2766">
        <v>1094</v>
      </c>
      <c r="D24" s="2766">
        <v>1443</v>
      </c>
      <c r="E24" s="2767">
        <v>4179</v>
      </c>
      <c r="F24" s="2768">
        <v>3755</v>
      </c>
      <c r="G24" s="2768">
        <v>424</v>
      </c>
    </row>
    <row r="25" spans="1:7" ht="15" customHeight="1">
      <c r="A25" s="2764">
        <v>29</v>
      </c>
      <c r="B25" s="2765">
        <v>2692</v>
      </c>
      <c r="C25" s="2766">
        <v>1075</v>
      </c>
      <c r="D25" s="2766">
        <v>1617</v>
      </c>
      <c r="E25" s="2767">
        <v>4322</v>
      </c>
      <c r="F25" s="2768">
        <v>3854</v>
      </c>
      <c r="G25" s="2768">
        <v>468</v>
      </c>
    </row>
    <row r="26" spans="1:7" ht="15" customHeight="1">
      <c r="A26" s="2764">
        <v>30</v>
      </c>
      <c r="B26" s="2765">
        <v>2644</v>
      </c>
      <c r="C26" s="2766">
        <v>1186</v>
      </c>
      <c r="D26" s="2766">
        <v>1458</v>
      </c>
      <c r="E26" s="2767">
        <v>5156</v>
      </c>
      <c r="F26" s="2768">
        <v>4755</v>
      </c>
      <c r="G26" s="2768">
        <v>401</v>
      </c>
    </row>
    <row r="27" spans="1:7" ht="15" customHeight="1" thickBot="1">
      <c r="A27" s="2769" t="s">
        <v>3238</v>
      </c>
      <c r="B27" s="2770">
        <v>2819</v>
      </c>
      <c r="C27" s="2771">
        <v>1533</v>
      </c>
      <c r="D27" s="2771">
        <v>1286</v>
      </c>
      <c r="E27" s="2770">
        <v>4587</v>
      </c>
      <c r="F27" s="2772">
        <v>4243</v>
      </c>
      <c r="G27" s="2772">
        <v>344</v>
      </c>
    </row>
    <row r="28" spans="1:7" ht="14.25" customHeight="1" thickBot="1">
      <c r="A28" s="2773"/>
      <c r="B28" s="2760"/>
      <c r="C28" s="2760"/>
    </row>
    <row r="29" spans="1:7" ht="30" customHeight="1">
      <c r="A29" s="5637" t="s">
        <v>1410</v>
      </c>
      <c r="B29" s="5639" t="s">
        <v>4142</v>
      </c>
      <c r="C29" s="5639"/>
      <c r="D29" s="5642"/>
    </row>
    <row r="30" spans="1:7" ht="20.25" customHeight="1">
      <c r="A30" s="5638"/>
      <c r="B30" s="2762" t="s">
        <v>815</v>
      </c>
      <c r="C30" s="2762" t="s">
        <v>4141</v>
      </c>
      <c r="D30" s="2763" t="s">
        <v>466</v>
      </c>
    </row>
    <row r="31" spans="1:7" ht="15" customHeight="1">
      <c r="A31" s="2764" t="s">
        <v>2420</v>
      </c>
      <c r="B31" s="2765">
        <v>5401</v>
      </c>
      <c r="C31" s="2766">
        <v>4106</v>
      </c>
      <c r="D31" s="2766">
        <v>1385</v>
      </c>
    </row>
    <row r="32" spans="1:7" ht="15" customHeight="1">
      <c r="A32" s="2764">
        <v>28</v>
      </c>
      <c r="B32" s="2765">
        <v>5631</v>
      </c>
      <c r="C32" s="2766">
        <v>4053</v>
      </c>
      <c r="D32" s="2766">
        <v>1578</v>
      </c>
    </row>
    <row r="33" spans="1:4" ht="15" customHeight="1">
      <c r="A33" s="2764">
        <v>29</v>
      </c>
      <c r="B33" s="2767">
        <v>4774</v>
      </c>
      <c r="C33" s="2768">
        <v>3614</v>
      </c>
      <c r="D33" s="2768">
        <v>1160</v>
      </c>
    </row>
    <row r="34" spans="1:4" ht="15" customHeight="1">
      <c r="A34" s="2764">
        <v>30</v>
      </c>
      <c r="B34" s="2767">
        <v>5024</v>
      </c>
      <c r="C34" s="2768">
        <v>3799</v>
      </c>
      <c r="D34" s="2768">
        <v>1225</v>
      </c>
    </row>
    <row r="35" spans="1:4" ht="15" customHeight="1" thickBot="1">
      <c r="A35" s="2769" t="s">
        <v>3238</v>
      </c>
      <c r="B35" s="2770">
        <v>4269</v>
      </c>
      <c r="C35" s="2771">
        <v>3580</v>
      </c>
      <c r="D35" s="2771">
        <v>689</v>
      </c>
    </row>
    <row r="36" spans="1:4">
      <c r="B36" s="2774"/>
      <c r="C36" s="2774"/>
      <c r="D36" s="2775" t="s">
        <v>4132</v>
      </c>
    </row>
  </sheetData>
  <mergeCells count="5">
    <mergeCell ref="A21:A22"/>
    <mergeCell ref="B21:D21"/>
    <mergeCell ref="E21:G21"/>
    <mergeCell ref="A29:A30"/>
    <mergeCell ref="B29:D29"/>
  </mergeCells>
  <phoneticPr fontId="2"/>
  <printOptions horizontalCentered="1"/>
  <pageMargins left="0.39370078740157483" right="0.39370078740157483" top="0.59055118110236227" bottom="0.59055118110236227" header="0.11811023622047245" footer="0.11811023622047245"/>
  <pageSetup paperSize="9" firstPageNumber="115" orientation="portrait" useFirstPageNumber="1" r:id="rId1"/>
  <headerFooter alignWithMargins="0">
    <oddFooter>&amp;C&amp;"ＭＳ 明朝,標準"&amp;10&amp;P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1F54-B612-41BA-AC85-A789C044F397}">
  <dimension ref="A1:Q40"/>
  <sheetViews>
    <sheetView view="pageBreakPreview" zoomScaleNormal="100" zoomScaleSheetLayoutView="100" workbookViewId="0"/>
  </sheetViews>
  <sheetFormatPr defaultColWidth="9" defaultRowHeight="13"/>
  <cols>
    <col min="1" max="1" width="10.6328125" style="2593" customWidth="1"/>
    <col min="2" max="2" width="10" style="2593" customWidth="1"/>
    <col min="3" max="3" width="12.81640625" style="2593" bestFit="1" customWidth="1"/>
    <col min="4" max="4" width="10.08984375" style="2593" customWidth="1"/>
    <col min="5" max="5" width="10.36328125" style="2593" customWidth="1"/>
    <col min="6" max="6" width="10" style="2593" customWidth="1"/>
    <col min="7" max="7" width="9.36328125" style="2593" customWidth="1"/>
    <col min="8" max="8" width="10.6328125" style="2593" customWidth="1"/>
    <col min="9" max="9" width="12.1796875" style="2593" customWidth="1"/>
    <col min="10" max="17" width="10" style="2593" customWidth="1"/>
    <col min="18" max="16384" width="9" style="2593"/>
  </cols>
  <sheetData>
    <row r="1" spans="1:9" ht="29.25" customHeight="1">
      <c r="A1" s="2473" t="s">
        <v>4143</v>
      </c>
      <c r="B1" s="2473"/>
      <c r="C1" s="2473"/>
      <c r="D1" s="2473"/>
      <c r="E1" s="2473"/>
      <c r="F1" s="2473"/>
      <c r="G1" s="2473"/>
      <c r="H1" s="2473"/>
      <c r="I1" s="2473"/>
    </row>
    <row r="2" spans="1:9" s="2776" customFormat="1" ht="15" customHeight="1" thickBot="1">
      <c r="I2" s="2777" t="s">
        <v>4144</v>
      </c>
    </row>
    <row r="3" spans="1:9" ht="21" customHeight="1">
      <c r="A3" s="5561" t="s">
        <v>1410</v>
      </c>
      <c r="B3" s="5644" t="s">
        <v>487</v>
      </c>
      <c r="C3" s="5645"/>
      <c r="D3" s="5644" t="s">
        <v>4145</v>
      </c>
      <c r="E3" s="5645"/>
      <c r="F3" s="5644" t="s">
        <v>4146</v>
      </c>
      <c r="G3" s="5645"/>
      <c r="H3" s="5644" t="s">
        <v>4147</v>
      </c>
      <c r="I3" s="5648"/>
    </row>
    <row r="4" spans="1:9" ht="21" customHeight="1">
      <c r="A4" s="5643"/>
      <c r="B4" s="2778" t="s">
        <v>4148</v>
      </c>
      <c r="C4" s="2779" t="s">
        <v>4149</v>
      </c>
      <c r="D4" s="2778" t="s">
        <v>4148</v>
      </c>
      <c r="E4" s="2779" t="s">
        <v>4149</v>
      </c>
      <c r="F4" s="2778" t="s">
        <v>4148</v>
      </c>
      <c r="G4" s="2779" t="s">
        <v>4149</v>
      </c>
      <c r="H4" s="2778" t="s">
        <v>4148</v>
      </c>
      <c r="I4" s="2779" t="s">
        <v>4149</v>
      </c>
    </row>
    <row r="5" spans="1:9" ht="21" customHeight="1">
      <c r="A5" s="2780" t="s">
        <v>2420</v>
      </c>
      <c r="B5" s="2781">
        <v>21313</v>
      </c>
      <c r="C5" s="2782">
        <v>14629449</v>
      </c>
      <c r="D5" s="2781">
        <v>700</v>
      </c>
      <c r="E5" s="2781">
        <v>385005</v>
      </c>
      <c r="F5" s="2781">
        <v>449</v>
      </c>
      <c r="G5" s="2782">
        <v>103942</v>
      </c>
      <c r="H5" s="2781">
        <v>19610</v>
      </c>
      <c r="I5" s="2782">
        <v>13689428</v>
      </c>
    </row>
    <row r="6" spans="1:9" ht="21" customHeight="1">
      <c r="A6" s="2783" t="s">
        <v>438</v>
      </c>
      <c r="B6" s="2781">
        <v>21540</v>
      </c>
      <c r="C6" s="2782">
        <v>14850167</v>
      </c>
      <c r="D6" s="2781">
        <v>590</v>
      </c>
      <c r="E6" s="2781">
        <v>324909</v>
      </c>
      <c r="F6" s="2781">
        <v>394</v>
      </c>
      <c r="G6" s="2782">
        <v>91733</v>
      </c>
      <c r="H6" s="2781">
        <v>20028</v>
      </c>
      <c r="I6" s="2782">
        <v>14001286</v>
      </c>
    </row>
    <row r="7" spans="1:9" ht="21" customHeight="1">
      <c r="A7" s="2783" t="s">
        <v>344</v>
      </c>
      <c r="B7" s="2781">
        <v>22065</v>
      </c>
      <c r="C7" s="2782">
        <v>15109705</v>
      </c>
      <c r="D7" s="2781">
        <v>496</v>
      </c>
      <c r="E7" s="2781">
        <v>271745</v>
      </c>
      <c r="F7" s="2781">
        <v>335</v>
      </c>
      <c r="G7" s="2782">
        <v>77814</v>
      </c>
      <c r="H7" s="2781">
        <v>20712</v>
      </c>
      <c r="I7" s="2782">
        <v>14334935</v>
      </c>
    </row>
    <row r="8" spans="1:9" ht="21" customHeight="1">
      <c r="A8" s="2783" t="s">
        <v>345</v>
      </c>
      <c r="B8" s="2784">
        <v>22156</v>
      </c>
      <c r="C8" s="2782">
        <v>15209211</v>
      </c>
      <c r="D8" s="2781">
        <v>407</v>
      </c>
      <c r="E8" s="2781">
        <v>223651</v>
      </c>
      <c r="F8" s="2781">
        <v>280</v>
      </c>
      <c r="G8" s="2782">
        <v>65395</v>
      </c>
      <c r="H8" s="2781">
        <v>20947</v>
      </c>
      <c r="I8" s="2782">
        <v>14494628</v>
      </c>
    </row>
    <row r="9" spans="1:9" ht="21" customHeight="1" thickBot="1">
      <c r="A9" s="2785" t="s">
        <v>3238</v>
      </c>
      <c r="B9" s="2786">
        <v>22202</v>
      </c>
      <c r="C9" s="2787">
        <v>15289534</v>
      </c>
      <c r="D9" s="2788">
        <v>322</v>
      </c>
      <c r="E9" s="2788">
        <v>176523</v>
      </c>
      <c r="F9" s="2788">
        <v>242</v>
      </c>
      <c r="G9" s="2787">
        <v>57327</v>
      </c>
      <c r="H9" s="2788">
        <v>21123</v>
      </c>
      <c r="I9" s="2787">
        <v>14633714</v>
      </c>
    </row>
    <row r="10" spans="1:9" ht="15" customHeight="1" thickBot="1"/>
    <row r="11" spans="1:9" ht="21" customHeight="1">
      <c r="A11" s="5561" t="s">
        <v>1410</v>
      </c>
      <c r="B11" s="5644" t="s">
        <v>4150</v>
      </c>
      <c r="C11" s="5645"/>
      <c r="D11" s="5644" t="s">
        <v>4151</v>
      </c>
      <c r="E11" s="5645"/>
      <c r="F11" s="5644" t="s">
        <v>4152</v>
      </c>
      <c r="G11" s="5645"/>
      <c r="H11" s="5646" t="s">
        <v>4153</v>
      </c>
      <c r="I11" s="5647"/>
    </row>
    <row r="12" spans="1:9" ht="21" customHeight="1">
      <c r="A12" s="5643"/>
      <c r="B12" s="2778" t="s">
        <v>4148</v>
      </c>
      <c r="C12" s="2779" t="s">
        <v>4149</v>
      </c>
      <c r="D12" s="2778" t="s">
        <v>4148</v>
      </c>
      <c r="E12" s="2779" t="s">
        <v>4149</v>
      </c>
      <c r="F12" s="2778" t="s">
        <v>4148</v>
      </c>
      <c r="G12" s="2779" t="s">
        <v>4149</v>
      </c>
      <c r="H12" s="2778" t="s">
        <v>4148</v>
      </c>
      <c r="I12" s="2779" t="s">
        <v>4149</v>
      </c>
    </row>
    <row r="13" spans="1:9" ht="21" customHeight="1">
      <c r="A13" s="2780" t="s">
        <v>2420</v>
      </c>
      <c r="B13" s="2781">
        <v>60</v>
      </c>
      <c r="C13" s="2781">
        <v>52790</v>
      </c>
      <c r="D13" s="2781">
        <v>119</v>
      </c>
      <c r="E13" s="2781">
        <v>92550</v>
      </c>
      <c r="F13" s="2781">
        <v>27</v>
      </c>
      <c r="G13" s="2781">
        <v>12464</v>
      </c>
      <c r="H13" s="2781">
        <v>348</v>
      </c>
      <c r="I13" s="2781">
        <v>293270</v>
      </c>
    </row>
    <row r="14" spans="1:9" ht="21" customHeight="1">
      <c r="A14" s="2783" t="s">
        <v>438</v>
      </c>
      <c r="B14" s="2784">
        <v>52</v>
      </c>
      <c r="C14" s="2781">
        <v>45770</v>
      </c>
      <c r="D14" s="2781">
        <v>104</v>
      </c>
      <c r="E14" s="2781">
        <v>81137</v>
      </c>
      <c r="F14" s="2781">
        <v>22</v>
      </c>
      <c r="G14" s="2781">
        <v>10337</v>
      </c>
      <c r="H14" s="2781">
        <v>350</v>
      </c>
      <c r="I14" s="2781">
        <v>294995</v>
      </c>
    </row>
    <row r="15" spans="1:9" ht="21" customHeight="1">
      <c r="A15" s="2783" t="s">
        <v>344</v>
      </c>
      <c r="B15" s="2781">
        <v>50</v>
      </c>
      <c r="C15" s="2781">
        <v>44089</v>
      </c>
      <c r="D15" s="2781">
        <v>97</v>
      </c>
      <c r="E15" s="2781">
        <v>76400</v>
      </c>
      <c r="F15" s="2781">
        <v>24</v>
      </c>
      <c r="G15" s="2781">
        <v>11224</v>
      </c>
      <c r="H15" s="2781">
        <v>351</v>
      </c>
      <c r="I15" s="2781">
        <v>293498</v>
      </c>
    </row>
    <row r="16" spans="1:9" s="2508" customFormat="1" ht="21" customHeight="1">
      <c r="A16" s="2783" t="s">
        <v>345</v>
      </c>
      <c r="B16" s="2784">
        <v>47</v>
      </c>
      <c r="C16" s="2781">
        <v>41946</v>
      </c>
      <c r="D16" s="2781">
        <v>107</v>
      </c>
      <c r="E16" s="2781">
        <v>84803</v>
      </c>
      <c r="F16" s="2781">
        <v>23</v>
      </c>
      <c r="G16" s="2781">
        <v>10625</v>
      </c>
      <c r="H16" s="2781">
        <v>345</v>
      </c>
      <c r="I16" s="2781">
        <v>288163</v>
      </c>
    </row>
    <row r="17" spans="1:17" s="2508" customFormat="1" ht="21" customHeight="1" thickBot="1">
      <c r="A17" s="2785" t="s">
        <v>3238</v>
      </c>
      <c r="B17" s="2786">
        <v>39</v>
      </c>
      <c r="C17" s="2788">
        <v>34910</v>
      </c>
      <c r="D17" s="2788">
        <v>103</v>
      </c>
      <c r="E17" s="2788">
        <v>82954</v>
      </c>
      <c r="F17" s="2788">
        <v>20</v>
      </c>
      <c r="G17" s="2788">
        <v>8793</v>
      </c>
      <c r="H17" s="2788">
        <v>353</v>
      </c>
      <c r="I17" s="2788">
        <v>295313</v>
      </c>
    </row>
    <row r="18" spans="1:17" s="2776" customFormat="1" ht="12">
      <c r="I18" s="2789" t="s">
        <v>4154</v>
      </c>
    </row>
    <row r="20" spans="1:17" s="2791" customFormat="1" ht="30" customHeight="1">
      <c r="A20" s="2790" t="s">
        <v>4155</v>
      </c>
      <c r="B20" s="2790"/>
      <c r="C20" s="2790"/>
      <c r="D20" s="2790"/>
      <c r="E20" s="2790"/>
      <c r="F20" s="2790"/>
      <c r="G20" s="2790"/>
    </row>
    <row r="21" spans="1:17" s="2791" customFormat="1" ht="13.5" thickBot="1">
      <c r="A21" s="2792"/>
      <c r="B21" s="2793"/>
      <c r="C21" s="2793"/>
      <c r="D21" s="2793"/>
      <c r="E21" s="2794"/>
      <c r="F21" s="2794"/>
      <c r="G21" s="2794"/>
      <c r="H21" s="2795" t="s">
        <v>4156</v>
      </c>
      <c r="O21" s="2794"/>
      <c r="P21" s="2794"/>
      <c r="Q21" s="2794"/>
    </row>
    <row r="22" spans="1:17" s="2791" customFormat="1" ht="18.75" customHeight="1">
      <c r="A22" s="5649" t="s">
        <v>1410</v>
      </c>
      <c r="B22" s="5651" t="s">
        <v>4157</v>
      </c>
      <c r="C22" s="5652"/>
      <c r="D22" s="5653"/>
      <c r="E22" s="5651" t="s">
        <v>4158</v>
      </c>
      <c r="F22" s="5652"/>
      <c r="G22" s="5653"/>
      <c r="H22" s="5654" t="s">
        <v>4159</v>
      </c>
    </row>
    <row r="23" spans="1:17" s="2791" customFormat="1" ht="30" customHeight="1">
      <c r="A23" s="5650"/>
      <c r="B23" s="2796" t="s">
        <v>815</v>
      </c>
      <c r="C23" s="2796" t="s">
        <v>4160</v>
      </c>
      <c r="D23" s="2796" t="s">
        <v>4161</v>
      </c>
      <c r="E23" s="2797" t="s">
        <v>970</v>
      </c>
      <c r="F23" s="2798" t="s">
        <v>4162</v>
      </c>
      <c r="G23" s="2798" t="s">
        <v>4163</v>
      </c>
      <c r="H23" s="5655"/>
      <c r="I23" s="2799"/>
    </row>
    <row r="24" spans="1:17" s="2791" customFormat="1" ht="21" customHeight="1">
      <c r="A24" s="2780" t="s">
        <v>2420</v>
      </c>
      <c r="B24" s="2800">
        <v>10893</v>
      </c>
      <c r="C24" s="2801">
        <v>10817</v>
      </c>
      <c r="D24" s="2801">
        <v>76</v>
      </c>
      <c r="E24" s="2802">
        <v>2823</v>
      </c>
      <c r="F24" s="2803">
        <v>747</v>
      </c>
      <c r="G24" s="2803">
        <v>2076</v>
      </c>
      <c r="H24" s="2803" t="s">
        <v>693</v>
      </c>
    </row>
    <row r="25" spans="1:17" s="2791" customFormat="1" ht="21" customHeight="1">
      <c r="A25" s="2783" t="s">
        <v>438</v>
      </c>
      <c r="B25" s="2800">
        <v>10124</v>
      </c>
      <c r="C25" s="2801">
        <v>10046</v>
      </c>
      <c r="D25" s="2801">
        <v>78</v>
      </c>
      <c r="E25" s="2802">
        <v>2819</v>
      </c>
      <c r="F25" s="2803">
        <v>734</v>
      </c>
      <c r="G25" s="2803">
        <v>2085</v>
      </c>
      <c r="H25" s="2803" t="s">
        <v>693</v>
      </c>
    </row>
    <row r="26" spans="1:17" s="2791" customFormat="1" ht="21" customHeight="1">
      <c r="A26" s="2783" t="s">
        <v>344</v>
      </c>
      <c r="B26" s="2800">
        <v>9605</v>
      </c>
      <c r="C26" s="2801">
        <v>9547</v>
      </c>
      <c r="D26" s="2801">
        <v>58</v>
      </c>
      <c r="E26" s="2802">
        <v>2687</v>
      </c>
      <c r="F26" s="2803">
        <v>718</v>
      </c>
      <c r="G26" s="2803">
        <v>1969</v>
      </c>
      <c r="H26" s="2803" t="s">
        <v>693</v>
      </c>
    </row>
    <row r="27" spans="1:17" s="2791" customFormat="1" ht="21" customHeight="1">
      <c r="A27" s="2783" t="s">
        <v>345</v>
      </c>
      <c r="B27" s="2800">
        <v>9249</v>
      </c>
      <c r="C27" s="2801">
        <v>9198</v>
      </c>
      <c r="D27" s="2801">
        <v>51</v>
      </c>
      <c r="E27" s="2802">
        <v>2659</v>
      </c>
      <c r="F27" s="2803">
        <v>706</v>
      </c>
      <c r="G27" s="2803">
        <v>1953</v>
      </c>
      <c r="H27" s="2803" t="s">
        <v>693</v>
      </c>
      <c r="O27" s="2799"/>
    </row>
    <row r="28" spans="1:17" s="2791" customFormat="1" ht="21" customHeight="1" thickBot="1">
      <c r="A28" s="2785" t="s">
        <v>3238</v>
      </c>
      <c r="B28" s="2804">
        <v>8959</v>
      </c>
      <c r="C28" s="2805">
        <v>8903</v>
      </c>
      <c r="D28" s="2805">
        <v>56</v>
      </c>
      <c r="E28" s="2806">
        <v>2692</v>
      </c>
      <c r="F28" s="2807">
        <v>709</v>
      </c>
      <c r="G28" s="2807">
        <v>1983</v>
      </c>
      <c r="H28" s="2807" t="s">
        <v>693</v>
      </c>
      <c r="O28" s="2799"/>
    </row>
    <row r="29" spans="1:17" s="2791" customFormat="1">
      <c r="A29" s="2794"/>
      <c r="B29" s="2794"/>
      <c r="C29" s="2794"/>
      <c r="D29" s="2794"/>
      <c r="E29" s="2794"/>
      <c r="F29" s="2794"/>
      <c r="G29" s="2794"/>
      <c r="H29" s="2795" t="s">
        <v>4164</v>
      </c>
      <c r="O29" s="2794"/>
      <c r="P29" s="2794"/>
      <c r="Q29" s="2794"/>
    </row>
    <row r="31" spans="1:17" s="2791" customFormat="1" ht="30" customHeight="1">
      <c r="A31" s="2790" t="s">
        <v>4165</v>
      </c>
      <c r="B31" s="2790"/>
      <c r="C31" s="2790"/>
      <c r="D31" s="2790"/>
      <c r="E31" s="2790"/>
      <c r="F31" s="2790"/>
      <c r="G31" s="2790"/>
      <c r="H31" s="2808"/>
      <c r="I31" s="2808"/>
      <c r="J31" s="2808"/>
      <c r="K31" s="2808"/>
      <c r="L31" s="2808"/>
      <c r="M31" s="2808"/>
      <c r="N31" s="2808"/>
      <c r="O31" s="2808"/>
    </row>
    <row r="32" spans="1:17" s="2791" customFormat="1" ht="15" customHeight="1" thickBot="1">
      <c r="A32" s="2794"/>
      <c r="B32" s="2794"/>
      <c r="C32" s="2794"/>
      <c r="D32" s="2809"/>
      <c r="E32" s="2810"/>
      <c r="F32" s="2810"/>
      <c r="G32" s="2811" t="s">
        <v>4166</v>
      </c>
      <c r="H32" s="2799"/>
      <c r="I32" s="2799"/>
    </row>
    <row r="33" spans="1:10" s="2791" customFormat="1" ht="22.5" customHeight="1">
      <c r="A33" s="5656" t="s">
        <v>1410</v>
      </c>
      <c r="B33" s="5658" t="s">
        <v>815</v>
      </c>
      <c r="C33" s="5659"/>
      <c r="D33" s="5658" t="s">
        <v>4167</v>
      </c>
      <c r="E33" s="5659"/>
      <c r="F33" s="5646" t="s">
        <v>4153</v>
      </c>
      <c r="G33" s="5647"/>
      <c r="H33" s="2812"/>
      <c r="I33" s="2812"/>
      <c r="J33" s="2799"/>
    </row>
    <row r="34" spans="1:10" s="2791" customFormat="1" ht="21" customHeight="1">
      <c r="A34" s="5657"/>
      <c r="B34" s="2778" t="s">
        <v>4148</v>
      </c>
      <c r="C34" s="2813" t="s">
        <v>4168</v>
      </c>
      <c r="D34" s="2779" t="s">
        <v>4148</v>
      </c>
      <c r="E34" s="2798" t="s">
        <v>4169</v>
      </c>
      <c r="F34" s="2778" t="s">
        <v>4148</v>
      </c>
      <c r="G34" s="2814" t="s">
        <v>4169</v>
      </c>
      <c r="H34" s="2812"/>
      <c r="I34" s="2812"/>
      <c r="J34" s="2799"/>
    </row>
    <row r="35" spans="1:10" s="2791" customFormat="1" ht="21" customHeight="1">
      <c r="A35" s="2780" t="s">
        <v>2420</v>
      </c>
      <c r="B35" s="2815">
        <v>758</v>
      </c>
      <c r="C35" s="2816">
        <v>662380</v>
      </c>
      <c r="D35" s="2801">
        <v>2</v>
      </c>
      <c r="E35" s="2803" t="s">
        <v>1232</v>
      </c>
      <c r="F35" s="2803">
        <v>756</v>
      </c>
      <c r="G35" s="2803">
        <v>662380</v>
      </c>
      <c r="H35" s="2817"/>
      <c r="I35" s="2817"/>
    </row>
    <row r="36" spans="1:10" s="2791" customFormat="1" ht="21" customHeight="1">
      <c r="A36" s="2783" t="s">
        <v>438</v>
      </c>
      <c r="B36" s="2815">
        <v>753</v>
      </c>
      <c r="C36" s="2816">
        <v>658218</v>
      </c>
      <c r="D36" s="2801" t="s">
        <v>1232</v>
      </c>
      <c r="E36" s="2803" t="s">
        <v>1232</v>
      </c>
      <c r="F36" s="2803">
        <v>753</v>
      </c>
      <c r="G36" s="2803">
        <v>658218</v>
      </c>
      <c r="H36" s="2817"/>
      <c r="I36" s="2817"/>
    </row>
    <row r="37" spans="1:10" s="2791" customFormat="1" ht="21" customHeight="1">
      <c r="A37" s="2783" t="s">
        <v>344</v>
      </c>
      <c r="B37" s="2815">
        <v>761</v>
      </c>
      <c r="C37" s="2816">
        <v>662430</v>
      </c>
      <c r="D37" s="2801" t="s">
        <v>1232</v>
      </c>
      <c r="E37" s="2803" t="s">
        <v>1232</v>
      </c>
      <c r="F37" s="2803">
        <v>761</v>
      </c>
      <c r="G37" s="2803">
        <v>662430</v>
      </c>
      <c r="H37" s="2817"/>
      <c r="I37" s="2817"/>
    </row>
    <row r="38" spans="1:10" s="2791" customFormat="1" ht="21" customHeight="1">
      <c r="A38" s="2783" t="s">
        <v>345</v>
      </c>
      <c r="B38" s="2815">
        <v>763</v>
      </c>
      <c r="C38" s="2816">
        <v>663074</v>
      </c>
      <c r="D38" s="2801" t="s">
        <v>1232</v>
      </c>
      <c r="E38" s="2803" t="s">
        <v>1232</v>
      </c>
      <c r="F38" s="2803">
        <v>763</v>
      </c>
      <c r="G38" s="2803">
        <v>663074</v>
      </c>
      <c r="H38" s="2817"/>
      <c r="I38" s="2817"/>
    </row>
    <row r="39" spans="1:10" s="2791" customFormat="1" ht="21" customHeight="1" thickBot="1">
      <c r="A39" s="2785" t="s">
        <v>3238</v>
      </c>
      <c r="B39" s="2818">
        <v>768</v>
      </c>
      <c r="C39" s="2819">
        <v>665210</v>
      </c>
      <c r="D39" s="2805" t="s">
        <v>1232</v>
      </c>
      <c r="E39" s="2807" t="s">
        <v>1232</v>
      </c>
      <c r="F39" s="2807">
        <v>768</v>
      </c>
      <c r="G39" s="2807">
        <v>665210</v>
      </c>
      <c r="H39" s="2817"/>
      <c r="I39" s="2817"/>
    </row>
    <row r="40" spans="1:10" s="2791" customFormat="1">
      <c r="E40" s="2820"/>
      <c r="F40" s="2820"/>
      <c r="G40" s="2821" t="s">
        <v>4164</v>
      </c>
      <c r="H40" s="2820"/>
      <c r="I40" s="2820"/>
    </row>
  </sheetData>
  <mergeCells count="18">
    <mergeCell ref="A22:A23"/>
    <mergeCell ref="B22:D22"/>
    <mergeCell ref="E22:G22"/>
    <mergeCell ref="H22:H23"/>
    <mergeCell ref="A33:A34"/>
    <mergeCell ref="B33:C33"/>
    <mergeCell ref="D33:E33"/>
    <mergeCell ref="F33:G33"/>
    <mergeCell ref="A3:A4"/>
    <mergeCell ref="B3:C3"/>
    <mergeCell ref="D3:E3"/>
    <mergeCell ref="F3:G3"/>
    <mergeCell ref="H3:I3"/>
    <mergeCell ref="A11:A12"/>
    <mergeCell ref="B11:C11"/>
    <mergeCell ref="D11:E11"/>
    <mergeCell ref="F11:G11"/>
    <mergeCell ref="H11:I11"/>
  </mergeCells>
  <phoneticPr fontId="2"/>
  <printOptions horizontalCentered="1"/>
  <pageMargins left="0.39370078740157483" right="0.39370078740157483" top="0.59055118110236227" bottom="0.59055118110236227" header="0.11811023622047245" footer="0.11811023622047245"/>
  <pageSetup paperSize="9" scale="99" firstPageNumber="109" orientation="portrait" useFirstPageNumber="1" r:id="rId1"/>
  <headerFooter alignWithMargins="0">
    <oddFooter>&amp;C&amp;"ＭＳ 明朝,標準"&amp;10&amp;P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B8C7-5685-46CE-9A51-F44020CF864C}">
  <dimension ref="A1:Q22"/>
  <sheetViews>
    <sheetView view="pageBreakPreview" zoomScaleNormal="100" zoomScaleSheetLayoutView="100" workbookViewId="0"/>
  </sheetViews>
  <sheetFormatPr defaultColWidth="9" defaultRowHeight="13"/>
  <cols>
    <col min="1" max="1" width="10.90625" style="2823" customWidth="1"/>
    <col min="2" max="3" width="8.1796875" style="2823" customWidth="1"/>
    <col min="4" max="4" width="10.81640625" style="2823" customWidth="1"/>
    <col min="5" max="6" width="8.90625" style="2823" customWidth="1"/>
    <col min="7" max="7" width="9" style="2823" customWidth="1"/>
    <col min="8" max="9" width="8.1796875" style="2823" customWidth="1"/>
    <col min="10" max="13" width="6.90625" style="2823" customWidth="1"/>
    <col min="14" max="14" width="7.08984375" style="2823" customWidth="1"/>
    <col min="15" max="15" width="9" style="2823" customWidth="1"/>
    <col min="16" max="16384" width="9" style="2823"/>
  </cols>
  <sheetData>
    <row r="1" spans="1:17" ht="30" customHeight="1">
      <c r="A1" s="2822" t="s">
        <v>4170</v>
      </c>
      <c r="B1" s="2822"/>
      <c r="C1" s="2822"/>
      <c r="D1" s="2822"/>
      <c r="E1" s="2822"/>
      <c r="F1" s="2822"/>
      <c r="G1" s="2822"/>
      <c r="H1" s="2822"/>
      <c r="I1" s="2822"/>
      <c r="J1" s="2822"/>
      <c r="K1" s="2822"/>
      <c r="L1" s="2822"/>
      <c r="M1" s="2822"/>
      <c r="N1" s="2822"/>
    </row>
    <row r="2" spans="1:17" s="2824" customFormat="1" ht="15" customHeight="1" thickBot="1">
      <c r="I2" s="2825" t="s">
        <v>4171</v>
      </c>
    </row>
    <row r="3" spans="1:17" ht="22.5" customHeight="1">
      <c r="A3" s="5662" t="s">
        <v>1410</v>
      </c>
      <c r="B3" s="5664" t="s">
        <v>4172</v>
      </c>
      <c r="C3" s="5665"/>
      <c r="D3" s="5666" t="s">
        <v>4173</v>
      </c>
      <c r="E3" s="5666"/>
      <c r="F3" s="5665"/>
      <c r="G3" s="5667" t="s">
        <v>4174</v>
      </c>
      <c r="H3" s="5667" t="s">
        <v>4175</v>
      </c>
      <c r="I3" s="5660" t="s">
        <v>4176</v>
      </c>
      <c r="J3" s="2826"/>
      <c r="K3" s="2826"/>
      <c r="L3" s="2826"/>
      <c r="M3" s="2826"/>
      <c r="N3" s="2826"/>
    </row>
    <row r="4" spans="1:17" ht="39" customHeight="1">
      <c r="A4" s="5663"/>
      <c r="B4" s="2827" t="s">
        <v>4177</v>
      </c>
      <c r="C4" s="2827" t="s">
        <v>371</v>
      </c>
      <c r="D4" s="2828" t="s">
        <v>4178</v>
      </c>
      <c r="E4" s="2827" t="s">
        <v>4179</v>
      </c>
      <c r="F4" s="2828" t="s">
        <v>4180</v>
      </c>
      <c r="G4" s="5668"/>
      <c r="H4" s="5668"/>
      <c r="I4" s="5661"/>
      <c r="J4" s="2826"/>
      <c r="K4" s="2826"/>
      <c r="L4" s="2826"/>
      <c r="M4" s="2826"/>
      <c r="N4" s="2826"/>
    </row>
    <row r="5" spans="1:17" ht="24.75" customHeight="1">
      <c r="A5" s="2829" t="s">
        <v>2420</v>
      </c>
      <c r="B5" s="2830">
        <v>11095</v>
      </c>
      <c r="C5" s="2831">
        <v>18041</v>
      </c>
      <c r="D5" s="2831">
        <v>1971665</v>
      </c>
      <c r="E5" s="2831">
        <v>177708</v>
      </c>
      <c r="F5" s="2831">
        <v>109288</v>
      </c>
      <c r="G5" s="2831">
        <v>187784</v>
      </c>
      <c r="H5" s="2831">
        <v>10</v>
      </c>
      <c r="I5" s="2831">
        <v>30423</v>
      </c>
      <c r="J5" s="2826"/>
      <c r="K5" s="2826"/>
      <c r="L5" s="2826"/>
      <c r="M5" s="2826"/>
      <c r="N5" s="2826"/>
    </row>
    <row r="6" spans="1:17" ht="24.75" customHeight="1">
      <c r="A6" s="2829" t="s">
        <v>438</v>
      </c>
      <c r="B6" s="2830">
        <v>10628</v>
      </c>
      <c r="C6" s="2831">
        <v>16926</v>
      </c>
      <c r="D6" s="2831">
        <v>1878148</v>
      </c>
      <c r="E6" s="2831">
        <v>176716.97403086201</v>
      </c>
      <c r="F6" s="2831">
        <v>110962.306510694</v>
      </c>
      <c r="G6" s="2831">
        <v>180193</v>
      </c>
      <c r="H6" s="2831">
        <v>10.6459293394777</v>
      </c>
      <c r="I6" s="2831">
        <v>30525.7479702319</v>
      </c>
      <c r="J6" s="2826"/>
      <c r="K6" s="2826"/>
      <c r="L6" s="2826"/>
      <c r="M6" s="2826"/>
      <c r="N6" s="2826"/>
    </row>
    <row r="7" spans="1:17" ht="24.75" customHeight="1">
      <c r="A7" s="2829" t="s">
        <v>344</v>
      </c>
      <c r="B7" s="2830">
        <v>10170</v>
      </c>
      <c r="C7" s="2831">
        <v>15867</v>
      </c>
      <c r="D7" s="2831">
        <v>1796868</v>
      </c>
      <c r="E7" s="2831">
        <v>176683</v>
      </c>
      <c r="F7" s="2831">
        <v>113246</v>
      </c>
      <c r="G7" s="2831">
        <v>168364</v>
      </c>
      <c r="H7" s="2831">
        <v>11</v>
      </c>
      <c r="I7" s="2831">
        <v>30187</v>
      </c>
      <c r="J7" s="2826"/>
      <c r="K7" s="2826"/>
      <c r="L7" s="2826"/>
      <c r="M7" s="2826"/>
      <c r="N7" s="2826"/>
    </row>
    <row r="8" spans="1:17" ht="24.75" customHeight="1">
      <c r="A8" s="2829" t="s">
        <v>345</v>
      </c>
      <c r="B8" s="2830">
        <v>9873</v>
      </c>
      <c r="C8" s="2831">
        <v>15203</v>
      </c>
      <c r="D8" s="2831">
        <v>1442261</v>
      </c>
      <c r="E8" s="2831">
        <v>146081</v>
      </c>
      <c r="F8" s="2831">
        <v>94867</v>
      </c>
      <c r="G8" s="2831">
        <v>165902</v>
      </c>
      <c r="H8" s="2831">
        <v>11</v>
      </c>
      <c r="I8" s="2831">
        <v>30162</v>
      </c>
      <c r="J8" s="2826"/>
      <c r="K8" s="2826"/>
      <c r="L8" s="2826"/>
      <c r="M8" s="2826"/>
      <c r="N8" s="2826"/>
    </row>
    <row r="9" spans="1:17" ht="24.75" customHeight="1" thickBot="1">
      <c r="A9" s="2829" t="s">
        <v>3238</v>
      </c>
      <c r="B9" s="2832">
        <v>9493</v>
      </c>
      <c r="C9" s="2833">
        <v>14430</v>
      </c>
      <c r="D9" s="2833">
        <v>1376219</v>
      </c>
      <c r="E9" s="2833">
        <v>144971.97935320763</v>
      </c>
      <c r="F9" s="2833">
        <v>95372.072072072071</v>
      </c>
      <c r="G9" s="2833">
        <v>159694</v>
      </c>
      <c r="H9" s="2833">
        <v>11</v>
      </c>
      <c r="I9" s="2833">
        <v>31126</v>
      </c>
      <c r="J9" s="2826"/>
      <c r="K9" s="2826"/>
      <c r="L9" s="2826"/>
      <c r="M9" s="2826"/>
      <c r="N9" s="2826"/>
    </row>
    <row r="10" spans="1:17" s="2837" customFormat="1" ht="12" customHeight="1">
      <c r="A10" s="2834" t="s">
        <v>4181</v>
      </c>
      <c r="B10" s="2834"/>
      <c r="C10" s="2834"/>
      <c r="D10" s="2834"/>
      <c r="E10" s="2834"/>
      <c r="F10" s="2834"/>
      <c r="G10" s="2834"/>
      <c r="H10" s="2834"/>
      <c r="I10" s="2835" t="s">
        <v>4182</v>
      </c>
      <c r="J10" s="2836"/>
      <c r="K10" s="2836"/>
      <c r="L10" s="2836"/>
      <c r="M10" s="2836"/>
      <c r="N10" s="2836"/>
    </row>
    <row r="11" spans="1:17" s="2836" customFormat="1" ht="12" customHeight="1">
      <c r="A11" s="2836" t="s">
        <v>4183</v>
      </c>
    </row>
    <row r="12" spans="1:17" ht="30" customHeight="1">
      <c r="A12" s="2822"/>
      <c r="B12" s="2822"/>
      <c r="C12" s="2822"/>
      <c r="D12" s="2822"/>
      <c r="E12" s="2822"/>
      <c r="F12" s="2822"/>
      <c r="G12" s="2822"/>
      <c r="H12" s="2822"/>
      <c r="I12" s="2822"/>
      <c r="J12" s="2822"/>
      <c r="K12" s="2822"/>
      <c r="L12" s="2822"/>
      <c r="M12" s="2822"/>
      <c r="N12" s="2822"/>
      <c r="Q12" s="2826"/>
    </row>
    <row r="13" spans="1:17" ht="30" customHeight="1">
      <c r="A13" s="2822" t="s">
        <v>4184</v>
      </c>
      <c r="B13" s="2822"/>
      <c r="C13" s="2822"/>
      <c r="D13" s="2822"/>
      <c r="E13" s="2822"/>
      <c r="F13" s="2822"/>
      <c r="G13" s="2822"/>
      <c r="H13" s="2822"/>
      <c r="I13" s="2822"/>
      <c r="J13" s="2822"/>
      <c r="K13" s="2822"/>
      <c r="L13" s="2822"/>
      <c r="M13" s="2822"/>
      <c r="N13" s="2822"/>
    </row>
    <row r="14" spans="1:17" s="2837" customFormat="1" ht="15" customHeight="1" thickBot="1">
      <c r="N14" s="2838" t="s">
        <v>4185</v>
      </c>
    </row>
    <row r="15" spans="1:17" ht="22.5" customHeight="1">
      <c r="A15" s="5665" t="s">
        <v>1410</v>
      </c>
      <c r="B15" s="5664" t="s">
        <v>4186</v>
      </c>
      <c r="C15" s="5666"/>
      <c r="D15" s="5666"/>
      <c r="E15" s="5666"/>
      <c r="F15" s="5665"/>
      <c r="G15" s="5664" t="s">
        <v>4187</v>
      </c>
      <c r="H15" s="5666"/>
      <c r="I15" s="5666"/>
      <c r="J15" s="5666"/>
      <c r="K15" s="5665"/>
      <c r="L15" s="5664" t="s">
        <v>4188</v>
      </c>
      <c r="M15" s="5665"/>
      <c r="N15" s="5670" t="s">
        <v>2013</v>
      </c>
    </row>
    <row r="16" spans="1:17" ht="32.25" customHeight="1">
      <c r="A16" s="5669"/>
      <c r="B16" s="2839" t="s">
        <v>4189</v>
      </c>
      <c r="C16" s="2839" t="s">
        <v>4190</v>
      </c>
      <c r="D16" s="2840" t="s">
        <v>4191</v>
      </c>
      <c r="E16" s="2840" t="s">
        <v>4192</v>
      </c>
      <c r="F16" s="2840" t="s">
        <v>4193</v>
      </c>
      <c r="G16" s="2839" t="s">
        <v>4194</v>
      </c>
      <c r="H16" s="2839" t="s">
        <v>4195</v>
      </c>
      <c r="I16" s="2840" t="s">
        <v>4196</v>
      </c>
      <c r="J16" s="2840" t="s">
        <v>4197</v>
      </c>
      <c r="K16" s="2840" t="s">
        <v>4198</v>
      </c>
      <c r="L16" s="2840" t="s">
        <v>4199</v>
      </c>
      <c r="M16" s="2840" t="s">
        <v>4200</v>
      </c>
      <c r="N16" s="5671"/>
    </row>
    <row r="17" spans="1:14" ht="24.75" customHeight="1">
      <c r="A17" s="2829" t="s">
        <v>2420</v>
      </c>
      <c r="B17" s="2831">
        <v>428</v>
      </c>
      <c r="C17" s="2831">
        <v>69</v>
      </c>
      <c r="D17" s="2831">
        <v>1806</v>
      </c>
      <c r="E17" s="2831">
        <v>45</v>
      </c>
      <c r="F17" s="2831">
        <v>4</v>
      </c>
      <c r="G17" s="2831">
        <v>359</v>
      </c>
      <c r="H17" s="2831">
        <v>147</v>
      </c>
      <c r="I17" s="2831">
        <v>1818</v>
      </c>
      <c r="J17" s="2831">
        <v>61</v>
      </c>
      <c r="K17" s="2831">
        <v>783</v>
      </c>
      <c r="L17" s="2841" t="s">
        <v>693</v>
      </c>
      <c r="M17" s="2841" t="s">
        <v>693</v>
      </c>
      <c r="N17" s="2831">
        <v>684</v>
      </c>
    </row>
    <row r="18" spans="1:14" ht="24.75" customHeight="1">
      <c r="A18" s="2829" t="s">
        <v>438</v>
      </c>
      <c r="B18" s="2831">
        <v>381</v>
      </c>
      <c r="C18" s="2831">
        <v>39</v>
      </c>
      <c r="D18" s="2831">
        <v>1684</v>
      </c>
      <c r="E18" s="2831">
        <v>17</v>
      </c>
      <c r="F18" s="2831">
        <v>6</v>
      </c>
      <c r="G18" s="2831">
        <v>331</v>
      </c>
      <c r="H18" s="2831">
        <v>114</v>
      </c>
      <c r="I18" s="2831">
        <v>1943</v>
      </c>
      <c r="J18" s="2831">
        <v>46</v>
      </c>
      <c r="K18" s="2831">
        <v>876</v>
      </c>
      <c r="L18" s="2841" t="s">
        <v>693</v>
      </c>
      <c r="M18" s="2841" t="s">
        <v>693</v>
      </c>
      <c r="N18" s="2831">
        <v>635</v>
      </c>
    </row>
    <row r="19" spans="1:14" ht="24.75" customHeight="1">
      <c r="A19" s="2829" t="s">
        <v>344</v>
      </c>
      <c r="B19" s="2831">
        <v>448</v>
      </c>
      <c r="C19" s="2831">
        <v>38</v>
      </c>
      <c r="D19" s="2831">
        <v>1711</v>
      </c>
      <c r="E19" s="2831">
        <v>16</v>
      </c>
      <c r="F19" s="2831" t="s">
        <v>1232</v>
      </c>
      <c r="G19" s="2831">
        <v>344</v>
      </c>
      <c r="H19" s="2831">
        <v>101</v>
      </c>
      <c r="I19" s="2831">
        <v>1570</v>
      </c>
      <c r="J19" s="2831">
        <v>31</v>
      </c>
      <c r="K19" s="2831">
        <v>784</v>
      </c>
      <c r="L19" s="2841" t="s">
        <v>693</v>
      </c>
      <c r="M19" s="2841" t="s">
        <v>693</v>
      </c>
      <c r="N19" s="2831">
        <v>500</v>
      </c>
    </row>
    <row r="20" spans="1:14" ht="24.75" customHeight="1">
      <c r="A20" s="2829" t="s">
        <v>345</v>
      </c>
      <c r="B20" s="2831">
        <v>479</v>
      </c>
      <c r="C20" s="2831">
        <v>40</v>
      </c>
      <c r="D20" s="2831">
        <v>1712</v>
      </c>
      <c r="E20" s="2831">
        <v>17</v>
      </c>
      <c r="F20" s="2831">
        <v>3</v>
      </c>
      <c r="G20" s="2831">
        <v>434</v>
      </c>
      <c r="H20" s="2831">
        <v>107</v>
      </c>
      <c r="I20" s="2831">
        <v>1512</v>
      </c>
      <c r="J20" s="2831">
        <v>31</v>
      </c>
      <c r="K20" s="2831">
        <v>799</v>
      </c>
      <c r="L20" s="2841" t="s">
        <v>693</v>
      </c>
      <c r="M20" s="2841" t="s">
        <v>693</v>
      </c>
      <c r="N20" s="2831">
        <v>547</v>
      </c>
    </row>
    <row r="21" spans="1:14" ht="24.75" customHeight="1" thickBot="1">
      <c r="A21" s="2829" t="s">
        <v>3238</v>
      </c>
      <c r="B21" s="2831">
        <v>504</v>
      </c>
      <c r="C21" s="2831">
        <v>32</v>
      </c>
      <c r="D21" s="2831">
        <v>1719</v>
      </c>
      <c r="E21" s="2831">
        <v>17</v>
      </c>
      <c r="F21" s="2831">
        <v>4</v>
      </c>
      <c r="G21" s="2831">
        <v>485</v>
      </c>
      <c r="H21" s="2831">
        <v>99</v>
      </c>
      <c r="I21" s="2831">
        <v>1317</v>
      </c>
      <c r="J21" s="2831">
        <v>41</v>
      </c>
      <c r="K21" s="2831">
        <v>737</v>
      </c>
      <c r="L21" s="2841" t="s">
        <v>693</v>
      </c>
      <c r="M21" s="2841" t="s">
        <v>693</v>
      </c>
      <c r="N21" s="2831">
        <v>636</v>
      </c>
    </row>
    <row r="22" spans="1:14" s="2843" customFormat="1" ht="15" customHeight="1">
      <c r="A22" s="2842"/>
      <c r="B22" s="2842"/>
      <c r="C22" s="2842"/>
      <c r="D22" s="2842"/>
      <c r="E22" s="2842"/>
      <c r="F22" s="2842"/>
      <c r="G22" s="2842"/>
      <c r="H22" s="2842"/>
      <c r="I22" s="2842"/>
      <c r="J22" s="2842"/>
      <c r="K22" s="2842"/>
      <c r="L22" s="2842"/>
      <c r="M22" s="2835"/>
      <c r="N22" s="2835" t="s">
        <v>4182</v>
      </c>
    </row>
  </sheetData>
  <mergeCells count="11">
    <mergeCell ref="A15:A16"/>
    <mergeCell ref="B15:F15"/>
    <mergeCell ref="G15:K15"/>
    <mergeCell ref="L15:M15"/>
    <mergeCell ref="N15:N16"/>
    <mergeCell ref="I3:I4"/>
    <mergeCell ref="A3:A4"/>
    <mergeCell ref="B3:C3"/>
    <mergeCell ref="D3:F3"/>
    <mergeCell ref="G3:G4"/>
    <mergeCell ref="H3:H4"/>
  </mergeCells>
  <phoneticPr fontId="2"/>
  <printOptions horizontalCentered="1"/>
  <pageMargins left="0.39370078740157483" right="0.39370078740157483" top="0.59055118110236227" bottom="0.59055118110236227" header="0.11811023622047245" footer="0.11811023622047245"/>
  <pageSetup paperSize="9" scale="82" firstPageNumber="110" orientation="portrait" useFirstPageNumber="1" r:id="rId1"/>
  <headerFooter alignWithMargins="0">
    <oddFooter>&amp;C&amp;"ＭＳ 明朝,標準"&amp;10&amp;P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C2DC-053F-478B-95C8-DD3C2C63B3D3}">
  <sheetPr>
    <pageSetUpPr fitToPage="1"/>
  </sheetPr>
  <dimension ref="A1:AG44"/>
  <sheetViews>
    <sheetView view="pageBreakPreview" zoomScaleNormal="100" zoomScaleSheetLayoutView="100" workbookViewId="0"/>
  </sheetViews>
  <sheetFormatPr defaultColWidth="9" defaultRowHeight="13"/>
  <cols>
    <col min="1" max="1" width="9" style="2861" customWidth="1"/>
    <col min="2" max="2" width="8.81640625" style="2861" customWidth="1"/>
    <col min="3" max="3" width="11.36328125" style="2861" customWidth="1"/>
    <col min="4" max="4" width="8.453125" style="2861" customWidth="1"/>
    <col min="5" max="5" width="13.08984375" style="2861" customWidth="1"/>
    <col min="6" max="6" width="9" style="2861" customWidth="1"/>
    <col min="7" max="7" width="11.08984375" style="2861" customWidth="1"/>
    <col min="8" max="8" width="8.90625" style="2861" customWidth="1"/>
    <col min="9" max="9" width="10.81640625" style="2861" bestFit="1" customWidth="1"/>
    <col min="10" max="10" width="7.81640625" style="2861" customWidth="1"/>
    <col min="11" max="11" width="11.1796875" style="2861" customWidth="1"/>
    <col min="12" max="12" width="7.453125" style="2861" customWidth="1"/>
    <col min="13" max="13" width="8.90625" style="2861" customWidth="1"/>
    <col min="14" max="14" width="5.453125" style="2861" customWidth="1"/>
    <col min="15" max="15" width="7.81640625" style="2861" customWidth="1"/>
    <col min="16" max="16" width="7" style="2861" customWidth="1"/>
    <col min="17" max="17" width="8.54296875" style="2861" customWidth="1"/>
    <col min="18" max="18" width="7.90625" style="2861" customWidth="1"/>
    <col min="19" max="19" width="8.90625" style="2861" customWidth="1"/>
    <col min="20" max="20" width="4.6328125" style="2861" customWidth="1"/>
    <col min="21" max="21" width="6.08984375" style="2861" customWidth="1"/>
    <col min="22" max="22" width="5" style="2861" customWidth="1"/>
    <col min="23" max="23" width="7.81640625" style="2861" customWidth="1"/>
    <col min="24" max="24" width="5" style="2861" customWidth="1"/>
    <col min="25" max="25" width="7" style="2861" customWidth="1"/>
    <col min="26" max="16384" width="9" style="2861"/>
  </cols>
  <sheetData>
    <row r="1" spans="1:33" s="2845" customFormat="1" ht="30.75" customHeight="1">
      <c r="A1" s="2844" t="s">
        <v>4201</v>
      </c>
      <c r="B1" s="2844"/>
      <c r="C1" s="2844"/>
      <c r="D1" s="2844"/>
      <c r="E1" s="2844"/>
      <c r="F1" s="2844"/>
      <c r="G1" s="2844"/>
      <c r="H1" s="2844"/>
      <c r="I1" s="2844"/>
      <c r="J1" s="2844"/>
      <c r="L1" s="2846"/>
      <c r="M1" s="2846"/>
      <c r="N1" s="2846"/>
      <c r="O1" s="2846"/>
      <c r="P1" s="2846"/>
      <c r="AA1" s="2844"/>
      <c r="AB1" s="2844"/>
      <c r="AC1" s="2844"/>
      <c r="AD1" s="2844"/>
      <c r="AE1" s="2844"/>
      <c r="AF1" s="2844"/>
      <c r="AG1" s="2844"/>
    </row>
    <row r="2" spans="1:33" s="2847" customFormat="1" ht="13.5" customHeight="1" thickBot="1">
      <c r="U2" s="2848"/>
      <c r="W2" s="2848"/>
      <c r="X2" s="2848"/>
      <c r="Y2" s="2849" t="s">
        <v>4202</v>
      </c>
      <c r="AA2" s="2844"/>
      <c r="AG2" s="2844"/>
    </row>
    <row r="3" spans="1:33" s="2852" customFormat="1" ht="18" customHeight="1">
      <c r="A3" s="5674" t="s">
        <v>1410</v>
      </c>
      <c r="B3" s="5672" t="s">
        <v>815</v>
      </c>
      <c r="C3" s="5676"/>
      <c r="D3" s="5672" t="s">
        <v>4203</v>
      </c>
      <c r="E3" s="5676"/>
      <c r="F3" s="5672" t="s">
        <v>4204</v>
      </c>
      <c r="G3" s="5676"/>
      <c r="H3" s="5672" t="s">
        <v>4205</v>
      </c>
      <c r="I3" s="5676"/>
      <c r="J3" s="2850" t="s">
        <v>4206</v>
      </c>
      <c r="K3" s="2851" t="s">
        <v>4206</v>
      </c>
      <c r="L3" s="5672" t="s">
        <v>4207</v>
      </c>
      <c r="M3" s="5676"/>
      <c r="N3" s="5677" t="s">
        <v>4208</v>
      </c>
      <c r="O3" s="5678"/>
      <c r="P3" s="5672" t="s">
        <v>4209</v>
      </c>
      <c r="Q3" s="5676"/>
      <c r="R3" s="5672" t="s">
        <v>4210</v>
      </c>
      <c r="S3" s="5676"/>
      <c r="T3" s="5679" t="s">
        <v>4211</v>
      </c>
      <c r="U3" s="5680"/>
      <c r="V3" s="5672" t="s">
        <v>4212</v>
      </c>
      <c r="W3" s="5676"/>
      <c r="X3" s="5672" t="s">
        <v>4213</v>
      </c>
      <c r="Y3" s="5673"/>
      <c r="AA3" s="2844"/>
      <c r="AG3" s="2844"/>
    </row>
    <row r="4" spans="1:33" s="2852" customFormat="1" ht="18" customHeight="1">
      <c r="A4" s="5675"/>
      <c r="B4" s="2853" t="s">
        <v>1453</v>
      </c>
      <c r="C4" s="2853" t="s">
        <v>4214</v>
      </c>
      <c r="D4" s="2853" t="s">
        <v>1453</v>
      </c>
      <c r="E4" s="2853" t="s">
        <v>4214</v>
      </c>
      <c r="F4" s="2853" t="s">
        <v>1453</v>
      </c>
      <c r="G4" s="2853" t="s">
        <v>4214</v>
      </c>
      <c r="H4" s="2853" t="s">
        <v>1453</v>
      </c>
      <c r="I4" s="2853" t="s">
        <v>4214</v>
      </c>
      <c r="J4" s="2853" t="s">
        <v>1453</v>
      </c>
      <c r="K4" s="2854" t="s">
        <v>4214</v>
      </c>
      <c r="L4" s="2853" t="s">
        <v>1453</v>
      </c>
      <c r="M4" s="2853" t="s">
        <v>4214</v>
      </c>
      <c r="N4" s="2853" t="s">
        <v>1453</v>
      </c>
      <c r="O4" s="2853" t="s">
        <v>4214</v>
      </c>
      <c r="P4" s="2853" t="s">
        <v>1453</v>
      </c>
      <c r="Q4" s="2854" t="s">
        <v>4214</v>
      </c>
      <c r="R4" s="2853" t="s">
        <v>1453</v>
      </c>
      <c r="S4" s="2853" t="s">
        <v>4214</v>
      </c>
      <c r="T4" s="2855" t="s">
        <v>1453</v>
      </c>
      <c r="U4" s="2855" t="s">
        <v>4214</v>
      </c>
      <c r="V4" s="2855" t="s">
        <v>1453</v>
      </c>
      <c r="W4" s="2855" t="s">
        <v>4214</v>
      </c>
      <c r="X4" s="2855" t="s">
        <v>1453</v>
      </c>
      <c r="Y4" s="2856" t="s">
        <v>4214</v>
      </c>
      <c r="AA4" s="2844"/>
      <c r="AG4" s="2844"/>
    </row>
    <row r="5" spans="1:33" ht="18.75" customHeight="1">
      <c r="A5" s="2857" t="s">
        <v>2420</v>
      </c>
      <c r="B5" s="2858">
        <v>276609</v>
      </c>
      <c r="C5" s="2859">
        <v>7673720</v>
      </c>
      <c r="D5" s="2860">
        <v>5879</v>
      </c>
      <c r="E5" s="2860">
        <v>2969809</v>
      </c>
      <c r="F5" s="2860">
        <v>146069</v>
      </c>
      <c r="G5" s="2860">
        <v>2074833</v>
      </c>
      <c r="H5" s="2860">
        <v>25950</v>
      </c>
      <c r="I5" s="2860">
        <v>380865</v>
      </c>
      <c r="J5" s="2860">
        <v>78448</v>
      </c>
      <c r="K5" s="2860">
        <v>1248279</v>
      </c>
      <c r="L5" s="2860" t="s">
        <v>4215</v>
      </c>
      <c r="M5" s="2860">
        <v>187787</v>
      </c>
      <c r="N5" s="2860">
        <v>291</v>
      </c>
      <c r="O5" s="2860">
        <v>14592</v>
      </c>
      <c r="P5" s="2860">
        <v>7260</v>
      </c>
      <c r="Q5" s="2860">
        <v>67820</v>
      </c>
      <c r="R5" s="2860">
        <v>12523</v>
      </c>
      <c r="S5" s="2860">
        <v>696856</v>
      </c>
      <c r="T5" s="2860">
        <v>10</v>
      </c>
      <c r="U5" s="2860">
        <v>284</v>
      </c>
      <c r="V5" s="2860">
        <v>61</v>
      </c>
      <c r="W5" s="2860">
        <v>26195</v>
      </c>
      <c r="X5" s="2860">
        <v>128</v>
      </c>
      <c r="Y5" s="2860">
        <v>6400</v>
      </c>
      <c r="AA5" s="2844"/>
      <c r="AG5" s="2844"/>
    </row>
    <row r="6" spans="1:33" s="2863" customFormat="1" ht="18.75" customHeight="1">
      <c r="A6" s="2862" t="s">
        <v>438</v>
      </c>
      <c r="B6" s="2858">
        <v>269838</v>
      </c>
      <c r="C6" s="2859">
        <v>7471857</v>
      </c>
      <c r="D6" s="2860">
        <v>5576</v>
      </c>
      <c r="E6" s="2860">
        <v>2885187</v>
      </c>
      <c r="F6" s="2860">
        <v>142623</v>
      </c>
      <c r="G6" s="2860">
        <v>2054040</v>
      </c>
      <c r="H6" s="2860">
        <v>25807</v>
      </c>
      <c r="I6" s="2860">
        <v>383765</v>
      </c>
      <c r="J6" s="2860">
        <v>76991</v>
      </c>
      <c r="K6" s="2860">
        <v>1152880</v>
      </c>
      <c r="L6" s="2860" t="s">
        <v>4216</v>
      </c>
      <c r="M6" s="2860">
        <v>179422</v>
      </c>
      <c r="N6" s="2860">
        <v>264</v>
      </c>
      <c r="O6" s="2860">
        <v>13898</v>
      </c>
      <c r="P6" s="2860">
        <v>6827</v>
      </c>
      <c r="Q6" s="2860">
        <v>64419</v>
      </c>
      <c r="R6" s="2860">
        <v>11600</v>
      </c>
      <c r="S6" s="2860">
        <v>720654</v>
      </c>
      <c r="T6" s="2860">
        <v>16</v>
      </c>
      <c r="U6" s="2860">
        <v>77</v>
      </c>
      <c r="V6" s="2860">
        <v>28</v>
      </c>
      <c r="W6" s="2860">
        <v>12215</v>
      </c>
      <c r="X6" s="2860">
        <v>106</v>
      </c>
      <c r="Y6" s="2860">
        <v>5300</v>
      </c>
      <c r="AA6" s="2864"/>
      <c r="AG6" s="2864"/>
    </row>
    <row r="7" spans="1:33" s="2863" customFormat="1" ht="18.75" customHeight="1">
      <c r="A7" s="2865" t="s">
        <v>344</v>
      </c>
      <c r="B7" s="2858">
        <v>257510</v>
      </c>
      <c r="C7" s="2859">
        <v>7038527.0550000006</v>
      </c>
      <c r="D7" s="2860">
        <v>5067</v>
      </c>
      <c r="E7" s="2860">
        <v>2637706.1230000001</v>
      </c>
      <c r="F7" s="2860">
        <v>135372</v>
      </c>
      <c r="G7" s="2860">
        <v>2016749.8089999999</v>
      </c>
      <c r="H7" s="2860">
        <v>24550</v>
      </c>
      <c r="I7" s="2860">
        <v>349995.48</v>
      </c>
      <c r="J7" s="2860">
        <v>74756</v>
      </c>
      <c r="K7" s="2860">
        <v>1103221.3810000001</v>
      </c>
      <c r="L7" s="2860" t="s">
        <v>4217</v>
      </c>
      <c r="M7" s="2860">
        <v>165121.285</v>
      </c>
      <c r="N7" s="2860">
        <v>238</v>
      </c>
      <c r="O7" s="2860">
        <v>12962.95</v>
      </c>
      <c r="P7" s="2860">
        <v>6196</v>
      </c>
      <c r="Q7" s="2860">
        <v>55907.423999999999</v>
      </c>
      <c r="R7" s="2860">
        <v>11187</v>
      </c>
      <c r="S7" s="2860">
        <v>676682.26300000004</v>
      </c>
      <c r="T7" s="2860">
        <v>14</v>
      </c>
      <c r="U7" s="2860">
        <v>237.464</v>
      </c>
      <c r="V7" s="2860">
        <v>38</v>
      </c>
      <c r="W7" s="2860">
        <v>15342.876</v>
      </c>
      <c r="X7" s="2860">
        <v>92</v>
      </c>
      <c r="Y7" s="2860">
        <v>4600</v>
      </c>
      <c r="AA7" s="2864"/>
      <c r="AG7" s="2864"/>
    </row>
    <row r="8" spans="1:33" s="2863" customFormat="1" ht="18.75" customHeight="1">
      <c r="A8" s="2865" t="s">
        <v>345</v>
      </c>
      <c r="B8" s="2858">
        <f>+D8+F8+H8+J8+N8+P8+R8+T8+V8+X8</f>
        <v>258304</v>
      </c>
      <c r="C8" s="2859">
        <f>+E8+G8+I8+K8+M8+O8+Q8+S8+U8+W8+Y8</f>
        <v>6904772</v>
      </c>
      <c r="D8" s="2860">
        <v>4863</v>
      </c>
      <c r="E8" s="2860">
        <v>2600403</v>
      </c>
      <c r="F8" s="2860">
        <v>134830</v>
      </c>
      <c r="G8" s="2860">
        <v>2009280</v>
      </c>
      <c r="H8" s="2860">
        <v>24973</v>
      </c>
      <c r="I8" s="2860">
        <v>344792</v>
      </c>
      <c r="J8" s="2860">
        <v>76111</v>
      </c>
      <c r="K8" s="2860">
        <v>1038742</v>
      </c>
      <c r="L8" s="2866" t="s">
        <v>4218</v>
      </c>
      <c r="M8" s="2860">
        <v>158617</v>
      </c>
      <c r="N8" s="2860">
        <v>253</v>
      </c>
      <c r="O8" s="2860">
        <v>19571</v>
      </c>
      <c r="P8" s="2860">
        <v>6010</v>
      </c>
      <c r="Q8" s="2860">
        <v>55989</v>
      </c>
      <c r="R8" s="2860">
        <v>11111</v>
      </c>
      <c r="S8" s="2860">
        <v>657564</v>
      </c>
      <c r="T8" s="2860">
        <v>17</v>
      </c>
      <c r="U8" s="2860">
        <v>281</v>
      </c>
      <c r="V8" s="2860">
        <v>34</v>
      </c>
      <c r="W8" s="2860">
        <v>14433</v>
      </c>
      <c r="X8" s="2860">
        <v>102</v>
      </c>
      <c r="Y8" s="2860">
        <v>5100</v>
      </c>
      <c r="AA8" s="2844"/>
      <c r="AG8" s="2844"/>
    </row>
    <row r="9" spans="1:33" s="2863" customFormat="1" ht="18.75" customHeight="1" thickBot="1">
      <c r="A9" s="2865" t="s">
        <v>346</v>
      </c>
      <c r="B9" s="2867">
        <v>251190</v>
      </c>
      <c r="C9" s="2868">
        <v>6892733</v>
      </c>
      <c r="D9" s="2869">
        <v>4746</v>
      </c>
      <c r="E9" s="2869">
        <v>2700222</v>
      </c>
      <c r="F9" s="2869">
        <v>129404</v>
      </c>
      <c r="G9" s="2869">
        <v>1919736</v>
      </c>
      <c r="H9" s="2869">
        <v>25254</v>
      </c>
      <c r="I9" s="2869">
        <v>341193</v>
      </c>
      <c r="J9" s="2869">
        <v>74488</v>
      </c>
      <c r="K9" s="2869">
        <v>1004150</v>
      </c>
      <c r="L9" s="2870" t="s">
        <v>4219</v>
      </c>
      <c r="M9" s="2869">
        <v>155056</v>
      </c>
      <c r="N9" s="2869">
        <v>330</v>
      </c>
      <c r="O9" s="2869">
        <v>20372</v>
      </c>
      <c r="P9" s="2869">
        <v>5905</v>
      </c>
      <c r="Q9" s="2869">
        <v>62344</v>
      </c>
      <c r="R9" s="2869">
        <v>10927</v>
      </c>
      <c r="S9" s="2869">
        <v>674334</v>
      </c>
      <c r="T9" s="2869">
        <v>19</v>
      </c>
      <c r="U9" s="2869">
        <v>655</v>
      </c>
      <c r="V9" s="2869">
        <v>24</v>
      </c>
      <c r="W9" s="2869">
        <v>10021</v>
      </c>
      <c r="X9" s="2869">
        <v>93</v>
      </c>
      <c r="Y9" s="2869">
        <v>4650</v>
      </c>
      <c r="AA9" s="2844"/>
      <c r="AG9" s="2844"/>
    </row>
    <row r="10" spans="1:33" s="2847" customFormat="1" ht="12">
      <c r="A10" s="2871" t="s">
        <v>4220</v>
      </c>
      <c r="B10" s="2518"/>
      <c r="C10" s="2518"/>
      <c r="D10" s="2518"/>
      <c r="E10" s="2518"/>
      <c r="F10" s="2518"/>
      <c r="G10" s="2518"/>
      <c r="H10" s="2518"/>
      <c r="I10" s="2518"/>
      <c r="J10" s="2518"/>
      <c r="K10" s="2872"/>
      <c r="L10" s="2872"/>
      <c r="M10" s="2872"/>
      <c r="N10" s="2872"/>
      <c r="O10" s="2872"/>
      <c r="P10" s="2872"/>
      <c r="Q10" s="2872"/>
      <c r="R10" s="2872"/>
      <c r="S10" s="2872"/>
      <c r="T10" s="2872"/>
      <c r="U10" s="2872"/>
      <c r="V10" s="2872"/>
      <c r="W10" s="2872"/>
      <c r="X10" s="2872"/>
      <c r="Y10" s="2873" t="s">
        <v>4221</v>
      </c>
    </row>
    <row r="11" spans="1:33" s="2845" customFormat="1" ht="30" customHeight="1">
      <c r="A11" s="2844"/>
      <c r="B11" s="2844"/>
      <c r="C11" s="2844"/>
      <c r="D11" s="2844"/>
      <c r="E11" s="2844"/>
      <c r="F11" s="2844"/>
      <c r="G11" s="2844"/>
      <c r="K11" s="2844"/>
      <c r="L11" s="2844"/>
      <c r="M11" s="2844"/>
      <c r="N11" s="2844"/>
      <c r="O11" s="2844"/>
      <c r="P11" s="2844"/>
    </row>
    <row r="12" spans="1:33" s="2845" customFormat="1" ht="30" customHeight="1">
      <c r="A12" s="2844" t="s">
        <v>4222</v>
      </c>
      <c r="B12" s="2707"/>
      <c r="C12" s="2707"/>
      <c r="D12" s="2707"/>
      <c r="E12" s="2707"/>
      <c r="F12" s="2707"/>
      <c r="G12" s="2707"/>
      <c r="H12" s="2707"/>
      <c r="I12" s="2707"/>
      <c r="J12" s="2707"/>
      <c r="K12" s="2844"/>
      <c r="L12" s="2844"/>
      <c r="M12" s="2844"/>
      <c r="N12" s="2844"/>
      <c r="O12" s="2844"/>
      <c r="P12" s="2844"/>
    </row>
    <row r="13" spans="1:33" s="2847" customFormat="1" ht="13.5" customHeight="1" thickBot="1">
      <c r="R13" s="2848"/>
      <c r="S13" s="2849" t="s">
        <v>4202</v>
      </c>
    </row>
    <row r="14" spans="1:33" s="2852" customFormat="1" ht="18" customHeight="1">
      <c r="A14" s="5674" t="s">
        <v>1410</v>
      </c>
      <c r="B14" s="5672" t="s">
        <v>815</v>
      </c>
      <c r="C14" s="5673"/>
      <c r="D14" s="5672" t="s">
        <v>4203</v>
      </c>
      <c r="E14" s="5676"/>
      <c r="F14" s="5672" t="s">
        <v>4204</v>
      </c>
      <c r="G14" s="5676"/>
      <c r="H14" s="5672" t="s">
        <v>4205</v>
      </c>
      <c r="I14" s="5676"/>
      <c r="J14" s="2850" t="s">
        <v>4206</v>
      </c>
      <c r="K14" s="2851" t="s">
        <v>4206</v>
      </c>
      <c r="L14" s="5672" t="s">
        <v>4207</v>
      </c>
      <c r="M14" s="5676"/>
      <c r="N14" s="5677" t="s">
        <v>4208</v>
      </c>
      <c r="O14" s="5678"/>
      <c r="P14" s="5672" t="s">
        <v>4209</v>
      </c>
      <c r="Q14" s="5676"/>
      <c r="R14" s="5672" t="s">
        <v>4223</v>
      </c>
      <c r="S14" s="5673"/>
    </row>
    <row r="15" spans="1:33" s="2852" customFormat="1" ht="18" customHeight="1">
      <c r="A15" s="5675"/>
      <c r="B15" s="2853" t="s">
        <v>1453</v>
      </c>
      <c r="C15" s="2853" t="s">
        <v>4214</v>
      </c>
      <c r="D15" s="2853" t="s">
        <v>1453</v>
      </c>
      <c r="E15" s="2853" t="s">
        <v>4214</v>
      </c>
      <c r="F15" s="2853" t="s">
        <v>1453</v>
      </c>
      <c r="G15" s="2853" t="s">
        <v>4214</v>
      </c>
      <c r="H15" s="2853" t="s">
        <v>1453</v>
      </c>
      <c r="I15" s="2853" t="s">
        <v>4214</v>
      </c>
      <c r="J15" s="2874" t="s">
        <v>1453</v>
      </c>
      <c r="K15" s="2854" t="s">
        <v>4214</v>
      </c>
      <c r="L15" s="2853" t="s">
        <v>1453</v>
      </c>
      <c r="M15" s="2853" t="s">
        <v>4214</v>
      </c>
      <c r="N15" s="2853" t="s">
        <v>1453</v>
      </c>
      <c r="O15" s="2853" t="s">
        <v>4214</v>
      </c>
      <c r="P15" s="2853" t="s">
        <v>1453</v>
      </c>
      <c r="Q15" s="2854" t="s">
        <v>4214</v>
      </c>
      <c r="R15" s="2853" t="s">
        <v>1453</v>
      </c>
      <c r="S15" s="2854" t="s">
        <v>4214</v>
      </c>
    </row>
    <row r="16" spans="1:33" ht="18.75" customHeight="1">
      <c r="A16" s="2857" t="s">
        <v>2420</v>
      </c>
      <c r="B16" s="2858">
        <v>12561</v>
      </c>
      <c r="C16" s="2859">
        <v>346919</v>
      </c>
      <c r="D16" s="2875">
        <v>230</v>
      </c>
      <c r="E16" s="2875">
        <v>115140</v>
      </c>
      <c r="F16" s="2875">
        <v>6770</v>
      </c>
      <c r="G16" s="2875">
        <v>102051</v>
      </c>
      <c r="H16" s="2875">
        <v>1217</v>
      </c>
      <c r="I16" s="2875">
        <v>17345</v>
      </c>
      <c r="J16" s="2875">
        <v>3457</v>
      </c>
      <c r="K16" s="2875">
        <v>60393</v>
      </c>
      <c r="L16" s="2875" t="s">
        <v>4224</v>
      </c>
      <c r="M16" s="2875">
        <v>7160</v>
      </c>
      <c r="N16" s="2875" t="s">
        <v>1232</v>
      </c>
      <c r="O16" s="2875" t="s">
        <v>1232</v>
      </c>
      <c r="P16" s="2875">
        <v>363</v>
      </c>
      <c r="Q16" s="2875">
        <v>3390</v>
      </c>
      <c r="R16" s="2875">
        <v>524</v>
      </c>
      <c r="S16" s="2875">
        <v>41440</v>
      </c>
    </row>
    <row r="17" spans="1:19" ht="18.75" customHeight="1">
      <c r="A17" s="2862" t="s">
        <v>438</v>
      </c>
      <c r="B17" s="2858">
        <v>8173</v>
      </c>
      <c r="C17" s="2859">
        <v>219752</v>
      </c>
      <c r="D17" s="2875">
        <v>117</v>
      </c>
      <c r="E17" s="2875">
        <v>69446</v>
      </c>
      <c r="F17" s="2875">
        <v>4353</v>
      </c>
      <c r="G17" s="2875">
        <v>72160</v>
      </c>
      <c r="H17" s="2875">
        <v>826</v>
      </c>
      <c r="I17" s="2875">
        <v>10887</v>
      </c>
      <c r="J17" s="2875">
        <v>2309</v>
      </c>
      <c r="K17" s="2875">
        <v>34940</v>
      </c>
      <c r="L17" s="2875" t="s">
        <v>4225</v>
      </c>
      <c r="M17" s="2875">
        <v>3772</v>
      </c>
      <c r="N17" s="2875">
        <v>5</v>
      </c>
      <c r="O17" s="2875">
        <v>157</v>
      </c>
      <c r="P17" s="2875">
        <v>239</v>
      </c>
      <c r="Q17" s="2875">
        <v>2459</v>
      </c>
      <c r="R17" s="2875">
        <v>324</v>
      </c>
      <c r="S17" s="2875">
        <v>25931</v>
      </c>
    </row>
    <row r="18" spans="1:19" ht="18.75" customHeight="1">
      <c r="A18" s="2865" t="s">
        <v>344</v>
      </c>
      <c r="B18" s="2858">
        <v>4375</v>
      </c>
      <c r="C18" s="2859">
        <v>90205.046999999991</v>
      </c>
      <c r="D18" s="2875">
        <v>52</v>
      </c>
      <c r="E18" s="2875">
        <v>17584.076000000001</v>
      </c>
      <c r="F18" s="2875">
        <v>2344</v>
      </c>
      <c r="G18" s="2875">
        <v>36036.044999999998</v>
      </c>
      <c r="H18" s="2875">
        <v>455</v>
      </c>
      <c r="I18" s="2875">
        <v>7116.99</v>
      </c>
      <c r="J18" s="2875">
        <v>1250</v>
      </c>
      <c r="K18" s="2875">
        <v>16654.34</v>
      </c>
      <c r="L18" s="2875" t="s">
        <v>4226</v>
      </c>
      <c r="M18" s="2875">
        <v>711.18</v>
      </c>
      <c r="N18" s="2875">
        <v>1</v>
      </c>
      <c r="O18" s="2875">
        <v>31.51</v>
      </c>
      <c r="P18" s="2875">
        <v>116</v>
      </c>
      <c r="Q18" s="2875">
        <v>977.67600000000004</v>
      </c>
      <c r="R18" s="2875">
        <v>157</v>
      </c>
      <c r="S18" s="2875">
        <v>11093.23</v>
      </c>
    </row>
    <row r="19" spans="1:19" ht="18.75" customHeight="1">
      <c r="A19" s="2865" t="s">
        <v>345</v>
      </c>
      <c r="B19" s="2858">
        <f>+D19+F19+H19+J19+N19+P19+R19</f>
        <v>1701</v>
      </c>
      <c r="C19" s="2859">
        <f>+E19+G19+I19+K19+M19+O19+Q19+S19</f>
        <v>59886</v>
      </c>
      <c r="D19" s="2875">
        <v>56</v>
      </c>
      <c r="E19" s="2860">
        <v>25218</v>
      </c>
      <c r="F19" s="2875">
        <v>860</v>
      </c>
      <c r="G19" s="2860">
        <v>17007</v>
      </c>
      <c r="H19" s="2875">
        <v>183</v>
      </c>
      <c r="I19" s="2860">
        <v>2655</v>
      </c>
      <c r="J19" s="2875">
        <v>461</v>
      </c>
      <c r="K19" s="2860">
        <v>5800</v>
      </c>
      <c r="L19" s="2876" t="s">
        <v>4227</v>
      </c>
      <c r="M19" s="2860">
        <v>1033</v>
      </c>
      <c r="N19" s="2875">
        <v>3</v>
      </c>
      <c r="O19" s="2875">
        <v>199</v>
      </c>
      <c r="P19" s="2875">
        <v>46</v>
      </c>
      <c r="Q19" s="2860">
        <v>447</v>
      </c>
      <c r="R19" s="2875">
        <v>92</v>
      </c>
      <c r="S19" s="2860">
        <v>7527</v>
      </c>
    </row>
    <row r="20" spans="1:19" ht="18.75" customHeight="1" thickBot="1">
      <c r="A20" s="2865" t="s">
        <v>346</v>
      </c>
      <c r="B20" s="2867">
        <v>424</v>
      </c>
      <c r="C20" s="2868">
        <v>12665</v>
      </c>
      <c r="D20" s="2877">
        <v>2</v>
      </c>
      <c r="E20" s="2869">
        <v>2086</v>
      </c>
      <c r="F20" s="2877">
        <v>221</v>
      </c>
      <c r="G20" s="2869">
        <v>5835</v>
      </c>
      <c r="H20" s="2877">
        <v>47</v>
      </c>
      <c r="I20" s="2869">
        <v>673</v>
      </c>
      <c r="J20" s="2877">
        <v>115</v>
      </c>
      <c r="K20" s="2869">
        <v>1647</v>
      </c>
      <c r="L20" s="2878" t="s">
        <v>4228</v>
      </c>
      <c r="M20" s="2869">
        <v>40</v>
      </c>
      <c r="N20" s="2877">
        <v>3</v>
      </c>
      <c r="O20" s="2877">
        <v>97</v>
      </c>
      <c r="P20" s="2877">
        <v>10</v>
      </c>
      <c r="Q20" s="2869">
        <v>121</v>
      </c>
      <c r="R20" s="2877">
        <v>26</v>
      </c>
      <c r="S20" s="2869">
        <v>2166</v>
      </c>
    </row>
    <row r="21" spans="1:19" s="2879" customFormat="1" ht="12">
      <c r="A21" s="2871" t="s">
        <v>4220</v>
      </c>
      <c r="B21" s="2872"/>
      <c r="C21" s="2872"/>
      <c r="D21" s="2872"/>
      <c r="E21" s="2872"/>
      <c r="F21" s="2872"/>
      <c r="G21" s="2872"/>
      <c r="H21" s="2872"/>
      <c r="I21" s="2872"/>
      <c r="J21" s="2872"/>
      <c r="K21" s="2872"/>
      <c r="L21" s="5681"/>
      <c r="M21" s="5681"/>
      <c r="N21" s="5681"/>
      <c r="O21" s="2872"/>
      <c r="P21" s="2872"/>
      <c r="Q21" s="2872"/>
      <c r="R21" s="2872"/>
      <c r="S21" s="2873" t="s">
        <v>4221</v>
      </c>
    </row>
    <row r="22" spans="1:19" ht="17.25" customHeight="1">
      <c r="A22" s="2847" t="s">
        <v>4229</v>
      </c>
    </row>
    <row r="23" spans="1:19" ht="30" customHeight="1">
      <c r="A23" s="2847"/>
    </row>
    <row r="24" spans="1:19" s="2852" customFormat="1" ht="30" customHeight="1">
      <c r="A24" s="2844" t="s">
        <v>4230</v>
      </c>
      <c r="B24" s="2844"/>
      <c r="C24" s="2844"/>
      <c r="D24" s="2844"/>
      <c r="E24" s="2844"/>
      <c r="F24" s="2844"/>
      <c r="G24" s="2844"/>
      <c r="H24" s="2844"/>
      <c r="I24" s="2844"/>
      <c r="J24" s="2844"/>
      <c r="K24" s="2844"/>
    </row>
    <row r="25" spans="1:19" s="2847" customFormat="1" ht="13.5" customHeight="1" thickBot="1">
      <c r="J25" s="2880"/>
      <c r="K25" s="2880"/>
      <c r="R25" s="2848"/>
      <c r="S25" s="2849" t="s">
        <v>4202</v>
      </c>
    </row>
    <row r="26" spans="1:19" s="2852" customFormat="1" ht="18" customHeight="1">
      <c r="A26" s="5674" t="s">
        <v>1410</v>
      </c>
      <c r="B26" s="5682" t="s">
        <v>815</v>
      </c>
      <c r="C26" s="5683"/>
      <c r="D26" s="5682" t="s">
        <v>4203</v>
      </c>
      <c r="E26" s="5683"/>
      <c r="F26" s="5682" t="s">
        <v>4204</v>
      </c>
      <c r="G26" s="5683"/>
      <c r="H26" s="5682" t="s">
        <v>4205</v>
      </c>
      <c r="I26" s="5683"/>
      <c r="J26" s="2850" t="s">
        <v>4206</v>
      </c>
      <c r="K26" s="2851" t="s">
        <v>4206</v>
      </c>
      <c r="L26" s="5682" t="s">
        <v>4207</v>
      </c>
      <c r="M26" s="5683"/>
      <c r="N26" s="5677" t="s">
        <v>4208</v>
      </c>
      <c r="O26" s="5678"/>
      <c r="P26" s="5682" t="s">
        <v>4209</v>
      </c>
      <c r="Q26" s="5683"/>
      <c r="R26" s="5682" t="s">
        <v>4223</v>
      </c>
      <c r="S26" s="5684"/>
    </row>
    <row r="27" spans="1:19" s="2852" customFormat="1" ht="18" customHeight="1">
      <c r="A27" s="5675"/>
      <c r="B27" s="2881" t="s">
        <v>1453</v>
      </c>
      <c r="C27" s="2881" t="s">
        <v>4214</v>
      </c>
      <c r="D27" s="2853" t="s">
        <v>1453</v>
      </c>
      <c r="E27" s="2853" t="s">
        <v>4214</v>
      </c>
      <c r="F27" s="2853" t="s">
        <v>1453</v>
      </c>
      <c r="G27" s="2853" t="s">
        <v>4214</v>
      </c>
      <c r="H27" s="2853" t="s">
        <v>1453</v>
      </c>
      <c r="I27" s="2853" t="s">
        <v>4214</v>
      </c>
      <c r="J27" s="2874" t="s">
        <v>1453</v>
      </c>
      <c r="K27" s="2853" t="s">
        <v>4214</v>
      </c>
      <c r="L27" s="2882" t="s">
        <v>1453</v>
      </c>
      <c r="M27" s="2881" t="s">
        <v>4214</v>
      </c>
      <c r="N27" s="2853" t="s">
        <v>1453</v>
      </c>
      <c r="O27" s="2853" t="s">
        <v>4214</v>
      </c>
      <c r="P27" s="2853" t="s">
        <v>1453</v>
      </c>
      <c r="Q27" s="2854" t="s">
        <v>4214</v>
      </c>
      <c r="R27" s="2853" t="s">
        <v>1453</v>
      </c>
      <c r="S27" s="2854" t="s">
        <v>4214</v>
      </c>
    </row>
    <row r="28" spans="1:19" ht="18.75" customHeight="1">
      <c r="A28" s="2857" t="s">
        <v>2420</v>
      </c>
      <c r="B28" s="2858">
        <v>2400</v>
      </c>
      <c r="C28" s="2859">
        <v>66277</v>
      </c>
      <c r="D28" s="2883">
        <v>67</v>
      </c>
      <c r="E28" s="2883">
        <v>32367</v>
      </c>
      <c r="F28" s="2883">
        <v>1226</v>
      </c>
      <c r="G28" s="2883">
        <v>15799</v>
      </c>
      <c r="H28" s="2883">
        <v>376</v>
      </c>
      <c r="I28" s="2883">
        <v>4831</v>
      </c>
      <c r="J28" s="2883">
        <v>731</v>
      </c>
      <c r="K28" s="2883">
        <v>10604</v>
      </c>
      <c r="L28" s="2860" t="s">
        <v>4231</v>
      </c>
      <c r="M28" s="2883">
        <v>2676</v>
      </c>
      <c r="N28" s="2860" t="s">
        <v>693</v>
      </c>
      <c r="O28" s="2860" t="s">
        <v>693</v>
      </c>
      <c r="P28" s="2860" t="s">
        <v>693</v>
      </c>
      <c r="Q28" s="2860" t="s">
        <v>693</v>
      </c>
      <c r="R28" s="2860" t="s">
        <v>693</v>
      </c>
      <c r="S28" s="2860" t="s">
        <v>693</v>
      </c>
    </row>
    <row r="29" spans="1:19" ht="18.75" customHeight="1">
      <c r="A29" s="2862" t="s">
        <v>438</v>
      </c>
      <c r="B29" s="2858">
        <v>1274</v>
      </c>
      <c r="C29" s="2859">
        <v>31671</v>
      </c>
      <c r="D29" s="2883">
        <v>34</v>
      </c>
      <c r="E29" s="2883">
        <v>14828</v>
      </c>
      <c r="F29" s="2883">
        <v>653</v>
      </c>
      <c r="G29" s="2883">
        <v>7160</v>
      </c>
      <c r="H29" s="2883">
        <v>204</v>
      </c>
      <c r="I29" s="2883">
        <v>3054</v>
      </c>
      <c r="J29" s="2883">
        <v>383</v>
      </c>
      <c r="K29" s="2883">
        <v>4870</v>
      </c>
      <c r="L29" s="2860" t="s">
        <v>4232</v>
      </c>
      <c r="M29" s="2883">
        <v>1759</v>
      </c>
      <c r="N29" s="2860" t="s">
        <v>693</v>
      </c>
      <c r="O29" s="2860" t="s">
        <v>693</v>
      </c>
      <c r="P29" s="2860" t="s">
        <v>693</v>
      </c>
      <c r="Q29" s="2860" t="s">
        <v>693</v>
      </c>
      <c r="R29" s="2860" t="s">
        <v>693</v>
      </c>
      <c r="S29" s="2860" t="s">
        <v>693</v>
      </c>
    </row>
    <row r="30" spans="1:19" ht="18.75" customHeight="1">
      <c r="A30" s="2865" t="s">
        <v>344</v>
      </c>
      <c r="B30" s="2858">
        <v>733</v>
      </c>
      <c r="C30" s="2859">
        <v>21587.179999999997</v>
      </c>
      <c r="D30" s="2883">
        <v>25</v>
      </c>
      <c r="E30" s="2883">
        <v>11575.15</v>
      </c>
      <c r="F30" s="2883">
        <v>379</v>
      </c>
      <c r="G30" s="2883">
        <v>3845.32</v>
      </c>
      <c r="H30" s="2883">
        <v>120</v>
      </c>
      <c r="I30" s="2883">
        <v>1873.79</v>
      </c>
      <c r="J30" s="2883">
        <v>209</v>
      </c>
      <c r="K30" s="2883">
        <v>2974.53</v>
      </c>
      <c r="L30" s="2860" t="s">
        <v>4233</v>
      </c>
      <c r="M30" s="2883">
        <v>1318.39</v>
      </c>
      <c r="N30" s="2860" t="s">
        <v>693</v>
      </c>
      <c r="O30" s="2860" t="s">
        <v>693</v>
      </c>
      <c r="P30" s="2860" t="s">
        <v>693</v>
      </c>
      <c r="Q30" s="2860" t="s">
        <v>693</v>
      </c>
      <c r="R30" s="2860" t="s">
        <v>693</v>
      </c>
      <c r="S30" s="2860" t="s">
        <v>693</v>
      </c>
    </row>
    <row r="31" spans="1:19" ht="18.75" customHeight="1">
      <c r="A31" s="2865" t="s">
        <v>345</v>
      </c>
      <c r="B31" s="2858" t="e">
        <f>+D31+F31+H31+J31+N31</f>
        <v>#VALUE!</v>
      </c>
      <c r="C31" s="2859" t="e">
        <f>+E31+G31+I31+K31+M31+O31</f>
        <v>#VALUE!</v>
      </c>
      <c r="D31" s="2883">
        <v>9</v>
      </c>
      <c r="E31" s="2860">
        <v>3339</v>
      </c>
      <c r="F31" s="2883">
        <v>91</v>
      </c>
      <c r="G31" s="2860">
        <v>717</v>
      </c>
      <c r="H31" s="2883">
        <v>37</v>
      </c>
      <c r="I31" s="2860">
        <v>463</v>
      </c>
      <c r="J31" s="2883">
        <v>57</v>
      </c>
      <c r="K31" s="2860">
        <v>500</v>
      </c>
      <c r="L31" s="2860" t="s">
        <v>4234</v>
      </c>
      <c r="M31" s="2860">
        <v>404</v>
      </c>
      <c r="N31" s="2860" t="s">
        <v>693</v>
      </c>
      <c r="O31" s="2860" t="s">
        <v>693</v>
      </c>
      <c r="P31" s="2860" t="s">
        <v>693</v>
      </c>
      <c r="Q31" s="2860" t="s">
        <v>693</v>
      </c>
      <c r="R31" s="2860" t="s">
        <v>693</v>
      </c>
      <c r="S31" s="2860" t="s">
        <v>693</v>
      </c>
    </row>
    <row r="32" spans="1:19" ht="18.75" customHeight="1" thickBot="1">
      <c r="A32" s="2865" t="s">
        <v>346</v>
      </c>
      <c r="B32" s="2867">
        <v>21</v>
      </c>
      <c r="C32" s="2868">
        <v>853</v>
      </c>
      <c r="D32" s="2884">
        <v>1</v>
      </c>
      <c r="E32" s="2869">
        <v>505</v>
      </c>
      <c r="F32" s="2884">
        <v>11</v>
      </c>
      <c r="G32" s="2869">
        <v>130</v>
      </c>
      <c r="H32" s="2884">
        <v>8</v>
      </c>
      <c r="I32" s="2869">
        <v>186</v>
      </c>
      <c r="J32" s="2884">
        <v>1</v>
      </c>
      <c r="K32" s="2869">
        <v>26</v>
      </c>
      <c r="L32" s="2869" t="s">
        <v>4235</v>
      </c>
      <c r="M32" s="2869">
        <v>6</v>
      </c>
      <c r="N32" s="2869" t="s">
        <v>693</v>
      </c>
      <c r="O32" s="2869" t="s">
        <v>693</v>
      </c>
      <c r="P32" s="2869" t="s">
        <v>693</v>
      </c>
      <c r="Q32" s="2869" t="s">
        <v>693</v>
      </c>
      <c r="R32" s="2869" t="s">
        <v>693</v>
      </c>
      <c r="S32" s="2869" t="s">
        <v>693</v>
      </c>
    </row>
    <row r="33" spans="1:19" s="2879" customFormat="1" ht="12">
      <c r="A33" s="2871" t="s">
        <v>4220</v>
      </c>
      <c r="B33" s="2871"/>
      <c r="C33" s="2871"/>
      <c r="D33" s="2871"/>
      <c r="E33" s="2847"/>
      <c r="F33" s="2847"/>
      <c r="G33" s="2847"/>
      <c r="H33" s="2847"/>
      <c r="I33" s="2847"/>
      <c r="J33" s="2847"/>
      <c r="K33" s="2847"/>
      <c r="L33" s="2847"/>
      <c r="M33" s="2847"/>
      <c r="N33" s="2847"/>
      <c r="O33" s="2847"/>
      <c r="P33" s="2847"/>
      <c r="Q33" s="2872"/>
      <c r="R33" s="2872"/>
      <c r="S33" s="2873" t="s">
        <v>4236</v>
      </c>
    </row>
    <row r="34" spans="1:19" ht="30" customHeight="1">
      <c r="A34" s="2885"/>
      <c r="B34" s="2847"/>
      <c r="C34" s="2847"/>
      <c r="D34" s="2847"/>
      <c r="E34" s="2847"/>
      <c r="F34" s="2847"/>
      <c r="G34" s="2847"/>
      <c r="H34" s="2847"/>
      <c r="I34" s="2847"/>
      <c r="J34" s="2847"/>
      <c r="K34" s="2847"/>
      <c r="L34" s="2847"/>
      <c r="M34" s="2847"/>
      <c r="N34" s="2847"/>
      <c r="O34" s="2847"/>
      <c r="P34" s="2847"/>
      <c r="Q34" s="2847"/>
      <c r="R34" s="2847"/>
      <c r="S34" s="2847"/>
    </row>
    <row r="35" spans="1:19" s="2886" customFormat="1" ht="30" customHeight="1">
      <c r="A35" s="2822" t="s">
        <v>4237</v>
      </c>
      <c r="B35" s="2822"/>
      <c r="C35" s="2822"/>
      <c r="D35" s="2822"/>
      <c r="E35" s="2822"/>
      <c r="F35" s="2822"/>
      <c r="G35" s="2822"/>
      <c r="H35" s="2822"/>
      <c r="I35" s="2822"/>
    </row>
    <row r="36" spans="1:19" s="2886" customFormat="1" ht="13.5" thickBot="1">
      <c r="A36" s="2837"/>
      <c r="B36" s="2837"/>
      <c r="C36" s="2837"/>
      <c r="D36" s="2837"/>
      <c r="E36" s="2837"/>
      <c r="F36" s="2837"/>
      <c r="G36" s="2837"/>
      <c r="H36" s="2837"/>
      <c r="I36" s="2887" t="s">
        <v>3278</v>
      </c>
    </row>
    <row r="37" spans="1:19" s="2886" customFormat="1" ht="18.75" customHeight="1">
      <c r="A37" s="5662" t="s">
        <v>1410</v>
      </c>
      <c r="B37" s="5685" t="s">
        <v>4238</v>
      </c>
      <c r="C37" s="5686"/>
      <c r="D37" s="5687"/>
      <c r="E37" s="5664" t="s">
        <v>4239</v>
      </c>
      <c r="F37" s="5665"/>
      <c r="G37" s="5667" t="s">
        <v>4240</v>
      </c>
      <c r="H37" s="5688" t="s">
        <v>4241</v>
      </c>
      <c r="I37" s="5690" t="s">
        <v>4242</v>
      </c>
    </row>
    <row r="38" spans="1:19" s="2886" customFormat="1" ht="30" customHeight="1">
      <c r="A38" s="5663"/>
      <c r="B38" s="2888" t="s">
        <v>3211</v>
      </c>
      <c r="C38" s="2889" t="s">
        <v>4243</v>
      </c>
      <c r="D38" s="2889" t="s">
        <v>3007</v>
      </c>
      <c r="E38" s="2890" t="s">
        <v>4244</v>
      </c>
      <c r="F38" s="2890" t="s">
        <v>4245</v>
      </c>
      <c r="G38" s="5668"/>
      <c r="H38" s="5689"/>
      <c r="I38" s="5691"/>
    </row>
    <row r="39" spans="1:19" s="2886" customFormat="1" ht="18" customHeight="1">
      <c r="A39" s="2891" t="s">
        <v>2420</v>
      </c>
      <c r="B39" s="2830">
        <v>10579</v>
      </c>
      <c r="C39" s="2831">
        <v>327</v>
      </c>
      <c r="D39" s="2831">
        <v>10906</v>
      </c>
      <c r="E39" s="2831">
        <v>560909834</v>
      </c>
      <c r="F39" s="2831">
        <v>51431</v>
      </c>
      <c r="G39" s="2831">
        <v>295314</v>
      </c>
      <c r="H39" s="2892">
        <v>27.08</v>
      </c>
      <c r="I39" s="2893">
        <v>1022396</v>
      </c>
    </row>
    <row r="40" spans="1:19" s="2886" customFormat="1" ht="18" customHeight="1">
      <c r="A40" s="2862" t="s">
        <v>438</v>
      </c>
      <c r="B40" s="2830">
        <v>10826</v>
      </c>
      <c r="C40" s="2831">
        <v>362</v>
      </c>
      <c r="D40" s="2831">
        <v>11188</v>
      </c>
      <c r="E40" s="2831">
        <v>598419243</v>
      </c>
      <c r="F40" s="2831">
        <v>53487</v>
      </c>
      <c r="G40" s="2831">
        <v>305954</v>
      </c>
      <c r="H40" s="2892">
        <v>27.35</v>
      </c>
      <c r="I40" s="2893">
        <v>962873</v>
      </c>
    </row>
    <row r="41" spans="1:19" s="2886" customFormat="1" ht="18" customHeight="1">
      <c r="A41" s="2862" t="s">
        <v>344</v>
      </c>
      <c r="B41" s="2830">
        <v>11067</v>
      </c>
      <c r="C41" s="2831">
        <v>405</v>
      </c>
      <c r="D41" s="2831">
        <v>11472</v>
      </c>
      <c r="E41" s="2831">
        <v>644290522</v>
      </c>
      <c r="F41" s="2831">
        <v>56162.005055788002</v>
      </c>
      <c r="G41" s="2831">
        <v>315840</v>
      </c>
      <c r="H41" s="2892">
        <v>27.53</v>
      </c>
      <c r="I41" s="2893">
        <v>1009975</v>
      </c>
    </row>
    <row r="42" spans="1:19" s="2886" customFormat="1" ht="18" customHeight="1">
      <c r="A42" s="2862" t="s">
        <v>345</v>
      </c>
      <c r="B42" s="2830">
        <v>11252</v>
      </c>
      <c r="C42" s="2831">
        <v>443</v>
      </c>
      <c r="D42" s="2831">
        <v>11695</v>
      </c>
      <c r="E42" s="2831">
        <v>692221053</v>
      </c>
      <c r="F42" s="2831">
        <v>59189.487216759298</v>
      </c>
      <c r="G42" s="2831">
        <v>325373</v>
      </c>
      <c r="H42" s="2892">
        <v>27.821547669944422</v>
      </c>
      <c r="I42" s="2893">
        <v>1008526</v>
      </c>
    </row>
    <row r="43" spans="1:19" s="2886" customFormat="1" ht="18" customHeight="1" thickBot="1">
      <c r="A43" s="2894" t="s">
        <v>346</v>
      </c>
      <c r="B43" s="2832">
        <v>11459</v>
      </c>
      <c r="C43" s="2833">
        <v>471</v>
      </c>
      <c r="D43" s="2833">
        <v>11930</v>
      </c>
      <c r="E43" s="2833">
        <v>728955857</v>
      </c>
      <c r="F43" s="2833">
        <v>61101.754149203691</v>
      </c>
      <c r="G43" s="2833">
        <v>335381</v>
      </c>
      <c r="H43" s="2895">
        <v>28.112405699916177</v>
      </c>
      <c r="I43" s="2896">
        <v>1014530</v>
      </c>
    </row>
    <row r="44" spans="1:19" s="2886" customFormat="1">
      <c r="A44" s="2836" t="s">
        <v>4246</v>
      </c>
      <c r="B44" s="2836"/>
      <c r="C44" s="2836"/>
      <c r="D44" s="2836"/>
      <c r="E44" s="2836"/>
      <c r="F44" s="2837"/>
      <c r="G44" s="2897"/>
      <c r="H44" s="2897"/>
      <c r="I44" s="2898" t="s">
        <v>4154</v>
      </c>
    </row>
  </sheetData>
  <mergeCells count="37">
    <mergeCell ref="N26:O26"/>
    <mergeCell ref="P26:Q26"/>
    <mergeCell ref="R26:S26"/>
    <mergeCell ref="A37:A38"/>
    <mergeCell ref="B37:D37"/>
    <mergeCell ref="E37:F37"/>
    <mergeCell ref="G37:G38"/>
    <mergeCell ref="H37:H38"/>
    <mergeCell ref="I37:I38"/>
    <mergeCell ref="N14:O14"/>
    <mergeCell ref="P14:Q14"/>
    <mergeCell ref="R14:S14"/>
    <mergeCell ref="L21:N21"/>
    <mergeCell ref="A26:A27"/>
    <mergeCell ref="B26:C26"/>
    <mergeCell ref="D26:E26"/>
    <mergeCell ref="F26:G26"/>
    <mergeCell ref="H26:I26"/>
    <mergeCell ref="L26:M26"/>
    <mergeCell ref="A14:A15"/>
    <mergeCell ref="B14:C14"/>
    <mergeCell ref="D14:E14"/>
    <mergeCell ref="F14:G14"/>
    <mergeCell ref="H14:I14"/>
    <mergeCell ref="L14:M14"/>
    <mergeCell ref="X3:Y3"/>
    <mergeCell ref="A3:A4"/>
    <mergeCell ref="B3:C3"/>
    <mergeCell ref="D3:E3"/>
    <mergeCell ref="F3:G3"/>
    <mergeCell ref="H3:I3"/>
    <mergeCell ref="L3:M3"/>
    <mergeCell ref="N3:O3"/>
    <mergeCell ref="P3:Q3"/>
    <mergeCell ref="R3:S3"/>
    <mergeCell ref="T3:U3"/>
    <mergeCell ref="V3:W3"/>
  </mergeCells>
  <phoneticPr fontId="2"/>
  <printOptions horizontalCentered="1"/>
  <pageMargins left="0.23622047244094491" right="0.23622047244094491" top="0.74803149606299213" bottom="0.74803149606299213" header="0.31496062992125984" footer="0.31496062992125984"/>
  <pageSetup paperSize="9" scale="90" firstPageNumber="111" fitToWidth="0" orientation="portrait" cellComments="asDisplayed" useFirstPageNumber="1" r:id="rId1"/>
  <headerFooter alignWithMargins="0">
    <oddFooter>&amp;C&amp;"ＭＳ 明朝,標準"&amp;10&amp;P</oddFooter>
  </headerFooter>
  <colBreaks count="1" manualBreakCount="1">
    <brk id="10" max="43"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C5C2-7B1F-41A9-923F-6ADF4ABA35EB}">
  <dimension ref="A1:AN37"/>
  <sheetViews>
    <sheetView view="pageBreakPreview" zoomScaleNormal="100" zoomScaleSheetLayoutView="100" workbookViewId="0"/>
  </sheetViews>
  <sheetFormatPr defaultColWidth="9" defaultRowHeight="13"/>
  <cols>
    <col min="1" max="1" width="9.1796875" style="2909" customWidth="1"/>
    <col min="2" max="4" width="6.6328125" style="2909" customWidth="1"/>
    <col min="5" max="7" width="6.90625" style="2909" customWidth="1"/>
    <col min="8" max="14" width="6.6328125" style="2909" customWidth="1"/>
    <col min="15" max="44" width="3.08984375" style="2909" customWidth="1"/>
    <col min="45" max="47" width="3.90625" style="2909" customWidth="1"/>
    <col min="48" max="53" width="3.08984375" style="2909" customWidth="1"/>
    <col min="54" max="16384" width="9" style="2909"/>
  </cols>
  <sheetData>
    <row r="1" spans="1:40" s="2900" customFormat="1" ht="30" customHeight="1">
      <c r="A1" s="2899" t="s">
        <v>4247</v>
      </c>
      <c r="B1" s="2899"/>
      <c r="C1" s="2899"/>
      <c r="D1" s="2899"/>
      <c r="E1" s="2899"/>
      <c r="F1" s="2899"/>
      <c r="G1" s="2899"/>
      <c r="H1" s="2899"/>
      <c r="I1" s="2899"/>
      <c r="J1" s="2899"/>
      <c r="K1" s="2899"/>
      <c r="L1" s="2899"/>
      <c r="M1" s="2899"/>
      <c r="N1" s="2899"/>
      <c r="O1" s="2899"/>
      <c r="P1" s="2899"/>
      <c r="Q1" s="2899"/>
      <c r="R1" s="2899"/>
      <c r="S1" s="2899"/>
      <c r="T1" s="2899"/>
      <c r="U1" s="2899"/>
      <c r="V1" s="2899"/>
      <c r="W1" s="2899"/>
      <c r="X1" s="2899"/>
      <c r="Y1" s="2899"/>
      <c r="Z1" s="2899"/>
      <c r="AA1" s="2899"/>
      <c r="AB1" s="2899"/>
      <c r="AC1" s="2899"/>
      <c r="AD1" s="2899"/>
      <c r="AE1" s="2899"/>
      <c r="AF1" s="2899"/>
      <c r="AG1" s="2899"/>
      <c r="AH1" s="2899"/>
      <c r="AI1" s="2899"/>
      <c r="AJ1" s="2899"/>
      <c r="AK1" s="2899"/>
      <c r="AL1" s="2899"/>
      <c r="AM1" s="2899"/>
      <c r="AN1" s="2899"/>
    </row>
    <row r="2" spans="1:40" s="2901" customFormat="1" ht="15" customHeight="1" thickBot="1">
      <c r="H2" s="2902" t="s">
        <v>1974</v>
      </c>
    </row>
    <row r="3" spans="1:40" s="2903" customFormat="1" ht="22.5" customHeight="1">
      <c r="A3" s="5692" t="s">
        <v>363</v>
      </c>
      <c r="B3" s="5694" t="s">
        <v>4248</v>
      </c>
      <c r="C3" s="5695"/>
      <c r="D3" s="5696"/>
      <c r="E3" s="5697" t="s">
        <v>4249</v>
      </c>
      <c r="F3" s="5699" t="s">
        <v>4250</v>
      </c>
      <c r="G3" s="5700"/>
      <c r="H3" s="5700"/>
    </row>
    <row r="4" spans="1:40" s="2903" customFormat="1" ht="22.5" customHeight="1">
      <c r="A4" s="5693"/>
      <c r="B4" s="2904" t="s">
        <v>1461</v>
      </c>
      <c r="C4" s="2904" t="s">
        <v>369</v>
      </c>
      <c r="D4" s="2904" t="s">
        <v>370</v>
      </c>
      <c r="E4" s="5698"/>
      <c r="F4" s="2904" t="s">
        <v>1461</v>
      </c>
      <c r="G4" s="2904" t="s">
        <v>369</v>
      </c>
      <c r="H4" s="2904" t="s">
        <v>370</v>
      </c>
    </row>
    <row r="5" spans="1:40" ht="18.75" customHeight="1">
      <c r="A5" s="2905" t="s">
        <v>4251</v>
      </c>
      <c r="B5" s="2906">
        <v>2053</v>
      </c>
      <c r="C5" s="2907">
        <v>1166</v>
      </c>
      <c r="D5" s="2907">
        <v>885</v>
      </c>
      <c r="E5" s="2908">
        <v>4177</v>
      </c>
      <c r="F5" s="894">
        <v>986</v>
      </c>
      <c r="G5" s="905">
        <v>574</v>
      </c>
      <c r="H5" s="905">
        <v>411</v>
      </c>
    </row>
    <row r="6" spans="1:40" ht="18.75" customHeight="1">
      <c r="A6" s="2910" t="s">
        <v>4252</v>
      </c>
      <c r="B6" s="2906">
        <v>1997</v>
      </c>
      <c r="C6" s="2907">
        <v>1075</v>
      </c>
      <c r="D6" s="2907">
        <v>921</v>
      </c>
      <c r="E6" s="2908">
        <v>4495</v>
      </c>
      <c r="F6" s="894">
        <v>914</v>
      </c>
      <c r="G6" s="905">
        <v>489</v>
      </c>
      <c r="H6" s="905">
        <v>425</v>
      </c>
    </row>
    <row r="7" spans="1:40" ht="18.75" customHeight="1">
      <c r="A7" s="2910" t="s">
        <v>4253</v>
      </c>
      <c r="B7" s="2906">
        <v>1847</v>
      </c>
      <c r="C7" s="2907">
        <v>961</v>
      </c>
      <c r="D7" s="2907">
        <v>884</v>
      </c>
      <c r="E7" s="2908">
        <v>4982</v>
      </c>
      <c r="F7" s="894">
        <v>848</v>
      </c>
      <c r="G7" s="905">
        <v>472</v>
      </c>
      <c r="H7" s="905">
        <v>375</v>
      </c>
    </row>
    <row r="8" spans="1:40" ht="18.75" customHeight="1">
      <c r="A8" s="2910" t="s">
        <v>4254</v>
      </c>
      <c r="B8" s="2906">
        <v>1830</v>
      </c>
      <c r="C8" s="2907">
        <v>935</v>
      </c>
      <c r="D8" s="2907">
        <v>894</v>
      </c>
      <c r="E8" s="2908">
        <v>5019</v>
      </c>
      <c r="F8" s="894">
        <v>821</v>
      </c>
      <c r="G8" s="905">
        <v>433</v>
      </c>
      <c r="H8" s="905">
        <v>388</v>
      </c>
    </row>
    <row r="9" spans="1:40" ht="18.75" customHeight="1" thickBot="1">
      <c r="A9" s="2911" t="s">
        <v>4255</v>
      </c>
      <c r="B9" s="2912">
        <v>1747</v>
      </c>
      <c r="C9" s="2913">
        <v>910</v>
      </c>
      <c r="D9" s="2913">
        <v>836</v>
      </c>
      <c r="E9" s="2914">
        <v>4562</v>
      </c>
      <c r="F9" s="900">
        <v>747</v>
      </c>
      <c r="G9" s="907">
        <v>380</v>
      </c>
      <c r="H9" s="907">
        <v>367</v>
      </c>
    </row>
    <row r="10" spans="1:40" s="2901" customFormat="1" ht="16.5" customHeight="1">
      <c r="A10" s="2901" t="s">
        <v>4256</v>
      </c>
      <c r="J10" s="2915" t="s">
        <v>4257</v>
      </c>
    </row>
    <row r="11" spans="1:40" s="2901" customFormat="1" ht="16.5" customHeight="1">
      <c r="A11" s="2901" t="s">
        <v>4258</v>
      </c>
    </row>
    <row r="12" spans="1:40" ht="30" customHeight="1"/>
    <row r="13" spans="1:40" s="2900" customFormat="1" ht="30" customHeight="1">
      <c r="A13" s="2899" t="s">
        <v>4259</v>
      </c>
      <c r="B13" s="2899"/>
      <c r="C13" s="2899"/>
      <c r="D13" s="2899"/>
      <c r="E13" s="2899"/>
      <c r="F13" s="2899"/>
      <c r="G13" s="2899"/>
      <c r="H13" s="2899"/>
      <c r="I13" s="2899"/>
      <c r="J13" s="2899"/>
      <c r="K13" s="2899"/>
      <c r="L13" s="2899"/>
      <c r="M13" s="2899"/>
      <c r="N13" s="2899"/>
      <c r="O13" s="2899"/>
      <c r="P13" s="2899"/>
      <c r="Q13" s="2899"/>
      <c r="R13" s="2899"/>
      <c r="S13" s="2899"/>
      <c r="T13" s="2899"/>
      <c r="U13" s="2899"/>
      <c r="V13" s="2899"/>
      <c r="W13" s="2899"/>
      <c r="X13" s="2899"/>
      <c r="Y13" s="2899"/>
      <c r="Z13" s="2899"/>
      <c r="AA13" s="2899"/>
      <c r="AB13" s="2899"/>
      <c r="AC13" s="2899"/>
      <c r="AD13" s="2899"/>
      <c r="AE13" s="2899"/>
      <c r="AF13" s="2899"/>
      <c r="AG13" s="2899"/>
      <c r="AH13" s="2899"/>
      <c r="AI13" s="2707"/>
      <c r="AJ13" s="2707"/>
      <c r="AK13" s="2707"/>
      <c r="AL13" s="2707"/>
      <c r="AM13" s="2707"/>
      <c r="AN13" s="2707"/>
    </row>
    <row r="14" spans="1:40" s="2916" customFormat="1" ht="15" customHeight="1" thickBot="1">
      <c r="B14" s="2917"/>
      <c r="C14" s="2917"/>
      <c r="D14" s="2917"/>
      <c r="E14" s="2917"/>
      <c r="F14" s="2917"/>
      <c r="G14" s="2917"/>
      <c r="H14" s="2918"/>
      <c r="I14" s="2918"/>
      <c r="M14" s="2915" t="s">
        <v>4260</v>
      </c>
    </row>
    <row r="15" spans="1:40" ht="18.75" customHeight="1">
      <c r="A15" s="5692" t="s">
        <v>363</v>
      </c>
      <c r="B15" s="5701" t="s">
        <v>4261</v>
      </c>
      <c r="C15" s="5702"/>
      <c r="D15" s="5703"/>
      <c r="E15" s="5701" t="s">
        <v>4262</v>
      </c>
      <c r="F15" s="5702"/>
      <c r="G15" s="5703"/>
      <c r="H15" s="5704" t="s">
        <v>4263</v>
      </c>
      <c r="I15" s="5704"/>
      <c r="J15" s="5704"/>
      <c r="K15" s="5704"/>
      <c r="L15" s="5704"/>
      <c r="M15" s="5701"/>
      <c r="N15" s="2919"/>
    </row>
    <row r="16" spans="1:40" ht="18.75" customHeight="1">
      <c r="A16" s="5693"/>
      <c r="B16" s="2920" t="s">
        <v>1461</v>
      </c>
      <c r="C16" s="2920" t="s">
        <v>369</v>
      </c>
      <c r="D16" s="2920" t="s">
        <v>370</v>
      </c>
      <c r="E16" s="2920" t="s">
        <v>1461</v>
      </c>
      <c r="F16" s="2920" t="s">
        <v>369</v>
      </c>
      <c r="G16" s="2920" t="s">
        <v>370</v>
      </c>
      <c r="H16" s="5705" t="s">
        <v>1461</v>
      </c>
      <c r="I16" s="5705"/>
      <c r="J16" s="5705" t="s">
        <v>369</v>
      </c>
      <c r="K16" s="5705"/>
      <c r="L16" s="5705" t="s">
        <v>370</v>
      </c>
      <c r="M16" s="5706"/>
    </row>
    <row r="17" spans="1:14" ht="18.75" customHeight="1">
      <c r="A17" s="2905" t="s">
        <v>4251</v>
      </c>
      <c r="B17" s="2921">
        <v>683</v>
      </c>
      <c r="C17" s="2922">
        <v>268</v>
      </c>
      <c r="D17" s="2922">
        <v>415</v>
      </c>
      <c r="E17" s="2923">
        <v>2944</v>
      </c>
      <c r="F17" s="2922">
        <v>1150</v>
      </c>
      <c r="G17" s="2922">
        <v>1794</v>
      </c>
      <c r="H17" s="5707">
        <v>327542</v>
      </c>
      <c r="I17" s="5707"/>
      <c r="J17" s="5708">
        <v>149051</v>
      </c>
      <c r="K17" s="5708"/>
      <c r="L17" s="5708">
        <v>178491</v>
      </c>
      <c r="M17" s="5708"/>
    </row>
    <row r="18" spans="1:14" ht="18.75" customHeight="1">
      <c r="A18" s="2910" t="s">
        <v>4252</v>
      </c>
      <c r="B18" s="2921">
        <v>586</v>
      </c>
      <c r="C18" s="2922">
        <v>248</v>
      </c>
      <c r="D18" s="2922">
        <v>338</v>
      </c>
      <c r="E18" s="2923">
        <v>2523</v>
      </c>
      <c r="F18" s="2922">
        <v>1163</v>
      </c>
      <c r="G18" s="2922">
        <v>1360</v>
      </c>
      <c r="H18" s="5707">
        <v>284266</v>
      </c>
      <c r="I18" s="5707"/>
      <c r="J18" s="5708">
        <v>144516</v>
      </c>
      <c r="K18" s="5708"/>
      <c r="L18" s="5708">
        <v>139750</v>
      </c>
      <c r="M18" s="5708"/>
    </row>
    <row r="19" spans="1:14" ht="18.75" customHeight="1">
      <c r="A19" s="2910" t="s">
        <v>4253</v>
      </c>
      <c r="B19" s="2921">
        <v>543</v>
      </c>
      <c r="C19" s="2922">
        <v>200</v>
      </c>
      <c r="D19" s="2922">
        <v>343</v>
      </c>
      <c r="E19" s="2923">
        <v>2230</v>
      </c>
      <c r="F19" s="2922">
        <v>860</v>
      </c>
      <c r="G19" s="2922">
        <v>1370</v>
      </c>
      <c r="H19" s="5707">
        <v>246423</v>
      </c>
      <c r="I19" s="5707"/>
      <c r="J19" s="5708">
        <v>106633</v>
      </c>
      <c r="K19" s="5708"/>
      <c r="L19" s="5708">
        <v>139790</v>
      </c>
      <c r="M19" s="5708"/>
    </row>
    <row r="20" spans="1:14" ht="18.75" customHeight="1">
      <c r="A20" s="2910" t="s">
        <v>4254</v>
      </c>
      <c r="B20" s="2921">
        <v>518</v>
      </c>
      <c r="C20" s="2922">
        <v>197</v>
      </c>
      <c r="D20" s="2922">
        <v>321</v>
      </c>
      <c r="E20" s="2923">
        <v>2095</v>
      </c>
      <c r="F20" s="2922">
        <v>794</v>
      </c>
      <c r="G20" s="2922">
        <v>1301</v>
      </c>
      <c r="H20" s="5707">
        <v>235365</v>
      </c>
      <c r="I20" s="5707"/>
      <c r="J20" s="5708">
        <v>101764</v>
      </c>
      <c r="K20" s="5708"/>
      <c r="L20" s="5708">
        <v>133601</v>
      </c>
      <c r="M20" s="5708"/>
    </row>
    <row r="21" spans="1:14" ht="18.75" customHeight="1" thickBot="1">
      <c r="A21" s="2911" t="s">
        <v>4255</v>
      </c>
      <c r="B21" s="2924">
        <v>534</v>
      </c>
      <c r="C21" s="2925">
        <v>209</v>
      </c>
      <c r="D21" s="2925">
        <v>325</v>
      </c>
      <c r="E21" s="2926">
        <v>2257</v>
      </c>
      <c r="F21" s="2925">
        <v>888</v>
      </c>
      <c r="G21" s="2925">
        <v>1369</v>
      </c>
      <c r="H21" s="5709">
        <v>256640</v>
      </c>
      <c r="I21" s="5709"/>
      <c r="J21" s="5710">
        <v>111320</v>
      </c>
      <c r="K21" s="5710"/>
      <c r="L21" s="5710">
        <v>145320</v>
      </c>
      <c r="M21" s="5710"/>
    </row>
    <row r="22" spans="1:14" s="2916" customFormat="1" ht="15" customHeight="1">
      <c r="B22" s="2927"/>
      <c r="C22" s="2927"/>
      <c r="D22" s="2927"/>
      <c r="E22" s="2927"/>
      <c r="F22" s="2927"/>
      <c r="G22" s="2927"/>
      <c r="H22" s="2918"/>
      <c r="I22" s="2918"/>
      <c r="M22" s="2915" t="s">
        <v>4257</v>
      </c>
    </row>
    <row r="23" spans="1:14" ht="30" customHeight="1"/>
    <row r="24" spans="1:14" s="2929" customFormat="1" ht="30" customHeight="1">
      <c r="A24" s="2928" t="s">
        <v>4264</v>
      </c>
      <c r="B24" s="2928"/>
      <c r="C24" s="2928"/>
      <c r="D24" s="2928"/>
      <c r="E24" s="2928"/>
      <c r="F24" s="2928"/>
      <c r="G24" s="2928"/>
      <c r="H24" s="2928"/>
      <c r="I24" s="2928"/>
      <c r="J24" s="2928"/>
      <c r="K24" s="2928"/>
      <c r="L24" s="2928"/>
      <c r="M24" s="2928"/>
    </row>
    <row r="25" spans="1:14" s="2930" customFormat="1" ht="15" customHeight="1" thickBot="1">
      <c r="B25" s="2917"/>
      <c r="C25" s="2917"/>
      <c r="D25" s="2917"/>
      <c r="E25" s="2917"/>
      <c r="F25" s="2917"/>
      <c r="G25" s="2917"/>
      <c r="N25" s="2931" t="s">
        <v>4265</v>
      </c>
    </row>
    <row r="26" spans="1:14" s="2937" customFormat="1" ht="39.65" customHeight="1">
      <c r="A26" s="2932" t="s">
        <v>4266</v>
      </c>
      <c r="B26" s="2933" t="s">
        <v>487</v>
      </c>
      <c r="C26" s="2934" t="s">
        <v>4267</v>
      </c>
      <c r="D26" s="2935" t="s">
        <v>4268</v>
      </c>
      <c r="E26" s="2933" t="s">
        <v>4269</v>
      </c>
      <c r="F26" s="2933" t="s">
        <v>4270</v>
      </c>
      <c r="G26" s="2933" t="s">
        <v>4271</v>
      </c>
      <c r="H26" s="2936" t="s">
        <v>4272</v>
      </c>
      <c r="I26" s="2933" t="s">
        <v>4273</v>
      </c>
      <c r="J26" s="2933" t="s">
        <v>4274</v>
      </c>
      <c r="K26" s="2933" t="s">
        <v>4275</v>
      </c>
      <c r="L26" s="2934" t="s">
        <v>4276</v>
      </c>
      <c r="M26" s="2933" t="s">
        <v>4277</v>
      </c>
      <c r="N26" s="2936" t="s">
        <v>4278</v>
      </c>
    </row>
    <row r="27" spans="1:14" s="2937" customFormat="1" ht="31.5" customHeight="1">
      <c r="A27" s="2938" t="s">
        <v>4279</v>
      </c>
      <c r="B27" s="2939">
        <v>838</v>
      </c>
      <c r="C27" s="2940">
        <v>77</v>
      </c>
      <c r="D27" s="2940">
        <v>56</v>
      </c>
      <c r="E27" s="2940">
        <v>63</v>
      </c>
      <c r="F27" s="2940">
        <v>64</v>
      </c>
      <c r="G27" s="2940">
        <v>51</v>
      </c>
      <c r="H27" s="2940">
        <v>55</v>
      </c>
      <c r="I27" s="2940">
        <v>56</v>
      </c>
      <c r="J27" s="2940">
        <v>52</v>
      </c>
      <c r="K27" s="2940">
        <v>78</v>
      </c>
      <c r="L27" s="2940">
        <v>134</v>
      </c>
      <c r="M27" s="2940">
        <v>61</v>
      </c>
      <c r="N27" s="2940">
        <v>91</v>
      </c>
    </row>
    <row r="28" spans="1:14" s="2937" customFormat="1" ht="31.5" customHeight="1">
      <c r="A28" s="2941" t="s">
        <v>4280</v>
      </c>
      <c r="B28" s="2942">
        <v>866</v>
      </c>
      <c r="C28" s="2943">
        <v>82</v>
      </c>
      <c r="D28" s="2943">
        <v>67</v>
      </c>
      <c r="E28" s="2943">
        <v>75</v>
      </c>
      <c r="F28" s="2943">
        <v>96</v>
      </c>
      <c r="G28" s="2943">
        <v>52</v>
      </c>
      <c r="H28" s="2943">
        <v>82</v>
      </c>
      <c r="I28" s="2943">
        <v>85</v>
      </c>
      <c r="J28" s="2943">
        <v>60</v>
      </c>
      <c r="K28" s="2943">
        <v>48</v>
      </c>
      <c r="L28" s="2943">
        <v>60</v>
      </c>
      <c r="M28" s="2943">
        <v>70</v>
      </c>
      <c r="N28" s="2943">
        <v>89</v>
      </c>
    </row>
    <row r="29" spans="1:14" s="2937" customFormat="1" ht="31.5" customHeight="1" thickBot="1">
      <c r="A29" s="2944" t="s">
        <v>4281</v>
      </c>
      <c r="B29" s="2945">
        <v>298</v>
      </c>
      <c r="C29" s="2946">
        <v>27</v>
      </c>
      <c r="D29" s="2946">
        <v>32</v>
      </c>
      <c r="E29" s="2946">
        <v>29</v>
      </c>
      <c r="F29" s="2946">
        <v>37</v>
      </c>
      <c r="G29" s="2946">
        <v>18</v>
      </c>
      <c r="H29" s="2946">
        <v>26</v>
      </c>
      <c r="I29" s="2946">
        <v>29</v>
      </c>
      <c r="J29" s="2946">
        <v>20</v>
      </c>
      <c r="K29" s="2946">
        <v>20</v>
      </c>
      <c r="L29" s="2946">
        <v>18</v>
      </c>
      <c r="M29" s="2946">
        <v>19</v>
      </c>
      <c r="N29" s="2946">
        <v>23</v>
      </c>
    </row>
    <row r="30" spans="1:14" s="2930" customFormat="1" ht="15" customHeight="1">
      <c r="B30" s="2918"/>
      <c r="C30" s="2918"/>
      <c r="D30" s="2918"/>
      <c r="E30" s="2918"/>
      <c r="F30" s="2918"/>
      <c r="G30" s="2947"/>
      <c r="I30" s="2918"/>
      <c r="J30" s="2918"/>
      <c r="K30" s="2918"/>
      <c r="L30" s="2918"/>
      <c r="M30" s="2918"/>
      <c r="N30" s="2947" t="s">
        <v>4257</v>
      </c>
    </row>
    <row r="37" spans="31:33">
      <c r="AE37" s="2948"/>
      <c r="AF37" s="2948"/>
      <c r="AG37" s="2948"/>
    </row>
  </sheetData>
  <mergeCells count="26">
    <mergeCell ref="H21:I21"/>
    <mergeCell ref="J21:K21"/>
    <mergeCell ref="L21:M21"/>
    <mergeCell ref="H19:I19"/>
    <mergeCell ref="J19:K19"/>
    <mergeCell ref="L19:M19"/>
    <mergeCell ref="H20:I20"/>
    <mergeCell ref="J20:K20"/>
    <mergeCell ref="L20:M20"/>
    <mergeCell ref="H17:I17"/>
    <mergeCell ref="J17:K17"/>
    <mergeCell ref="L17:M17"/>
    <mergeCell ref="H18:I18"/>
    <mergeCell ref="J18:K18"/>
    <mergeCell ref="L18:M18"/>
    <mergeCell ref="A3:A4"/>
    <mergeCell ref="B3:D3"/>
    <mergeCell ref="E3:E4"/>
    <mergeCell ref="F3:H3"/>
    <mergeCell ref="A15:A16"/>
    <mergeCell ref="B15:D15"/>
    <mergeCell ref="E15:G15"/>
    <mergeCell ref="H15:M15"/>
    <mergeCell ref="H16:I16"/>
    <mergeCell ref="J16:K16"/>
    <mergeCell ref="L16:M16"/>
  </mergeCells>
  <phoneticPr fontId="2"/>
  <printOptions horizontalCentered="1"/>
  <pageMargins left="0.39370078740157483" right="0.39370078740157483" top="0.59055118110236227" bottom="0.59055118110236227" header="0.11811023622047245" footer="0.11811023622047245"/>
  <pageSetup paperSize="9" firstPageNumber="113" fitToWidth="0" orientation="portrait" useFirstPageNumber="1" r:id="rId1"/>
  <headerFooter alignWithMargins="0">
    <oddFooter>&amp;C&amp;"ＭＳ 明朝,標準"&amp;10&amp;P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DA9C-DA44-4538-95A5-7D46ABCDB994}">
  <dimension ref="A1:K24"/>
  <sheetViews>
    <sheetView view="pageBreakPreview" zoomScaleNormal="100" zoomScaleSheetLayoutView="100" workbookViewId="0"/>
  </sheetViews>
  <sheetFormatPr defaultColWidth="9" defaultRowHeight="13"/>
  <cols>
    <col min="1" max="2" width="8.90625" style="2981" customWidth="1"/>
    <col min="3" max="10" width="9.453125" style="2981" customWidth="1"/>
    <col min="11" max="16384" width="9" style="2981"/>
  </cols>
  <sheetData>
    <row r="1" spans="1:10" s="2950" customFormat="1" ht="30" customHeight="1">
      <c r="A1" s="2949" t="s">
        <v>4282</v>
      </c>
      <c r="B1" s="2949"/>
      <c r="C1" s="2949"/>
      <c r="D1" s="2949"/>
      <c r="E1" s="2949"/>
      <c r="F1" s="2949"/>
      <c r="G1" s="2949"/>
      <c r="H1" s="2949"/>
      <c r="I1" s="2949"/>
      <c r="J1" s="2949"/>
    </row>
    <row r="2" spans="1:10" s="2951" customFormat="1" ht="15" customHeight="1" thickBot="1">
      <c r="B2" s="2848"/>
      <c r="C2" s="2848"/>
      <c r="D2" s="2848"/>
      <c r="E2" s="2848"/>
      <c r="F2" s="2848"/>
      <c r="G2" s="2952" t="s">
        <v>4283</v>
      </c>
      <c r="H2" s="2681"/>
      <c r="I2" s="2681"/>
      <c r="J2" s="2681"/>
    </row>
    <row r="3" spans="1:10" s="2956" customFormat="1" ht="24.65" customHeight="1">
      <c r="A3" s="2953"/>
      <c r="B3" s="2954" t="s">
        <v>4284</v>
      </c>
      <c r="C3" s="5713" t="s">
        <v>4285</v>
      </c>
      <c r="D3" s="5713" t="s">
        <v>4286</v>
      </c>
      <c r="E3" s="5713" t="s">
        <v>4287</v>
      </c>
      <c r="F3" s="5713" t="s">
        <v>4288</v>
      </c>
      <c r="G3" s="5715" t="s">
        <v>4289</v>
      </c>
      <c r="H3" s="2955"/>
      <c r="I3" s="2955"/>
      <c r="J3" s="2955"/>
    </row>
    <row r="4" spans="1:10" s="2956" customFormat="1" ht="24.65" customHeight="1">
      <c r="A4" s="2957" t="s">
        <v>4290</v>
      </c>
      <c r="B4" s="2958"/>
      <c r="C4" s="5714"/>
      <c r="D4" s="5714"/>
      <c r="E4" s="5714"/>
      <c r="F4" s="5714"/>
      <c r="G4" s="5716"/>
      <c r="H4" s="2959"/>
      <c r="I4" s="2959"/>
      <c r="J4" s="2959"/>
    </row>
    <row r="5" spans="1:10" s="2956" customFormat="1" ht="24.75" customHeight="1">
      <c r="A5" s="5711" t="s">
        <v>1461</v>
      </c>
      <c r="B5" s="5712"/>
      <c r="C5" s="2960">
        <f>SUM(C6:C11)</f>
        <v>54</v>
      </c>
      <c r="D5" s="2961">
        <f>SUM(D6:D11)</f>
        <v>8093</v>
      </c>
      <c r="E5" s="2961">
        <f>SUM(E6:E11)</f>
        <v>7683.5</v>
      </c>
      <c r="F5" s="2961">
        <f>SUM(F6:F11)</f>
        <v>164.5</v>
      </c>
      <c r="G5" s="2962">
        <f>F5/E5*100</f>
        <v>2.1409513893407954</v>
      </c>
      <c r="H5" s="2963"/>
      <c r="I5" s="2963"/>
      <c r="J5" s="2963"/>
    </row>
    <row r="6" spans="1:10" s="2956" customFormat="1" ht="24.75" customHeight="1">
      <c r="A6" s="5724" t="s">
        <v>4291</v>
      </c>
      <c r="B6" s="5725"/>
      <c r="C6" s="2963">
        <v>10</v>
      </c>
      <c r="D6" s="2964">
        <v>865</v>
      </c>
      <c r="E6" s="2964">
        <v>865</v>
      </c>
      <c r="F6" s="2964">
        <v>19</v>
      </c>
      <c r="G6" s="2965">
        <f t="shared" ref="G6:G11" si="0">F6/E6*100</f>
        <v>2.1965317919075145</v>
      </c>
      <c r="H6" s="2963"/>
      <c r="I6" s="2963"/>
      <c r="J6" s="2963"/>
    </row>
    <row r="7" spans="1:10" s="2956" customFormat="1" ht="24.75" customHeight="1">
      <c r="A7" s="5724" t="s">
        <v>4292</v>
      </c>
      <c r="B7" s="5725"/>
      <c r="C7" s="2963">
        <v>1</v>
      </c>
      <c r="D7" s="2964">
        <v>61</v>
      </c>
      <c r="E7" s="2964">
        <v>61</v>
      </c>
      <c r="F7" s="2964">
        <v>1.5</v>
      </c>
      <c r="G7" s="2965">
        <f t="shared" si="0"/>
        <v>2.459016393442623</v>
      </c>
      <c r="H7" s="2963"/>
      <c r="I7" s="2963"/>
      <c r="J7" s="2963"/>
    </row>
    <row r="8" spans="1:10" s="2956" customFormat="1" ht="24.75" customHeight="1">
      <c r="A8" s="5726" t="s">
        <v>4293</v>
      </c>
      <c r="B8" s="5727"/>
      <c r="C8" s="2966">
        <v>8</v>
      </c>
      <c r="D8" s="2967">
        <v>1942</v>
      </c>
      <c r="E8" s="2967">
        <v>1942</v>
      </c>
      <c r="F8" s="2967">
        <v>36.5</v>
      </c>
      <c r="G8" s="2968">
        <f t="shared" si="0"/>
        <v>1.8795056642636458</v>
      </c>
      <c r="H8" s="2966"/>
      <c r="I8" s="2966"/>
      <c r="J8" s="2966"/>
    </row>
    <row r="9" spans="1:10" s="2956" customFormat="1" ht="24.75" customHeight="1">
      <c r="A9" s="5724" t="s">
        <v>4294</v>
      </c>
      <c r="B9" s="5725"/>
      <c r="C9" s="2963">
        <v>1</v>
      </c>
      <c r="D9" s="2964">
        <v>68.5</v>
      </c>
      <c r="E9" s="2964">
        <v>68.5</v>
      </c>
      <c r="F9" s="2964">
        <v>2</v>
      </c>
      <c r="G9" s="2965">
        <f t="shared" si="0"/>
        <v>2.9197080291970803</v>
      </c>
      <c r="H9" s="2963"/>
      <c r="I9" s="2963"/>
      <c r="J9" s="2963"/>
    </row>
    <row r="10" spans="1:10" s="2956" customFormat="1" ht="24.75" customHeight="1">
      <c r="A10" s="5726" t="s">
        <v>4295</v>
      </c>
      <c r="B10" s="5727"/>
      <c r="C10" s="2966">
        <v>13</v>
      </c>
      <c r="D10" s="2967">
        <v>1622</v>
      </c>
      <c r="E10" s="2967">
        <v>1621.5</v>
      </c>
      <c r="F10" s="2967">
        <v>33.5</v>
      </c>
      <c r="G10" s="2968">
        <f t="shared" si="0"/>
        <v>2.0659882824545175</v>
      </c>
      <c r="H10" s="2966"/>
      <c r="I10" s="2966"/>
      <c r="J10" s="2966"/>
    </row>
    <row r="11" spans="1:10" s="2956" customFormat="1" ht="24.75" customHeight="1" thickBot="1">
      <c r="A11" s="5728" t="s">
        <v>466</v>
      </c>
      <c r="B11" s="5729"/>
      <c r="C11" s="2969">
        <v>21</v>
      </c>
      <c r="D11" s="2970">
        <v>3534.5</v>
      </c>
      <c r="E11" s="2970">
        <v>3125.5</v>
      </c>
      <c r="F11" s="2970">
        <v>72</v>
      </c>
      <c r="G11" s="2971">
        <f t="shared" si="0"/>
        <v>2.3036314189729645</v>
      </c>
      <c r="H11" s="2963"/>
      <c r="I11" s="2963"/>
      <c r="J11" s="2963"/>
    </row>
    <row r="12" spans="1:10" s="2951" customFormat="1" ht="15" customHeight="1">
      <c r="B12" s="2972"/>
      <c r="C12" s="2972"/>
      <c r="D12" s="2972"/>
      <c r="E12" s="2972"/>
      <c r="F12" s="2972"/>
      <c r="G12" s="2973" t="s">
        <v>4296</v>
      </c>
      <c r="H12" s="2974"/>
      <c r="I12" s="2974"/>
      <c r="J12" s="2974"/>
    </row>
    <row r="13" spans="1:10" s="2951" customFormat="1" ht="27" customHeight="1">
      <c r="B13" s="2974"/>
      <c r="C13" s="2974"/>
      <c r="D13" s="2974"/>
      <c r="E13" s="2974"/>
      <c r="F13" s="2974"/>
      <c r="G13" s="2974"/>
      <c r="H13" s="2974"/>
      <c r="I13" s="2974"/>
      <c r="J13" s="2974"/>
    </row>
    <row r="14" spans="1:10" s="2976" customFormat="1" ht="30" customHeight="1">
      <c r="A14" s="2975" t="s">
        <v>4297</v>
      </c>
      <c r="B14" s="2975"/>
      <c r="C14" s="2975"/>
      <c r="D14" s="2975"/>
      <c r="E14" s="2975"/>
      <c r="F14" s="2975"/>
      <c r="G14" s="2975"/>
      <c r="H14" s="2975"/>
      <c r="I14" s="2975"/>
      <c r="J14" s="2975"/>
    </row>
    <row r="15" spans="1:10" s="2977" customFormat="1" ht="15" customHeight="1" thickBot="1">
      <c r="B15" s="2681"/>
      <c r="C15" s="2681"/>
      <c r="D15" s="2681"/>
      <c r="E15" s="2978" t="s">
        <v>4298</v>
      </c>
      <c r="F15" s="2681"/>
      <c r="G15" s="2681"/>
      <c r="H15" s="2681"/>
      <c r="I15" s="2681"/>
    </row>
    <row r="16" spans="1:10" ht="21" customHeight="1">
      <c r="A16" s="5717" t="s">
        <v>4299</v>
      </c>
      <c r="B16" s="5719" t="s">
        <v>4300</v>
      </c>
      <c r="C16" s="5720"/>
      <c r="D16" s="5720" t="s">
        <v>4301</v>
      </c>
      <c r="E16" s="5722" t="s">
        <v>4302</v>
      </c>
      <c r="F16" s="2979"/>
      <c r="G16" s="2980"/>
      <c r="H16" s="2980"/>
      <c r="I16" s="2980"/>
      <c r="J16" s="2980"/>
    </row>
    <row r="17" spans="1:11" ht="21" customHeight="1">
      <c r="A17" s="5718"/>
      <c r="B17" s="2982"/>
      <c r="C17" s="2983" t="s">
        <v>4303</v>
      </c>
      <c r="D17" s="5721"/>
      <c r="E17" s="5723"/>
      <c r="F17" s="2980"/>
      <c r="G17" s="2980"/>
      <c r="H17" s="2980"/>
      <c r="I17" s="2980"/>
      <c r="J17" s="2980"/>
    </row>
    <row r="18" spans="1:11" ht="21" customHeight="1" thickBot="1">
      <c r="A18" s="2984" t="s">
        <v>4304</v>
      </c>
      <c r="B18" s="2985">
        <v>20</v>
      </c>
      <c r="C18" s="2986">
        <v>10</v>
      </c>
      <c r="D18" s="2985">
        <v>9</v>
      </c>
      <c r="E18" s="2985">
        <v>33</v>
      </c>
      <c r="F18" s="2980"/>
      <c r="G18" s="2980"/>
      <c r="H18" s="2980"/>
      <c r="I18" s="2980"/>
      <c r="J18" s="2980"/>
    </row>
    <row r="19" spans="1:11" s="2977" customFormat="1" ht="18" customHeight="1">
      <c r="A19" s="2987"/>
      <c r="B19" s="2987"/>
      <c r="C19" s="2988"/>
      <c r="D19" s="2988"/>
      <c r="E19" s="2978" t="s">
        <v>4296</v>
      </c>
      <c r="F19" s="2988"/>
      <c r="G19" s="2988"/>
      <c r="H19" s="2988"/>
      <c r="I19" s="2988"/>
      <c r="J19" s="2981"/>
    </row>
    <row r="20" spans="1:11" ht="33.65" customHeight="1">
      <c r="D20" s="2988"/>
      <c r="E20" s="2988"/>
      <c r="F20" s="2988"/>
      <c r="G20" s="2988"/>
      <c r="H20" s="2988"/>
      <c r="I20" s="2988"/>
      <c r="J20" s="2988"/>
    </row>
    <row r="21" spans="1:11">
      <c r="A21" s="2977"/>
      <c r="B21" s="2681"/>
      <c r="C21" s="2681"/>
      <c r="D21" s="2681"/>
      <c r="E21" s="2681"/>
      <c r="F21" s="2681"/>
      <c r="G21" s="2681"/>
      <c r="H21" s="2681"/>
      <c r="I21" s="2681"/>
      <c r="K21" s="2977"/>
    </row>
    <row r="24" spans="1:11" ht="20.5" customHeight="1"/>
  </sheetData>
  <mergeCells count="16">
    <mergeCell ref="G3:G4"/>
    <mergeCell ref="A16:A17"/>
    <mergeCell ref="B16:C16"/>
    <mergeCell ref="D16:D17"/>
    <mergeCell ref="E16:E17"/>
    <mergeCell ref="A6:B6"/>
    <mergeCell ref="A7:B7"/>
    <mergeCell ref="A8:B8"/>
    <mergeCell ref="A9:B9"/>
    <mergeCell ref="A10:B10"/>
    <mergeCell ref="A11:B11"/>
    <mergeCell ref="A5:B5"/>
    <mergeCell ref="C3:C4"/>
    <mergeCell ref="D3:D4"/>
    <mergeCell ref="E3:E4"/>
    <mergeCell ref="F3:F4"/>
  </mergeCells>
  <phoneticPr fontId="2"/>
  <printOptions horizontalCentered="1"/>
  <pageMargins left="0.39370078740157483" right="0.39370078740157483" top="0.59055118110236227" bottom="0.59055118110236227" header="0.11811023622047245" footer="0.11811023622047245"/>
  <pageSetup paperSize="9" firstPageNumber="114" orientation="portrait" useFirstPageNumber="1" r:id="rId1"/>
  <headerFooter alignWithMargins="0">
    <oddFooter>&amp;C&amp;"ＭＳ 明朝,標準"&amp;10&amp;P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C8B1-AB8C-4B7B-9F0F-46958FF1FB41}">
  <dimension ref="A1:O34"/>
  <sheetViews>
    <sheetView view="pageBreakPreview" zoomScaleNormal="100" zoomScaleSheetLayoutView="100" workbookViewId="0"/>
  </sheetViews>
  <sheetFormatPr defaultColWidth="9" defaultRowHeight="13"/>
  <cols>
    <col min="1" max="1" width="5.453125" style="2886" bestFit="1" customWidth="1"/>
    <col min="2" max="2" width="4.453125" style="2886" bestFit="1" customWidth="1"/>
    <col min="3" max="12" width="8.36328125" style="2886" customWidth="1"/>
    <col min="13" max="16384" width="9" style="2886"/>
  </cols>
  <sheetData>
    <row r="1" spans="1:15" s="2593" customFormat="1" ht="30" customHeight="1">
      <c r="A1" s="2473" t="s">
        <v>4305</v>
      </c>
      <c r="B1" s="2473"/>
      <c r="C1" s="2473"/>
      <c r="D1" s="2473"/>
      <c r="E1" s="2473"/>
      <c r="F1" s="2473"/>
      <c r="G1" s="2473"/>
      <c r="H1" s="2473"/>
      <c r="I1" s="2473"/>
      <c r="J1" s="2473"/>
      <c r="K1" s="2473"/>
      <c r="L1" s="2473"/>
    </row>
    <row r="2" spans="1:15" s="2989" customFormat="1" ht="15" customHeight="1" thickBot="1">
      <c r="M2" s="2990"/>
      <c r="N2" s="2990"/>
      <c r="O2" s="2990"/>
    </row>
    <row r="3" spans="1:15" ht="18" customHeight="1">
      <c r="A3" s="5732" t="s">
        <v>363</v>
      </c>
      <c r="B3" s="5733"/>
      <c r="C3" s="5566" t="s">
        <v>815</v>
      </c>
      <c r="D3" s="5566"/>
      <c r="E3" s="5730" t="s">
        <v>4306</v>
      </c>
      <c r="F3" s="5730"/>
      <c r="G3" s="5730" t="s">
        <v>4307</v>
      </c>
      <c r="H3" s="5730"/>
      <c r="I3" s="5730" t="s">
        <v>4308</v>
      </c>
      <c r="J3" s="5730"/>
      <c r="K3" s="5730" t="s">
        <v>4309</v>
      </c>
      <c r="L3" s="5731"/>
      <c r="M3" s="2993"/>
    </row>
    <row r="4" spans="1:15" ht="27.75" customHeight="1">
      <c r="A4" s="5734"/>
      <c r="B4" s="5735"/>
      <c r="C4" s="2994" t="s">
        <v>4310</v>
      </c>
      <c r="D4" s="2779" t="s">
        <v>4311</v>
      </c>
      <c r="E4" s="2994" t="s">
        <v>4310</v>
      </c>
      <c r="F4" s="2779" t="s">
        <v>4311</v>
      </c>
      <c r="G4" s="2994" t="s">
        <v>4310</v>
      </c>
      <c r="H4" s="2779" t="s">
        <v>4311</v>
      </c>
      <c r="I4" s="2994" t="s">
        <v>4310</v>
      </c>
      <c r="J4" s="2779" t="s">
        <v>4311</v>
      </c>
      <c r="K4" s="2994" t="s">
        <v>4310</v>
      </c>
      <c r="L4" s="2995" t="s">
        <v>4311</v>
      </c>
      <c r="M4" s="2993"/>
    </row>
    <row r="5" spans="1:15" ht="15" customHeight="1">
      <c r="A5" s="5736" t="s">
        <v>342</v>
      </c>
      <c r="B5" s="5737"/>
      <c r="C5" s="2996">
        <v>4118</v>
      </c>
      <c r="D5" s="2997">
        <v>96</v>
      </c>
      <c r="E5" s="2998">
        <v>21</v>
      </c>
      <c r="F5" s="2998">
        <v>3</v>
      </c>
      <c r="G5" s="2998" t="s">
        <v>1232</v>
      </c>
      <c r="H5" s="2998" t="s">
        <v>1232</v>
      </c>
      <c r="I5" s="2998">
        <v>1062</v>
      </c>
      <c r="J5" s="2998" t="s">
        <v>1232</v>
      </c>
      <c r="K5" s="2998">
        <v>672</v>
      </c>
      <c r="L5" s="2998">
        <v>26</v>
      </c>
    </row>
    <row r="6" spans="1:15" ht="15" customHeight="1">
      <c r="A6" s="5738" t="s">
        <v>4252</v>
      </c>
      <c r="B6" s="5739"/>
      <c r="C6" s="2999">
        <v>4552</v>
      </c>
      <c r="D6" s="3000">
        <v>151</v>
      </c>
      <c r="E6" s="3001">
        <v>17</v>
      </c>
      <c r="F6" s="3001">
        <v>3</v>
      </c>
      <c r="G6" s="3001" t="s">
        <v>1232</v>
      </c>
      <c r="H6" s="3001" t="s">
        <v>1232</v>
      </c>
      <c r="I6" s="3001">
        <v>1250</v>
      </c>
      <c r="J6" s="3001">
        <v>3</v>
      </c>
      <c r="K6" s="3001">
        <v>912</v>
      </c>
      <c r="L6" s="3001">
        <v>47</v>
      </c>
    </row>
    <row r="7" spans="1:15" ht="15" customHeight="1">
      <c r="A7" s="5738" t="s">
        <v>4253</v>
      </c>
      <c r="B7" s="5739"/>
      <c r="C7" s="2999">
        <v>4803</v>
      </c>
      <c r="D7" s="3000">
        <v>179</v>
      </c>
      <c r="E7" s="3001">
        <v>36</v>
      </c>
      <c r="F7" s="3001">
        <v>0</v>
      </c>
      <c r="G7" s="3001" t="s">
        <v>1232</v>
      </c>
      <c r="H7" s="3001" t="s">
        <v>1232</v>
      </c>
      <c r="I7" s="3001">
        <v>1311</v>
      </c>
      <c r="J7" s="3001">
        <v>1</v>
      </c>
      <c r="K7" s="3001">
        <v>938</v>
      </c>
      <c r="L7" s="3001">
        <v>86</v>
      </c>
    </row>
    <row r="8" spans="1:15" ht="15" customHeight="1">
      <c r="A8" s="5740" t="s">
        <v>4254</v>
      </c>
      <c r="B8" s="5741"/>
      <c r="C8" s="2999">
        <v>4933</v>
      </c>
      <c r="D8" s="3000">
        <v>85</v>
      </c>
      <c r="E8" s="3001">
        <v>22</v>
      </c>
      <c r="F8" s="3001">
        <v>6</v>
      </c>
      <c r="G8" s="3001" t="s">
        <v>1232</v>
      </c>
      <c r="H8" s="3001" t="s">
        <v>1232</v>
      </c>
      <c r="I8" s="3001">
        <v>1330</v>
      </c>
      <c r="J8" s="3001" t="s">
        <v>1232</v>
      </c>
      <c r="K8" s="3001">
        <v>1047</v>
      </c>
      <c r="L8" s="3001">
        <v>28</v>
      </c>
    </row>
    <row r="9" spans="1:15" ht="15" customHeight="1" thickBot="1">
      <c r="A9" s="5742" t="s">
        <v>4312</v>
      </c>
      <c r="B9" s="5743"/>
      <c r="C9" s="3004">
        <v>4487</v>
      </c>
      <c r="D9" s="3005">
        <v>75</v>
      </c>
      <c r="E9" s="3006">
        <v>14</v>
      </c>
      <c r="F9" s="3006">
        <v>1</v>
      </c>
      <c r="G9" s="3006" t="s">
        <v>1232</v>
      </c>
      <c r="H9" s="3006" t="s">
        <v>1232</v>
      </c>
      <c r="I9" s="3006">
        <v>1180</v>
      </c>
      <c r="J9" s="3006" t="s">
        <v>1232</v>
      </c>
      <c r="K9" s="3006">
        <v>838</v>
      </c>
      <c r="L9" s="3006">
        <v>12</v>
      </c>
    </row>
    <row r="10" spans="1:15" ht="15" customHeight="1" thickBot="1">
      <c r="C10" s="3007"/>
      <c r="D10" s="3007"/>
      <c r="E10" s="3007"/>
      <c r="F10" s="3007"/>
      <c r="G10" s="3007"/>
      <c r="H10" s="3007"/>
      <c r="I10" s="3007"/>
      <c r="J10" s="3007"/>
      <c r="K10" s="2993"/>
      <c r="L10" s="2993"/>
    </row>
    <row r="11" spans="1:15" ht="18" customHeight="1">
      <c r="A11" s="5732" t="s">
        <v>363</v>
      </c>
      <c r="B11" s="5733"/>
      <c r="C11" s="5745" t="s">
        <v>4313</v>
      </c>
      <c r="D11" s="5746"/>
      <c r="E11" s="5731" t="s">
        <v>4314</v>
      </c>
      <c r="F11" s="5687"/>
      <c r="G11" s="5731" t="s">
        <v>4315</v>
      </c>
      <c r="H11" s="5687"/>
      <c r="I11" s="5731" t="s">
        <v>4294</v>
      </c>
      <c r="J11" s="5687"/>
      <c r="K11" s="5730" t="s">
        <v>1825</v>
      </c>
      <c r="L11" s="5731"/>
    </row>
    <row r="12" spans="1:15" ht="27.75" customHeight="1">
      <c r="A12" s="5734"/>
      <c r="B12" s="5735"/>
      <c r="C12" s="2994" t="s">
        <v>4310</v>
      </c>
      <c r="D12" s="2779" t="s">
        <v>4311</v>
      </c>
      <c r="E12" s="2994" t="s">
        <v>4310</v>
      </c>
      <c r="F12" s="2779" t="s">
        <v>4311</v>
      </c>
      <c r="G12" s="2994" t="s">
        <v>4310</v>
      </c>
      <c r="H12" s="2779" t="s">
        <v>4311</v>
      </c>
      <c r="I12" s="2994" t="s">
        <v>4310</v>
      </c>
      <c r="J12" s="2779" t="s">
        <v>4311</v>
      </c>
      <c r="K12" s="2994" t="s">
        <v>4310</v>
      </c>
      <c r="L12" s="2995" t="s">
        <v>4311</v>
      </c>
    </row>
    <row r="13" spans="1:15" ht="15" customHeight="1">
      <c r="A13" s="5736" t="s">
        <v>342</v>
      </c>
      <c r="B13" s="5737"/>
      <c r="C13" s="2998" t="s">
        <v>1232</v>
      </c>
      <c r="D13" s="2998" t="s">
        <v>1232</v>
      </c>
      <c r="E13" s="2998">
        <v>8</v>
      </c>
      <c r="F13" s="2998" t="s">
        <v>1232</v>
      </c>
      <c r="G13" s="2998">
        <v>250</v>
      </c>
      <c r="H13" s="2998" t="s">
        <v>1232</v>
      </c>
      <c r="I13" s="2998">
        <v>229</v>
      </c>
      <c r="J13" s="2998">
        <v>2</v>
      </c>
      <c r="K13" s="3008" t="s">
        <v>1232</v>
      </c>
      <c r="L13" s="2998" t="s">
        <v>1232</v>
      </c>
    </row>
    <row r="14" spans="1:15" ht="15" customHeight="1">
      <c r="A14" s="5738" t="s">
        <v>4252</v>
      </c>
      <c r="B14" s="5739"/>
      <c r="C14" s="3001">
        <v>1</v>
      </c>
      <c r="D14" s="3001" t="s">
        <v>1232</v>
      </c>
      <c r="E14" s="3001">
        <v>5</v>
      </c>
      <c r="F14" s="3001" t="s">
        <v>1232</v>
      </c>
      <c r="G14" s="3001">
        <v>280</v>
      </c>
      <c r="H14" s="3001">
        <v>2</v>
      </c>
      <c r="I14" s="3001">
        <v>204</v>
      </c>
      <c r="J14" s="3001">
        <v>3</v>
      </c>
      <c r="K14" s="2781">
        <v>1</v>
      </c>
      <c r="L14" s="3001" t="s">
        <v>1232</v>
      </c>
    </row>
    <row r="15" spans="1:15" ht="15" customHeight="1">
      <c r="A15" s="5738" t="s">
        <v>4253</v>
      </c>
      <c r="B15" s="5739"/>
      <c r="C15" s="3001">
        <v>1</v>
      </c>
      <c r="D15" s="3001" t="s">
        <v>1232</v>
      </c>
      <c r="E15" s="3001">
        <v>8</v>
      </c>
      <c r="F15" s="3001" t="s">
        <v>1232</v>
      </c>
      <c r="G15" s="3001">
        <v>323</v>
      </c>
      <c r="H15" s="3001" t="s">
        <v>1232</v>
      </c>
      <c r="I15" s="3001">
        <v>197</v>
      </c>
      <c r="J15" s="3001">
        <v>8</v>
      </c>
      <c r="K15" s="2781" t="s">
        <v>1232</v>
      </c>
      <c r="L15" s="3001" t="s">
        <v>1232</v>
      </c>
    </row>
    <row r="16" spans="1:15" ht="15" customHeight="1">
      <c r="A16" s="5740" t="s">
        <v>4254</v>
      </c>
      <c r="B16" s="5741"/>
      <c r="C16" s="3001" t="s">
        <v>1232</v>
      </c>
      <c r="D16" s="3001" t="s">
        <v>1232</v>
      </c>
      <c r="E16" s="3001">
        <v>23</v>
      </c>
      <c r="F16" s="3001" t="s">
        <v>1232</v>
      </c>
      <c r="G16" s="3001">
        <v>256</v>
      </c>
      <c r="H16" s="3001" t="s">
        <v>1232</v>
      </c>
      <c r="I16" s="3001">
        <v>263</v>
      </c>
      <c r="J16" s="3001">
        <v>6</v>
      </c>
      <c r="K16" s="2781" t="s">
        <v>1232</v>
      </c>
      <c r="L16" s="3001" t="s">
        <v>1232</v>
      </c>
    </row>
    <row r="17" spans="1:12" ht="15" customHeight="1" thickBot="1">
      <c r="A17" s="5742" t="s">
        <v>4312</v>
      </c>
      <c r="B17" s="5743"/>
      <c r="C17" s="2786" t="s">
        <v>1232</v>
      </c>
      <c r="D17" s="2788" t="s">
        <v>1232</v>
      </c>
      <c r="E17" s="2788">
        <v>1</v>
      </c>
      <c r="F17" s="2788" t="s">
        <v>1232</v>
      </c>
      <c r="G17" s="2788">
        <v>242</v>
      </c>
      <c r="H17" s="2788" t="s">
        <v>1232</v>
      </c>
      <c r="I17" s="2788">
        <v>287</v>
      </c>
      <c r="J17" s="2788">
        <v>10</v>
      </c>
      <c r="K17" s="2788" t="s">
        <v>1232</v>
      </c>
      <c r="L17" s="2788" t="s">
        <v>1232</v>
      </c>
    </row>
    <row r="18" spans="1:12" ht="15" customHeight="1" thickBot="1">
      <c r="C18" s="3007"/>
      <c r="D18" s="3007"/>
      <c r="E18" s="3007"/>
      <c r="F18" s="3007"/>
      <c r="G18" s="3007"/>
      <c r="H18" s="3007"/>
      <c r="I18" s="3007"/>
      <c r="J18" s="3007"/>
      <c r="K18" s="2993"/>
      <c r="L18" s="2993"/>
    </row>
    <row r="19" spans="1:12" ht="18" customHeight="1">
      <c r="A19" s="5732" t="s">
        <v>363</v>
      </c>
      <c r="B19" s="5733"/>
      <c r="C19" s="5744" t="s">
        <v>1125</v>
      </c>
      <c r="D19" s="5744"/>
      <c r="E19" s="5744" t="s">
        <v>4316</v>
      </c>
      <c r="F19" s="5744"/>
      <c r="G19" s="5744" t="s">
        <v>4317</v>
      </c>
      <c r="H19" s="5744"/>
      <c r="I19" s="5747" t="s">
        <v>4318</v>
      </c>
      <c r="J19" s="5747"/>
      <c r="K19" s="5646" t="s">
        <v>1876</v>
      </c>
      <c r="L19" s="5647"/>
    </row>
    <row r="20" spans="1:12" ht="25.5" customHeight="1">
      <c r="A20" s="5734"/>
      <c r="B20" s="5735"/>
      <c r="C20" s="2994" t="s">
        <v>4310</v>
      </c>
      <c r="D20" s="2779" t="s">
        <v>4311</v>
      </c>
      <c r="E20" s="2994" t="s">
        <v>4310</v>
      </c>
      <c r="F20" s="2779" t="s">
        <v>4311</v>
      </c>
      <c r="G20" s="2994" t="s">
        <v>4310</v>
      </c>
      <c r="H20" s="2779" t="s">
        <v>4311</v>
      </c>
      <c r="I20" s="2994" t="s">
        <v>4310</v>
      </c>
      <c r="J20" s="2779" t="s">
        <v>4311</v>
      </c>
      <c r="K20" s="2994" t="s">
        <v>4310</v>
      </c>
      <c r="L20" s="2995" t="s">
        <v>4311</v>
      </c>
    </row>
    <row r="21" spans="1:12" ht="15" customHeight="1">
      <c r="A21" s="5736" t="s">
        <v>342</v>
      </c>
      <c r="B21" s="5737"/>
      <c r="C21" s="3009">
        <v>1</v>
      </c>
      <c r="D21" s="2998" t="s">
        <v>1232</v>
      </c>
      <c r="E21" s="3009">
        <v>910</v>
      </c>
      <c r="F21" s="3009">
        <v>30</v>
      </c>
      <c r="G21" s="3009">
        <v>544</v>
      </c>
      <c r="H21" s="3009">
        <v>5</v>
      </c>
      <c r="I21" s="3009">
        <v>10</v>
      </c>
      <c r="J21" s="3009" t="s">
        <v>1232</v>
      </c>
      <c r="K21" s="3009">
        <v>10</v>
      </c>
      <c r="L21" s="3009" t="s">
        <v>1232</v>
      </c>
    </row>
    <row r="22" spans="1:12" ht="15" customHeight="1">
      <c r="A22" s="5738" t="s">
        <v>4252</v>
      </c>
      <c r="B22" s="5739"/>
      <c r="C22" s="3009">
        <v>4</v>
      </c>
      <c r="D22" s="3001" t="s">
        <v>1232</v>
      </c>
      <c r="E22" s="3009">
        <v>716</v>
      </c>
      <c r="F22" s="3009">
        <v>72</v>
      </c>
      <c r="G22" s="3009">
        <v>676</v>
      </c>
      <c r="H22" s="3009">
        <v>1</v>
      </c>
      <c r="I22" s="3009">
        <v>14</v>
      </c>
      <c r="J22" s="3009" t="s">
        <v>1232</v>
      </c>
      <c r="K22" s="3009">
        <v>14</v>
      </c>
      <c r="L22" s="3009" t="s">
        <v>1232</v>
      </c>
    </row>
    <row r="23" spans="1:12" ht="15" customHeight="1">
      <c r="A23" s="5738" t="s">
        <v>4253</v>
      </c>
      <c r="B23" s="5739"/>
      <c r="C23" s="3009">
        <v>11</v>
      </c>
      <c r="D23" s="3001" t="s">
        <v>1232</v>
      </c>
      <c r="E23" s="3009">
        <v>782</v>
      </c>
      <c r="F23" s="3009">
        <v>34</v>
      </c>
      <c r="G23" s="3009">
        <v>787</v>
      </c>
      <c r="H23" s="3009">
        <v>1</v>
      </c>
      <c r="I23" s="3009">
        <v>15</v>
      </c>
      <c r="J23" s="3009" t="s">
        <v>1232</v>
      </c>
      <c r="K23" s="3009">
        <v>12</v>
      </c>
      <c r="L23" s="3009">
        <v>12</v>
      </c>
    </row>
    <row r="24" spans="1:12" ht="15" customHeight="1">
      <c r="A24" s="5740" t="s">
        <v>4254</v>
      </c>
      <c r="B24" s="5741"/>
      <c r="C24" s="3009">
        <v>7</v>
      </c>
      <c r="D24" s="3001" t="s">
        <v>1232</v>
      </c>
      <c r="E24" s="3009">
        <v>760</v>
      </c>
      <c r="F24" s="3009">
        <v>30</v>
      </c>
      <c r="G24" s="3009">
        <v>724</v>
      </c>
      <c r="H24" s="3009">
        <v>1</v>
      </c>
      <c r="I24" s="3009">
        <v>6</v>
      </c>
      <c r="J24" s="3009">
        <v>1</v>
      </c>
      <c r="K24" s="3009">
        <v>28</v>
      </c>
      <c r="L24" s="3009" t="s">
        <v>1232</v>
      </c>
    </row>
    <row r="25" spans="1:12" ht="15" customHeight="1" thickBot="1">
      <c r="A25" s="5742" t="s">
        <v>4312</v>
      </c>
      <c r="B25" s="5743"/>
      <c r="C25" s="3010">
        <v>11</v>
      </c>
      <c r="D25" s="2788" t="s">
        <v>1232</v>
      </c>
      <c r="E25" s="3010">
        <v>717</v>
      </c>
      <c r="F25" s="3010">
        <v>46</v>
      </c>
      <c r="G25" s="3010">
        <v>793</v>
      </c>
      <c r="H25" s="3010" t="s">
        <v>1232</v>
      </c>
      <c r="I25" s="3010">
        <v>8</v>
      </c>
      <c r="J25" s="3010" t="s">
        <v>1232</v>
      </c>
      <c r="K25" s="3010">
        <v>21</v>
      </c>
      <c r="L25" s="3010">
        <v>1</v>
      </c>
    </row>
    <row r="26" spans="1:12" ht="15" customHeight="1" thickBot="1">
      <c r="J26" s="2566"/>
      <c r="K26" s="2566"/>
      <c r="L26" s="2566"/>
    </row>
    <row r="27" spans="1:12" ht="18" customHeight="1">
      <c r="A27" s="5732" t="s">
        <v>363</v>
      </c>
      <c r="B27" s="5733"/>
      <c r="C27" s="5744" t="s">
        <v>1127</v>
      </c>
      <c r="D27" s="5744"/>
      <c r="E27" s="5646" t="s">
        <v>4319</v>
      </c>
      <c r="F27" s="5647"/>
      <c r="G27" s="3007"/>
      <c r="H27" s="3007"/>
      <c r="I27" s="3007"/>
      <c r="J27" s="3007"/>
    </row>
    <row r="28" spans="1:12" ht="25.5" customHeight="1">
      <c r="A28" s="5734"/>
      <c r="B28" s="5735"/>
      <c r="C28" s="2994" t="s">
        <v>4310</v>
      </c>
      <c r="D28" s="2779" t="s">
        <v>4311</v>
      </c>
      <c r="E28" s="2994" t="s">
        <v>4310</v>
      </c>
      <c r="F28" s="2995" t="s">
        <v>4311</v>
      </c>
      <c r="G28" s="3007"/>
      <c r="H28" s="3007"/>
      <c r="I28" s="3007"/>
      <c r="J28" s="3007"/>
    </row>
    <row r="29" spans="1:12" ht="15" customHeight="1">
      <c r="A29" s="5736" t="s">
        <v>342</v>
      </c>
      <c r="B29" s="5737"/>
      <c r="C29" s="3009">
        <v>368</v>
      </c>
      <c r="D29" s="3009">
        <v>17</v>
      </c>
      <c r="E29" s="3009">
        <v>33</v>
      </c>
      <c r="F29" s="3009">
        <v>13</v>
      </c>
      <c r="G29" s="3007"/>
      <c r="H29" s="3007"/>
      <c r="I29" s="3007"/>
      <c r="J29" s="3007"/>
    </row>
    <row r="30" spans="1:12" ht="15" customHeight="1">
      <c r="A30" s="5738" t="s">
        <v>4252</v>
      </c>
      <c r="B30" s="5739"/>
      <c r="C30" s="3009">
        <v>428</v>
      </c>
      <c r="D30" s="3009">
        <v>12</v>
      </c>
      <c r="E30" s="3009">
        <v>30</v>
      </c>
      <c r="F30" s="3009">
        <v>8</v>
      </c>
      <c r="G30" s="3007"/>
      <c r="H30" s="3007"/>
      <c r="I30" s="3007"/>
      <c r="J30" s="3007"/>
    </row>
    <row r="31" spans="1:12" ht="15" customHeight="1">
      <c r="A31" s="5738" t="s">
        <v>4253</v>
      </c>
      <c r="B31" s="5739"/>
      <c r="C31" s="3009">
        <v>370</v>
      </c>
      <c r="D31" s="3009">
        <v>35</v>
      </c>
      <c r="E31" s="3009">
        <v>12</v>
      </c>
      <c r="F31" s="3009">
        <v>2</v>
      </c>
      <c r="G31" s="3007"/>
      <c r="H31" s="3007"/>
      <c r="I31" s="3007"/>
      <c r="J31" s="3007"/>
    </row>
    <row r="32" spans="1:12" ht="15" customHeight="1">
      <c r="A32" s="5740" t="s">
        <v>4254</v>
      </c>
      <c r="B32" s="5741"/>
      <c r="C32" s="3009">
        <v>459</v>
      </c>
      <c r="D32" s="3009">
        <v>12</v>
      </c>
      <c r="E32" s="3009">
        <v>8</v>
      </c>
      <c r="F32" s="3009">
        <v>2</v>
      </c>
      <c r="G32" s="3007"/>
      <c r="H32" s="3007"/>
      <c r="I32" s="3007"/>
      <c r="J32" s="3007"/>
    </row>
    <row r="33" spans="1:6" ht="15" customHeight="1" thickBot="1">
      <c r="A33" s="5742" t="s">
        <v>4312</v>
      </c>
      <c r="B33" s="5743"/>
      <c r="C33" s="3010">
        <v>373</v>
      </c>
      <c r="D33" s="3010">
        <v>5</v>
      </c>
      <c r="E33" s="3010">
        <v>2</v>
      </c>
      <c r="F33" s="3010" t="s">
        <v>1232</v>
      </c>
    </row>
    <row r="34" spans="1:6">
      <c r="F34" s="2789" t="s">
        <v>4257</v>
      </c>
    </row>
  </sheetData>
  <mergeCells count="41">
    <mergeCell ref="A29:B29"/>
    <mergeCell ref="A30:B30"/>
    <mergeCell ref="A31:B31"/>
    <mergeCell ref="A32:B32"/>
    <mergeCell ref="A33:B33"/>
    <mergeCell ref="A23:B23"/>
    <mergeCell ref="A24:B24"/>
    <mergeCell ref="A25:B25"/>
    <mergeCell ref="A27:B28"/>
    <mergeCell ref="C27:D27"/>
    <mergeCell ref="E27:F27"/>
    <mergeCell ref="E19:F19"/>
    <mergeCell ref="G19:H19"/>
    <mergeCell ref="I19:J19"/>
    <mergeCell ref="K19:L19"/>
    <mergeCell ref="A21:B21"/>
    <mergeCell ref="A22:B22"/>
    <mergeCell ref="A14:B14"/>
    <mergeCell ref="A15:B15"/>
    <mergeCell ref="A16:B16"/>
    <mergeCell ref="A17:B17"/>
    <mergeCell ref="A19:B20"/>
    <mergeCell ref="C19:D19"/>
    <mergeCell ref="C11:D11"/>
    <mergeCell ref="E11:F11"/>
    <mergeCell ref="G11:H11"/>
    <mergeCell ref="I11:J11"/>
    <mergeCell ref="K11:L11"/>
    <mergeCell ref="A13:B13"/>
    <mergeCell ref="A5:B5"/>
    <mergeCell ref="A6:B6"/>
    <mergeCell ref="A7:B7"/>
    <mergeCell ref="A8:B8"/>
    <mergeCell ref="A9:B9"/>
    <mergeCell ref="A11:B12"/>
    <mergeCell ref="K3:L3"/>
    <mergeCell ref="A3:B4"/>
    <mergeCell ref="C3:D3"/>
    <mergeCell ref="E3:F3"/>
    <mergeCell ref="G3:H3"/>
    <mergeCell ref="I3:J3"/>
  </mergeCells>
  <phoneticPr fontId="2"/>
  <printOptions horizontalCentered="1"/>
  <pageMargins left="0.39370078740157483" right="0.39370078740157483" top="0.59055118110236227" bottom="0.59055118110236227" header="0.11811023622047245" footer="0.11811023622047245"/>
  <pageSetup paperSize="9" firstPageNumber="115" orientation="portrait" useFirstPageNumber="1" r:id="rId1"/>
  <headerFooter alignWithMargins="0">
    <oddFooter>&amp;C&amp;"ＭＳ 明朝,標準"&amp;10&amp;P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BC5B-9528-4F3B-8D93-B8E07D637BFA}">
  <dimension ref="A1:V18"/>
  <sheetViews>
    <sheetView showGridLines="0" view="pageBreakPreview" zoomScaleNormal="100" zoomScaleSheetLayoutView="100" workbookViewId="0"/>
  </sheetViews>
  <sheetFormatPr defaultColWidth="9" defaultRowHeight="13"/>
  <cols>
    <col min="1" max="2" width="4.6328125" style="2886" customWidth="1"/>
    <col min="3" max="4" width="5.6328125" style="2886" customWidth="1"/>
    <col min="5" max="22" width="4" style="2886" customWidth="1"/>
    <col min="23" max="16384" width="9" style="2886"/>
  </cols>
  <sheetData>
    <row r="1" spans="1:22" s="2593" customFormat="1" ht="30" customHeight="1">
      <c r="A1" s="2473" t="s">
        <v>4320</v>
      </c>
      <c r="B1" s="2473"/>
      <c r="C1" s="2473"/>
      <c r="D1" s="2473"/>
      <c r="E1" s="2473"/>
      <c r="F1" s="2473"/>
      <c r="G1" s="2473"/>
      <c r="H1" s="2473"/>
      <c r="I1" s="2473"/>
      <c r="J1" s="2473"/>
      <c r="K1" s="2473"/>
      <c r="L1" s="2473"/>
      <c r="M1" s="2473"/>
    </row>
    <row r="2" spans="1:22" s="2989" customFormat="1" ht="15" customHeight="1" thickBot="1">
      <c r="V2" s="2777" t="s">
        <v>1974</v>
      </c>
    </row>
    <row r="3" spans="1:22" s="2593" customFormat="1" ht="18.75" customHeight="1">
      <c r="A3" s="5561" t="s">
        <v>363</v>
      </c>
      <c r="B3" s="5566"/>
      <c r="C3" s="5766" t="s">
        <v>487</v>
      </c>
      <c r="D3" s="5766"/>
      <c r="E3" s="5644" t="s">
        <v>1028</v>
      </c>
      <c r="F3" s="5648"/>
      <c r="G3" s="5648"/>
      <c r="H3" s="5648"/>
      <c r="I3" s="5648"/>
      <c r="J3" s="5648"/>
      <c r="K3" s="5648"/>
      <c r="L3" s="5648"/>
      <c r="M3" s="5648"/>
      <c r="N3" s="5648"/>
      <c r="O3" s="5648"/>
      <c r="P3" s="5648"/>
      <c r="Q3" s="5648"/>
      <c r="R3" s="5648"/>
      <c r="S3" s="5648"/>
      <c r="T3" s="5648"/>
      <c r="U3" s="5648"/>
      <c r="V3" s="5648"/>
    </row>
    <row r="4" spans="1:22" s="2593" customFormat="1" ht="44.25" customHeight="1">
      <c r="A4" s="5643"/>
      <c r="B4" s="5750"/>
      <c r="C4" s="5767"/>
      <c r="D4" s="5767"/>
      <c r="E4" s="5767" t="s">
        <v>815</v>
      </c>
      <c r="F4" s="5767"/>
      <c r="G4" s="5768" t="s">
        <v>4321</v>
      </c>
      <c r="H4" s="5768"/>
      <c r="I4" s="5768" t="s">
        <v>4322</v>
      </c>
      <c r="J4" s="5767"/>
      <c r="K4" s="5769" t="s">
        <v>4323</v>
      </c>
      <c r="L4" s="5770"/>
      <c r="M4" s="5769" t="s">
        <v>4324</v>
      </c>
      <c r="N4" s="5769"/>
      <c r="O4" s="5767" t="s">
        <v>4325</v>
      </c>
      <c r="P4" s="5767"/>
      <c r="Q4" s="5748" t="s">
        <v>4326</v>
      </c>
      <c r="R4" s="5748"/>
      <c r="S4" s="5769" t="s">
        <v>4327</v>
      </c>
      <c r="T4" s="5769"/>
      <c r="U4" s="5748" t="s">
        <v>4328</v>
      </c>
      <c r="V4" s="5749"/>
    </row>
    <row r="5" spans="1:22" s="2593" customFormat="1" ht="17.25" customHeight="1">
      <c r="A5" s="2508" t="s">
        <v>3291</v>
      </c>
      <c r="B5" s="3012" t="s">
        <v>434</v>
      </c>
      <c r="C5" s="3013">
        <v>80</v>
      </c>
      <c r="D5" s="3014">
        <v>1</v>
      </c>
      <c r="E5" s="3015">
        <v>24</v>
      </c>
      <c r="F5" s="3016" t="s">
        <v>693</v>
      </c>
      <c r="G5" s="3017">
        <v>10</v>
      </c>
      <c r="H5" s="3016" t="s">
        <v>693</v>
      </c>
      <c r="I5" s="3018">
        <v>1</v>
      </c>
      <c r="J5" s="3016" t="s">
        <v>693</v>
      </c>
      <c r="K5" s="3017">
        <v>2</v>
      </c>
      <c r="L5" s="3016" t="s">
        <v>693</v>
      </c>
      <c r="M5" s="3017" t="s">
        <v>693</v>
      </c>
      <c r="N5" s="3016" t="s">
        <v>693</v>
      </c>
      <c r="O5" s="3018" t="s">
        <v>693</v>
      </c>
      <c r="P5" s="3016" t="s">
        <v>693</v>
      </c>
      <c r="Q5" s="3017" t="s">
        <v>693</v>
      </c>
      <c r="R5" s="3016" t="s">
        <v>693</v>
      </c>
      <c r="S5" s="3017">
        <v>6</v>
      </c>
      <c r="T5" s="3016" t="s">
        <v>693</v>
      </c>
      <c r="U5" s="3017">
        <v>5</v>
      </c>
      <c r="V5" s="3016" t="s">
        <v>693</v>
      </c>
    </row>
    <row r="6" spans="1:22" s="2593" customFormat="1" ht="17.25" customHeight="1">
      <c r="A6" s="2508"/>
      <c r="B6" s="3012" t="s">
        <v>438</v>
      </c>
      <c r="C6" s="3013">
        <v>84</v>
      </c>
      <c r="D6" s="3014">
        <v>0</v>
      </c>
      <c r="E6" s="3015">
        <v>24</v>
      </c>
      <c r="F6" s="3016" t="s">
        <v>693</v>
      </c>
      <c r="G6" s="3017">
        <v>1</v>
      </c>
      <c r="H6" s="3016" t="s">
        <v>693</v>
      </c>
      <c r="I6" s="3018">
        <v>1</v>
      </c>
      <c r="J6" s="3016" t="s">
        <v>693</v>
      </c>
      <c r="K6" s="3017">
        <v>1</v>
      </c>
      <c r="L6" s="3016" t="s">
        <v>693</v>
      </c>
      <c r="M6" s="3017">
        <v>3</v>
      </c>
      <c r="N6" s="3016" t="s">
        <v>693</v>
      </c>
      <c r="O6" s="3018">
        <v>1</v>
      </c>
      <c r="P6" s="3016" t="s">
        <v>693</v>
      </c>
      <c r="Q6" s="3017">
        <v>6</v>
      </c>
      <c r="R6" s="3016" t="s">
        <v>693</v>
      </c>
      <c r="S6" s="3017">
        <v>4</v>
      </c>
      <c r="T6" s="3016" t="s">
        <v>693</v>
      </c>
      <c r="U6" s="3017">
        <v>7</v>
      </c>
      <c r="V6" s="3016" t="s">
        <v>693</v>
      </c>
    </row>
    <row r="7" spans="1:22" s="2593" customFormat="1" ht="17.25" customHeight="1">
      <c r="A7" s="2508"/>
      <c r="B7" s="3012" t="s">
        <v>344</v>
      </c>
      <c r="C7" s="3013">
        <v>94</v>
      </c>
      <c r="D7" s="3014">
        <v>2</v>
      </c>
      <c r="E7" s="3015">
        <v>23</v>
      </c>
      <c r="F7" s="3016" t="s">
        <v>693</v>
      </c>
      <c r="G7" s="3017">
        <v>5</v>
      </c>
      <c r="H7" s="3016" t="s">
        <v>693</v>
      </c>
      <c r="I7" s="3018">
        <v>1</v>
      </c>
      <c r="J7" s="3016" t="s">
        <v>693</v>
      </c>
      <c r="K7" s="3017">
        <v>1</v>
      </c>
      <c r="L7" s="3016" t="s">
        <v>693</v>
      </c>
      <c r="M7" s="3017">
        <v>4</v>
      </c>
      <c r="N7" s="3016" t="s">
        <v>693</v>
      </c>
      <c r="O7" s="3018" t="s">
        <v>693</v>
      </c>
      <c r="P7" s="3016" t="s">
        <v>693</v>
      </c>
      <c r="Q7" s="3017">
        <v>4</v>
      </c>
      <c r="R7" s="3016" t="s">
        <v>693</v>
      </c>
      <c r="S7" s="3017">
        <v>3</v>
      </c>
      <c r="T7" s="3016" t="s">
        <v>693</v>
      </c>
      <c r="U7" s="3017">
        <v>5</v>
      </c>
      <c r="V7" s="3016" t="s">
        <v>693</v>
      </c>
    </row>
    <row r="8" spans="1:22" s="2593" customFormat="1" ht="17.25" customHeight="1">
      <c r="A8" s="2508"/>
      <c r="B8" s="3012" t="s">
        <v>345</v>
      </c>
      <c r="C8" s="3013">
        <v>113</v>
      </c>
      <c r="D8" s="3014">
        <v>2</v>
      </c>
      <c r="E8" s="3015">
        <v>27</v>
      </c>
      <c r="F8" s="3016" t="s">
        <v>693</v>
      </c>
      <c r="G8" s="3017">
        <v>2</v>
      </c>
      <c r="H8" s="3016" t="s">
        <v>693</v>
      </c>
      <c r="I8" s="3018">
        <v>3</v>
      </c>
      <c r="J8" s="3016" t="s">
        <v>693</v>
      </c>
      <c r="K8" s="3017">
        <v>2</v>
      </c>
      <c r="L8" s="3016" t="s">
        <v>693</v>
      </c>
      <c r="M8" s="3017">
        <v>1</v>
      </c>
      <c r="N8" s="3016" t="s">
        <v>693</v>
      </c>
      <c r="O8" s="3018">
        <v>2</v>
      </c>
      <c r="P8" s="3016" t="s">
        <v>693</v>
      </c>
      <c r="Q8" s="3017">
        <v>3</v>
      </c>
      <c r="R8" s="3016" t="s">
        <v>693</v>
      </c>
      <c r="S8" s="3017">
        <v>4</v>
      </c>
      <c r="T8" s="3016" t="s">
        <v>693</v>
      </c>
      <c r="U8" s="3017">
        <v>10</v>
      </c>
      <c r="V8" s="3016" t="s">
        <v>693</v>
      </c>
    </row>
    <row r="9" spans="1:22" s="2593" customFormat="1" ht="17.25" customHeight="1" thickBot="1">
      <c r="A9" s="2519" t="s">
        <v>1984</v>
      </c>
      <c r="B9" s="3019" t="s">
        <v>1985</v>
      </c>
      <c r="C9" s="3020">
        <v>98</v>
      </c>
      <c r="D9" s="3021">
        <v>2</v>
      </c>
      <c r="E9" s="3022">
        <v>27</v>
      </c>
      <c r="F9" s="3023" t="s">
        <v>693</v>
      </c>
      <c r="G9" s="3024">
        <v>7</v>
      </c>
      <c r="H9" s="3023" t="s">
        <v>693</v>
      </c>
      <c r="I9" s="3025">
        <v>1</v>
      </c>
      <c r="J9" s="3023" t="s">
        <v>693</v>
      </c>
      <c r="K9" s="3024">
        <v>2</v>
      </c>
      <c r="L9" s="3023" t="s">
        <v>693</v>
      </c>
      <c r="M9" s="3024" t="s">
        <v>1232</v>
      </c>
      <c r="N9" s="3023" t="s">
        <v>693</v>
      </c>
      <c r="O9" s="3024" t="s">
        <v>1232</v>
      </c>
      <c r="P9" s="3023" t="s">
        <v>693</v>
      </c>
      <c r="Q9" s="3024">
        <v>1</v>
      </c>
      <c r="R9" s="3023" t="s">
        <v>693</v>
      </c>
      <c r="S9" s="3024">
        <v>2</v>
      </c>
      <c r="T9" s="3023" t="s">
        <v>693</v>
      </c>
      <c r="U9" s="3024">
        <v>14</v>
      </c>
      <c r="V9" s="3023" t="s">
        <v>693</v>
      </c>
    </row>
    <row r="10" spans="1:22" s="2989" customFormat="1" ht="15" customHeight="1" thickBot="1">
      <c r="A10" s="2508"/>
      <c r="B10" s="3026"/>
      <c r="C10" s="3027"/>
      <c r="D10" s="3014"/>
      <c r="E10" s="3015"/>
      <c r="F10" s="3014"/>
      <c r="G10" s="3015"/>
      <c r="H10" s="3014"/>
      <c r="I10" s="3015"/>
      <c r="J10" s="3014"/>
      <c r="K10" s="3015"/>
      <c r="L10" s="3014"/>
      <c r="M10" s="3014"/>
      <c r="N10" s="3014"/>
      <c r="O10" s="3028"/>
      <c r="P10" s="3014"/>
      <c r="Q10" s="3015"/>
      <c r="R10" s="3014"/>
      <c r="S10" s="3015"/>
      <c r="T10" s="3014"/>
      <c r="U10" s="3015"/>
      <c r="V10" s="3014"/>
    </row>
    <row r="11" spans="1:22" ht="35.25" customHeight="1">
      <c r="A11" s="5561" t="s">
        <v>363</v>
      </c>
      <c r="B11" s="5566"/>
      <c r="C11" s="5751" t="s">
        <v>4329</v>
      </c>
      <c r="D11" s="5752"/>
      <c r="E11" s="5561" t="s">
        <v>1027</v>
      </c>
      <c r="F11" s="5566"/>
      <c r="G11" s="5566"/>
      <c r="H11" s="5566"/>
      <c r="I11" s="5566"/>
      <c r="J11" s="5566"/>
      <c r="K11" s="5566"/>
      <c r="L11" s="5755"/>
      <c r="M11" s="5751" t="s">
        <v>4330</v>
      </c>
      <c r="N11" s="5752"/>
      <c r="O11" s="5751" t="s">
        <v>4331</v>
      </c>
      <c r="P11" s="5752"/>
      <c r="Q11" s="5756" t="s">
        <v>1112</v>
      </c>
      <c r="R11" s="5757"/>
      <c r="S11" s="5756" t="s">
        <v>4332</v>
      </c>
      <c r="T11" s="5760"/>
      <c r="U11" s="5762" t="s">
        <v>4333</v>
      </c>
      <c r="V11" s="5763"/>
    </row>
    <row r="12" spans="1:22" ht="38" customHeight="1">
      <c r="A12" s="5643"/>
      <c r="B12" s="5750"/>
      <c r="C12" s="5753"/>
      <c r="D12" s="5754"/>
      <c r="E12" s="5771" t="s">
        <v>815</v>
      </c>
      <c r="F12" s="5772"/>
      <c r="G12" s="5773" t="s">
        <v>4334</v>
      </c>
      <c r="H12" s="5774"/>
      <c r="I12" s="5773" t="s">
        <v>4335</v>
      </c>
      <c r="J12" s="5774"/>
      <c r="K12" s="5749" t="s">
        <v>4336</v>
      </c>
      <c r="L12" s="5775"/>
      <c r="M12" s="5753"/>
      <c r="N12" s="5754"/>
      <c r="O12" s="5753"/>
      <c r="P12" s="5754"/>
      <c r="Q12" s="5758"/>
      <c r="R12" s="5759"/>
      <c r="S12" s="5758"/>
      <c r="T12" s="5761"/>
      <c r="U12" s="5764"/>
      <c r="V12" s="5765"/>
    </row>
    <row r="13" spans="1:22" ht="17.25" customHeight="1">
      <c r="A13" s="2508" t="s">
        <v>3291</v>
      </c>
      <c r="B13" s="3012" t="s">
        <v>434</v>
      </c>
      <c r="C13" s="3016" t="s">
        <v>693</v>
      </c>
      <c r="D13" s="3016" t="s">
        <v>693</v>
      </c>
      <c r="E13" s="3017">
        <v>2</v>
      </c>
      <c r="F13" s="3016" t="s">
        <v>693</v>
      </c>
      <c r="G13" s="3017" t="s">
        <v>693</v>
      </c>
      <c r="H13" s="3016" t="s">
        <v>693</v>
      </c>
      <c r="I13" s="3017">
        <v>2</v>
      </c>
      <c r="J13" s="3016" t="s">
        <v>693</v>
      </c>
      <c r="K13" s="3017" t="s">
        <v>693</v>
      </c>
      <c r="L13" s="3016" t="s">
        <v>693</v>
      </c>
      <c r="M13" s="3017">
        <v>8</v>
      </c>
      <c r="N13" s="3016" t="s">
        <v>693</v>
      </c>
      <c r="O13" s="3018">
        <v>1</v>
      </c>
      <c r="P13" s="3016" t="s">
        <v>693</v>
      </c>
      <c r="Q13" s="3017">
        <v>3</v>
      </c>
      <c r="R13" s="3016" t="s">
        <v>693</v>
      </c>
      <c r="S13" s="3017" t="s">
        <v>693</v>
      </c>
      <c r="T13" s="3016" t="s">
        <v>693</v>
      </c>
      <c r="U13" s="3017">
        <v>42</v>
      </c>
      <c r="V13" s="3016">
        <v>1</v>
      </c>
    </row>
    <row r="14" spans="1:22" ht="17.25" customHeight="1">
      <c r="A14" s="2508"/>
      <c r="B14" s="3012" t="s">
        <v>438</v>
      </c>
      <c r="C14" s="3016" t="s">
        <v>693</v>
      </c>
      <c r="D14" s="3016" t="s">
        <v>693</v>
      </c>
      <c r="E14" s="3017">
        <v>4</v>
      </c>
      <c r="F14" s="3016" t="s">
        <v>693</v>
      </c>
      <c r="G14" s="3017">
        <v>1</v>
      </c>
      <c r="H14" s="3016" t="s">
        <v>693</v>
      </c>
      <c r="I14" s="3018">
        <v>2</v>
      </c>
      <c r="J14" s="3016" t="s">
        <v>693</v>
      </c>
      <c r="K14" s="3017">
        <v>1</v>
      </c>
      <c r="L14" s="3016" t="s">
        <v>693</v>
      </c>
      <c r="M14" s="3017">
        <v>5</v>
      </c>
      <c r="N14" s="3016" t="s">
        <v>693</v>
      </c>
      <c r="O14" s="3018" t="s">
        <v>693</v>
      </c>
      <c r="P14" s="3016" t="s">
        <v>693</v>
      </c>
      <c r="Q14" s="3017">
        <v>1</v>
      </c>
      <c r="R14" s="3016" t="s">
        <v>693</v>
      </c>
      <c r="S14" s="3016" t="s">
        <v>693</v>
      </c>
      <c r="T14" s="3016" t="s">
        <v>693</v>
      </c>
      <c r="U14" s="3017">
        <v>50</v>
      </c>
      <c r="V14" s="3016" t="s">
        <v>693</v>
      </c>
    </row>
    <row r="15" spans="1:22" ht="17.25" customHeight="1">
      <c r="A15" s="2508"/>
      <c r="B15" s="3012" t="s">
        <v>344</v>
      </c>
      <c r="C15" s="3030">
        <v>1</v>
      </c>
      <c r="D15" s="3016" t="s">
        <v>693</v>
      </c>
      <c r="E15" s="3017">
        <v>12</v>
      </c>
      <c r="F15" s="3016">
        <v>2</v>
      </c>
      <c r="G15" s="3017">
        <v>3</v>
      </c>
      <c r="H15" s="3016">
        <v>2</v>
      </c>
      <c r="I15" s="3018">
        <v>6</v>
      </c>
      <c r="J15" s="3016" t="s">
        <v>693</v>
      </c>
      <c r="K15" s="3017">
        <v>3</v>
      </c>
      <c r="L15" s="3016" t="s">
        <v>693</v>
      </c>
      <c r="M15" s="3017">
        <v>5</v>
      </c>
      <c r="N15" s="3016" t="s">
        <v>693</v>
      </c>
      <c r="O15" s="3017">
        <v>1</v>
      </c>
      <c r="P15" s="3016" t="s">
        <v>693</v>
      </c>
      <c r="Q15" s="3017">
        <v>1</v>
      </c>
      <c r="R15" s="3016" t="s">
        <v>693</v>
      </c>
      <c r="S15" s="3016" t="s">
        <v>693</v>
      </c>
      <c r="T15" s="3016" t="s">
        <v>1232</v>
      </c>
      <c r="U15" s="3017">
        <v>51</v>
      </c>
      <c r="V15" s="3016" t="s">
        <v>1232</v>
      </c>
    </row>
    <row r="16" spans="1:22">
      <c r="A16" s="2508"/>
      <c r="B16" s="3012" t="s">
        <v>345</v>
      </c>
      <c r="C16" s="3030" t="s">
        <v>1232</v>
      </c>
      <c r="D16" s="3016" t="s">
        <v>1232</v>
      </c>
      <c r="E16" s="3017">
        <v>12</v>
      </c>
      <c r="F16" s="3016">
        <v>1</v>
      </c>
      <c r="G16" s="3017">
        <v>7</v>
      </c>
      <c r="H16" s="3016">
        <v>1</v>
      </c>
      <c r="I16" s="3018">
        <v>5</v>
      </c>
      <c r="J16" s="3016" t="s">
        <v>1232</v>
      </c>
      <c r="K16" s="3017" t="s">
        <v>1232</v>
      </c>
      <c r="L16" s="3016" t="s">
        <v>1232</v>
      </c>
      <c r="M16" s="3017">
        <v>4</v>
      </c>
      <c r="N16" s="3016" t="s">
        <v>693</v>
      </c>
      <c r="O16" s="3016" t="s">
        <v>693</v>
      </c>
      <c r="P16" s="3016" t="s">
        <v>693</v>
      </c>
      <c r="Q16" s="3016" t="s">
        <v>693</v>
      </c>
      <c r="R16" s="3016" t="s">
        <v>693</v>
      </c>
      <c r="S16" s="3017">
        <v>1</v>
      </c>
      <c r="T16" s="3016" t="s">
        <v>693</v>
      </c>
      <c r="U16" s="3017">
        <v>69</v>
      </c>
      <c r="V16" s="3016">
        <v>1</v>
      </c>
    </row>
    <row r="17" spans="1:22" ht="13.5" thickBot="1">
      <c r="A17" s="2519" t="s">
        <v>1984</v>
      </c>
      <c r="B17" s="3019" t="s">
        <v>1985</v>
      </c>
      <c r="C17" s="3031" t="s">
        <v>693</v>
      </c>
      <c r="D17" s="3023" t="s">
        <v>693</v>
      </c>
      <c r="E17" s="3024">
        <v>13</v>
      </c>
      <c r="F17" s="3023" t="s">
        <v>1232</v>
      </c>
      <c r="G17" s="3024">
        <v>10</v>
      </c>
      <c r="H17" s="3023" t="s">
        <v>1232</v>
      </c>
      <c r="I17" s="3025">
        <v>2</v>
      </c>
      <c r="J17" s="3023" t="s">
        <v>693</v>
      </c>
      <c r="K17" s="3024">
        <v>1</v>
      </c>
      <c r="L17" s="3023" t="s">
        <v>693</v>
      </c>
      <c r="M17" s="3024">
        <v>5</v>
      </c>
      <c r="N17" s="3023" t="s">
        <v>693</v>
      </c>
      <c r="O17" s="3023" t="s">
        <v>693</v>
      </c>
      <c r="P17" s="3023" t="s">
        <v>693</v>
      </c>
      <c r="Q17" s="3023" t="s">
        <v>693</v>
      </c>
      <c r="R17" s="3023" t="s">
        <v>693</v>
      </c>
      <c r="S17" s="3024" t="s">
        <v>1232</v>
      </c>
      <c r="T17" s="3023" t="s">
        <v>693</v>
      </c>
      <c r="U17" s="3024">
        <v>53</v>
      </c>
      <c r="V17" s="3023">
        <v>2</v>
      </c>
    </row>
    <row r="18" spans="1:22">
      <c r="A18" s="2566" t="s">
        <v>4337</v>
      </c>
      <c r="V18" s="2789" t="s">
        <v>4338</v>
      </c>
    </row>
  </sheetData>
  <mergeCells count="24">
    <mergeCell ref="E12:F12"/>
    <mergeCell ref="G12:H12"/>
    <mergeCell ref="I12:J12"/>
    <mergeCell ref="K12:L12"/>
    <mergeCell ref="S4:T4"/>
    <mergeCell ref="M4:N4"/>
    <mergeCell ref="O4:P4"/>
    <mergeCell ref="Q4:R4"/>
    <mergeCell ref="U4:V4"/>
    <mergeCell ref="A11:B12"/>
    <mergeCell ref="C11:D12"/>
    <mergeCell ref="E11:L11"/>
    <mergeCell ref="M11:N12"/>
    <mergeCell ref="O11:P12"/>
    <mergeCell ref="Q11:R12"/>
    <mergeCell ref="S11:T12"/>
    <mergeCell ref="U11:V12"/>
    <mergeCell ref="A3:B4"/>
    <mergeCell ref="C3:D4"/>
    <mergeCell ref="E3:V3"/>
    <mergeCell ref="E4:F4"/>
    <mergeCell ref="G4:H4"/>
    <mergeCell ref="I4:J4"/>
    <mergeCell ref="K4:L4"/>
  </mergeCells>
  <phoneticPr fontId="2"/>
  <printOptions horizontalCentered="1"/>
  <pageMargins left="0.39370078740157483" right="0.39370078740157483" top="0.59055118110236227" bottom="0.59055118110236227" header="0.11811023622047245" footer="0.11811023622047245"/>
  <pageSetup paperSize="9" firstPageNumber="116" fitToWidth="2" orientation="portrait" useFirstPageNumber="1" r:id="rId1"/>
  <headerFooter alignWithMargins="0">
    <oddFooter>&amp;C&amp;"ＭＳ 明朝,標準"&amp;10&amp;P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9445-BC2C-44E9-AF00-6EBFFC54C885}">
  <dimension ref="A1:H51"/>
  <sheetViews>
    <sheetView showGridLines="0" view="pageBreakPreview" zoomScaleNormal="100" zoomScaleSheetLayoutView="100" workbookViewId="0"/>
  </sheetViews>
  <sheetFormatPr defaultColWidth="9" defaultRowHeight="13"/>
  <cols>
    <col min="1" max="8" width="11.81640625" style="3043" customWidth="1"/>
    <col min="9" max="16384" width="9" style="3043"/>
  </cols>
  <sheetData>
    <row r="1" spans="1:8" s="3033" customFormat="1" ht="30" customHeight="1">
      <c r="A1" s="3032" t="s">
        <v>4339</v>
      </c>
      <c r="B1" s="3032"/>
      <c r="C1" s="3032"/>
      <c r="D1" s="3032"/>
      <c r="E1" s="3032"/>
      <c r="F1" s="3032"/>
    </row>
    <row r="2" spans="1:8" s="3034" customFormat="1" ht="11.4" customHeight="1" thickBot="1">
      <c r="H2" s="3035" t="s">
        <v>1974</v>
      </c>
    </row>
    <row r="3" spans="1:8" s="3039" customFormat="1" ht="18.649999999999999" customHeight="1">
      <c r="A3" s="3036" t="s">
        <v>1410</v>
      </c>
      <c r="B3" s="3037" t="s">
        <v>815</v>
      </c>
      <c r="C3" s="3037" t="s">
        <v>4340</v>
      </c>
      <c r="D3" s="3037" t="s">
        <v>4341</v>
      </c>
      <c r="E3" s="3037" t="s">
        <v>4342</v>
      </c>
      <c r="F3" s="3037" t="s">
        <v>4343</v>
      </c>
      <c r="G3" s="3037" t="s">
        <v>4344</v>
      </c>
      <c r="H3" s="3038" t="s">
        <v>4345</v>
      </c>
    </row>
    <row r="4" spans="1:8" s="3033" customFormat="1" ht="15" customHeight="1">
      <c r="A4" s="3040" t="s">
        <v>2420</v>
      </c>
      <c r="B4" s="3041">
        <v>117911</v>
      </c>
      <c r="C4" s="3042">
        <v>44365</v>
      </c>
      <c r="D4" s="3042">
        <v>9192</v>
      </c>
      <c r="E4" s="3042">
        <v>17537</v>
      </c>
      <c r="F4" s="3042">
        <v>2054</v>
      </c>
      <c r="G4" s="3042">
        <v>5147</v>
      </c>
      <c r="H4" s="3042">
        <v>7333</v>
      </c>
    </row>
    <row r="5" spans="1:8" s="3033" customFormat="1" ht="15" customHeight="1">
      <c r="A5" s="3040" t="s">
        <v>438</v>
      </c>
      <c r="B5" s="3041">
        <v>131077</v>
      </c>
      <c r="C5" s="3042">
        <v>50080</v>
      </c>
      <c r="D5" s="3042">
        <v>10403</v>
      </c>
      <c r="E5" s="3042">
        <v>14295</v>
      </c>
      <c r="F5" s="3042">
        <v>4639</v>
      </c>
      <c r="G5" s="3042">
        <v>7555</v>
      </c>
      <c r="H5" s="3042">
        <v>6487</v>
      </c>
    </row>
    <row r="6" spans="1:8" s="3033" customFormat="1" ht="15" customHeight="1">
      <c r="A6" s="3040" t="s">
        <v>344</v>
      </c>
      <c r="B6" s="3041">
        <v>130010</v>
      </c>
      <c r="C6" s="3042">
        <v>49201</v>
      </c>
      <c r="D6" s="3042">
        <v>10493</v>
      </c>
      <c r="E6" s="3042">
        <v>13335</v>
      </c>
      <c r="F6" s="3042">
        <v>5250</v>
      </c>
      <c r="G6" s="3042">
        <v>7370</v>
      </c>
      <c r="H6" s="3042">
        <v>6553</v>
      </c>
    </row>
    <row r="7" spans="1:8" ht="15" customHeight="1">
      <c r="A7" s="3040" t="s">
        <v>345</v>
      </c>
      <c r="B7" s="3041">
        <v>130551</v>
      </c>
      <c r="C7" s="3042">
        <v>49071</v>
      </c>
      <c r="D7" s="3042">
        <v>12329</v>
      </c>
      <c r="E7" s="3042">
        <v>12741</v>
      </c>
      <c r="F7" s="3042">
        <v>4908</v>
      </c>
      <c r="G7" s="3042">
        <v>6826</v>
      </c>
      <c r="H7" s="3042">
        <v>6951</v>
      </c>
    </row>
    <row r="8" spans="1:8" s="3047" customFormat="1" ht="15" customHeight="1" thickBot="1">
      <c r="A8" s="3044" t="s">
        <v>3238</v>
      </c>
      <c r="B8" s="3045">
        <v>129243</v>
      </c>
      <c r="C8" s="3046">
        <v>50822</v>
      </c>
      <c r="D8" s="3046">
        <v>10323</v>
      </c>
      <c r="E8" s="3046">
        <v>15687</v>
      </c>
      <c r="F8" s="3046">
        <v>4564</v>
      </c>
      <c r="G8" s="3046">
        <v>6431</v>
      </c>
      <c r="H8" s="3046">
        <v>6202</v>
      </c>
    </row>
    <row r="9" spans="1:8" s="3033" customFormat="1" ht="6" customHeight="1" thickBot="1">
      <c r="A9" s="3047"/>
      <c r="B9" s="3047"/>
      <c r="C9" s="3047"/>
      <c r="D9" s="3047"/>
      <c r="E9" s="3047"/>
      <c r="F9" s="3047"/>
      <c r="G9" s="3047"/>
      <c r="H9" s="3047"/>
    </row>
    <row r="10" spans="1:8" s="3039" customFormat="1" ht="18.649999999999999" customHeight="1">
      <c r="A10" s="3036" t="s">
        <v>1410</v>
      </c>
      <c r="B10" s="3037" t="s">
        <v>4346</v>
      </c>
      <c r="C10" s="3036" t="s">
        <v>4347</v>
      </c>
      <c r="D10" s="3037" t="s">
        <v>4348</v>
      </c>
      <c r="E10" s="3037" t="s">
        <v>4349</v>
      </c>
      <c r="F10" s="3037" t="s">
        <v>4350</v>
      </c>
      <c r="G10" s="3038" t="s">
        <v>4351</v>
      </c>
      <c r="H10" s="3038" t="s">
        <v>4352</v>
      </c>
    </row>
    <row r="11" spans="1:8" s="3033" customFormat="1" ht="15" customHeight="1">
      <c r="A11" s="3040" t="s">
        <v>2420</v>
      </c>
      <c r="B11" s="3048">
        <v>6849</v>
      </c>
      <c r="C11" s="3049">
        <v>8871</v>
      </c>
      <c r="D11" s="3049">
        <v>10187</v>
      </c>
      <c r="E11" s="3049">
        <v>6203</v>
      </c>
      <c r="F11" s="3049">
        <v>171</v>
      </c>
      <c r="G11" s="3049">
        <v>2</v>
      </c>
      <c r="H11" s="3050" t="s">
        <v>4353</v>
      </c>
    </row>
    <row r="12" spans="1:8" s="3033" customFormat="1" ht="15" customHeight="1">
      <c r="A12" s="3040" t="s">
        <v>438</v>
      </c>
      <c r="B12" s="3051">
        <v>7546</v>
      </c>
      <c r="C12" s="3042">
        <v>8059</v>
      </c>
      <c r="D12" s="3042">
        <v>11292</v>
      </c>
      <c r="E12" s="3042">
        <v>6492</v>
      </c>
      <c r="F12" s="3042">
        <v>177</v>
      </c>
      <c r="G12" s="3042" t="s">
        <v>1232</v>
      </c>
      <c r="H12" s="928">
        <v>4052</v>
      </c>
    </row>
    <row r="13" spans="1:8" s="3033" customFormat="1" ht="15" customHeight="1">
      <c r="A13" s="3040" t="s">
        <v>344</v>
      </c>
      <c r="B13" s="3051">
        <v>8110</v>
      </c>
      <c r="C13" s="3042">
        <v>7407</v>
      </c>
      <c r="D13" s="3042">
        <v>11537</v>
      </c>
      <c r="E13" s="3042">
        <v>5720</v>
      </c>
      <c r="F13" s="3042">
        <v>183</v>
      </c>
      <c r="G13" s="3042" t="s">
        <v>1232</v>
      </c>
      <c r="H13" s="928">
        <v>4851</v>
      </c>
    </row>
    <row r="14" spans="1:8" ht="15" customHeight="1">
      <c r="A14" s="3040" t="s">
        <v>345</v>
      </c>
      <c r="B14" s="3051">
        <v>7843</v>
      </c>
      <c r="C14" s="3042">
        <v>7011</v>
      </c>
      <c r="D14" s="3042">
        <v>12060</v>
      </c>
      <c r="E14" s="3042">
        <v>5827</v>
      </c>
      <c r="F14" s="3042">
        <v>197</v>
      </c>
      <c r="G14" s="3042">
        <v>7</v>
      </c>
      <c r="H14" s="3052">
        <v>4780</v>
      </c>
    </row>
    <row r="15" spans="1:8" s="3047" customFormat="1" ht="15" customHeight="1" thickBot="1">
      <c r="A15" s="3044" t="s">
        <v>3238</v>
      </c>
      <c r="B15" s="3053">
        <v>5456</v>
      </c>
      <c r="C15" s="3046">
        <v>7192</v>
      </c>
      <c r="D15" s="3046">
        <v>12362</v>
      </c>
      <c r="E15" s="3046">
        <v>5892</v>
      </c>
      <c r="F15" s="3046">
        <v>172</v>
      </c>
      <c r="G15" s="3054">
        <v>7</v>
      </c>
      <c r="H15" s="3055">
        <v>4133</v>
      </c>
    </row>
    <row r="16" spans="1:8" s="3033" customFormat="1">
      <c r="A16" s="3047" t="s">
        <v>4354</v>
      </c>
      <c r="B16" s="3047"/>
      <c r="C16" s="3047"/>
      <c r="D16" s="3047"/>
      <c r="E16" s="3047"/>
      <c r="F16" s="3047"/>
      <c r="G16" s="3047"/>
      <c r="H16" s="3056" t="s">
        <v>4355</v>
      </c>
    </row>
    <row r="17" spans="1:8" s="3033" customFormat="1" ht="30" customHeight="1">
      <c r="A17" s="3047"/>
      <c r="B17" s="3047"/>
      <c r="C17" s="3047"/>
      <c r="D17" s="3047"/>
      <c r="E17" s="3047"/>
      <c r="F17" s="3047"/>
      <c r="G17" s="3047"/>
      <c r="H17" s="3056"/>
    </row>
    <row r="18" spans="1:8" s="3034" customFormat="1" ht="30" customHeight="1">
      <c r="A18" s="3032" t="s">
        <v>4356</v>
      </c>
      <c r="B18" s="3032"/>
      <c r="C18" s="3032"/>
      <c r="D18" s="3032"/>
      <c r="E18" s="3032"/>
      <c r="F18" s="3032"/>
      <c r="G18" s="3032"/>
      <c r="H18" s="3033"/>
    </row>
    <row r="19" spans="1:8" s="3039" customFormat="1" ht="11.4" customHeight="1" thickBot="1">
      <c r="A19" s="3034"/>
      <c r="B19" s="3034"/>
      <c r="C19" s="3034"/>
      <c r="D19" s="3034"/>
      <c r="E19" s="3034"/>
      <c r="F19" s="3034"/>
      <c r="G19" s="3034"/>
      <c r="H19" s="3035" t="s">
        <v>1974</v>
      </c>
    </row>
    <row r="20" spans="1:8" s="3033" customFormat="1" ht="14.25" customHeight="1">
      <c r="A20" s="3036" t="s">
        <v>1410</v>
      </c>
      <c r="B20" s="3037" t="s">
        <v>815</v>
      </c>
      <c r="C20" s="3037" t="s">
        <v>4340</v>
      </c>
      <c r="D20" s="3037" t="s">
        <v>4341</v>
      </c>
      <c r="E20" s="3037" t="s">
        <v>4342</v>
      </c>
      <c r="F20" s="3037" t="s">
        <v>4343</v>
      </c>
      <c r="G20" s="3037" t="s">
        <v>4344</v>
      </c>
      <c r="H20" s="3038" t="s">
        <v>4345</v>
      </c>
    </row>
    <row r="21" spans="1:8" s="3033" customFormat="1" ht="15" customHeight="1">
      <c r="A21" s="3040" t="s">
        <v>2420</v>
      </c>
      <c r="B21" s="3041">
        <v>56428</v>
      </c>
      <c r="C21" s="3042">
        <v>17798</v>
      </c>
      <c r="D21" s="3042">
        <v>7489</v>
      </c>
      <c r="E21" s="3042">
        <v>12641</v>
      </c>
      <c r="F21" s="3042">
        <v>865</v>
      </c>
      <c r="G21" s="3042">
        <v>580</v>
      </c>
      <c r="H21" s="3042">
        <v>1292</v>
      </c>
    </row>
    <row r="22" spans="1:8" s="3033" customFormat="1" ht="15" customHeight="1">
      <c r="A22" s="3040" t="s">
        <v>438</v>
      </c>
      <c r="B22" s="3041">
        <v>92560</v>
      </c>
      <c r="C22" s="3042">
        <v>35349</v>
      </c>
      <c r="D22" s="3042">
        <v>9261</v>
      </c>
      <c r="E22" s="3042">
        <v>19064</v>
      </c>
      <c r="F22" s="3042">
        <v>2132</v>
      </c>
      <c r="G22" s="3042">
        <v>642</v>
      </c>
      <c r="H22" s="3042">
        <v>1254</v>
      </c>
    </row>
    <row r="23" spans="1:8" ht="15" customHeight="1">
      <c r="A23" s="3040" t="s">
        <v>344</v>
      </c>
      <c r="B23" s="3041">
        <v>97728</v>
      </c>
      <c r="C23" s="3042">
        <v>31263</v>
      </c>
      <c r="D23" s="3042">
        <v>8693</v>
      </c>
      <c r="E23" s="3042">
        <v>20586</v>
      </c>
      <c r="F23" s="3042">
        <v>2854</v>
      </c>
      <c r="G23" s="3042">
        <v>1118</v>
      </c>
      <c r="H23" s="3042">
        <v>1330</v>
      </c>
    </row>
    <row r="24" spans="1:8" ht="15" customHeight="1">
      <c r="A24" s="3040" t="s">
        <v>345</v>
      </c>
      <c r="B24" s="3041">
        <v>99345</v>
      </c>
      <c r="C24" s="3042">
        <v>30460</v>
      </c>
      <c r="D24" s="3042">
        <v>13272</v>
      </c>
      <c r="E24" s="3042">
        <v>21322</v>
      </c>
      <c r="F24" s="3042">
        <v>2579</v>
      </c>
      <c r="G24" s="3042">
        <v>986</v>
      </c>
      <c r="H24" s="3042">
        <v>1657</v>
      </c>
    </row>
    <row r="25" spans="1:8" ht="15" customHeight="1" thickBot="1">
      <c r="A25" s="3044" t="s">
        <v>3238</v>
      </c>
      <c r="B25" s="3045">
        <v>98074</v>
      </c>
      <c r="C25" s="3046">
        <v>30566</v>
      </c>
      <c r="D25" s="3046">
        <v>10488</v>
      </c>
      <c r="E25" s="3046">
        <v>22602</v>
      </c>
      <c r="F25" s="3046">
        <v>1937</v>
      </c>
      <c r="G25" s="3046">
        <v>954</v>
      </c>
      <c r="H25" s="3046">
        <v>1178</v>
      </c>
    </row>
    <row r="26" spans="1:8" ht="6" customHeight="1" thickBot="1">
      <c r="A26" s="3047"/>
    </row>
    <row r="27" spans="1:8">
      <c r="A27" s="3036" t="s">
        <v>1410</v>
      </c>
      <c r="B27" s="3038" t="s">
        <v>4346</v>
      </c>
      <c r="C27" s="3036" t="s">
        <v>4347</v>
      </c>
      <c r="D27" s="3037" t="s">
        <v>4348</v>
      </c>
      <c r="E27" s="3037" t="s">
        <v>4349</v>
      </c>
      <c r="F27" s="3037" t="s">
        <v>4350</v>
      </c>
      <c r="G27" s="3038" t="s">
        <v>4351</v>
      </c>
      <c r="H27" s="3038" t="s">
        <v>4352</v>
      </c>
    </row>
    <row r="28" spans="1:8" ht="15" customHeight="1">
      <c r="A28" s="3040" t="s">
        <v>2420</v>
      </c>
      <c r="B28" s="3051">
        <v>1263</v>
      </c>
      <c r="C28" s="3042">
        <v>946</v>
      </c>
      <c r="D28" s="3042">
        <v>4438</v>
      </c>
      <c r="E28" s="3042">
        <v>9116</v>
      </c>
      <c r="F28" s="3042" t="s">
        <v>1232</v>
      </c>
      <c r="G28" s="3042" t="s">
        <v>1232</v>
      </c>
      <c r="H28" s="3057" t="s">
        <v>4353</v>
      </c>
    </row>
    <row r="29" spans="1:8" ht="15" customHeight="1">
      <c r="A29" s="3040" t="s">
        <v>438</v>
      </c>
      <c r="B29" s="3051">
        <v>1523</v>
      </c>
      <c r="C29" s="3042">
        <v>1643</v>
      </c>
      <c r="D29" s="3042">
        <v>4254</v>
      </c>
      <c r="E29" s="3042">
        <v>13167</v>
      </c>
      <c r="F29" s="3042" t="s">
        <v>1232</v>
      </c>
      <c r="G29" s="3042" t="s">
        <v>1232</v>
      </c>
      <c r="H29" s="212">
        <v>4271</v>
      </c>
    </row>
    <row r="30" spans="1:8" ht="15" customHeight="1">
      <c r="A30" s="3040" t="s">
        <v>344</v>
      </c>
      <c r="B30" s="3051">
        <v>1422</v>
      </c>
      <c r="C30" s="3042">
        <v>1915</v>
      </c>
      <c r="D30" s="3042">
        <v>5293</v>
      </c>
      <c r="E30" s="3042">
        <v>15712</v>
      </c>
      <c r="F30" s="3042" t="s">
        <v>1232</v>
      </c>
      <c r="G30" s="3042" t="s">
        <v>1232</v>
      </c>
      <c r="H30" s="212">
        <v>7542</v>
      </c>
    </row>
    <row r="31" spans="1:8" ht="15" customHeight="1">
      <c r="A31" s="3040" t="s">
        <v>345</v>
      </c>
      <c r="B31" s="3051">
        <v>1138</v>
      </c>
      <c r="C31" s="3042">
        <v>1384</v>
      </c>
      <c r="D31" s="3042">
        <v>5200</v>
      </c>
      <c r="E31" s="3042">
        <v>13314</v>
      </c>
      <c r="F31" s="3042" t="s">
        <v>1232</v>
      </c>
      <c r="G31" s="3042" t="s">
        <v>1232</v>
      </c>
      <c r="H31" s="212">
        <v>8033</v>
      </c>
    </row>
    <row r="32" spans="1:8" ht="15" customHeight="1" thickBot="1">
      <c r="A32" s="3044" t="s">
        <v>3238</v>
      </c>
      <c r="B32" s="3053">
        <v>293</v>
      </c>
      <c r="C32" s="3046">
        <v>2007</v>
      </c>
      <c r="D32" s="3046">
        <v>5392</v>
      </c>
      <c r="E32" s="3046">
        <v>16261</v>
      </c>
      <c r="F32" s="3046" t="s">
        <v>1232</v>
      </c>
      <c r="G32" s="3054" t="s">
        <v>1232</v>
      </c>
      <c r="H32" s="212">
        <v>6396</v>
      </c>
    </row>
    <row r="33" spans="1:8">
      <c r="A33" s="3047" t="s">
        <v>4354</v>
      </c>
      <c r="H33" s="3058" t="s">
        <v>4355</v>
      </c>
    </row>
    <row r="34" spans="1:8" ht="30" customHeight="1">
      <c r="A34" s="3047"/>
      <c r="H34" s="3059"/>
    </row>
    <row r="35" spans="1:8" s="3033" customFormat="1" ht="30" customHeight="1">
      <c r="A35" s="3032" t="s">
        <v>4357</v>
      </c>
      <c r="B35" s="3032"/>
      <c r="C35" s="3032"/>
      <c r="D35" s="3032"/>
      <c r="E35" s="3032"/>
      <c r="F35" s="3032"/>
      <c r="G35" s="3060"/>
    </row>
    <row r="36" spans="1:8" s="3034" customFormat="1" ht="13.5" customHeight="1" thickBot="1">
      <c r="G36" s="3035" t="s">
        <v>1974</v>
      </c>
    </row>
    <row r="37" spans="1:8" s="3039" customFormat="1" ht="18.75" customHeight="1">
      <c r="A37" s="3036" t="s">
        <v>1410</v>
      </c>
      <c r="B37" s="3037" t="s">
        <v>815</v>
      </c>
      <c r="C37" s="3037" t="s">
        <v>4340</v>
      </c>
      <c r="D37" s="3037" t="s">
        <v>4344</v>
      </c>
      <c r="E37" s="3037" t="s">
        <v>4341</v>
      </c>
      <c r="F37" s="3037" t="s">
        <v>4342</v>
      </c>
      <c r="G37" s="3038" t="s">
        <v>4343</v>
      </c>
    </row>
    <row r="38" spans="1:8" s="3033" customFormat="1" ht="15" customHeight="1">
      <c r="A38" s="3040" t="s">
        <v>2420</v>
      </c>
      <c r="B38" s="3061">
        <v>56114</v>
      </c>
      <c r="C38" s="3062">
        <v>22324</v>
      </c>
      <c r="D38" s="3062">
        <v>5162</v>
      </c>
      <c r="E38" s="3062">
        <v>1085</v>
      </c>
      <c r="F38" s="3062">
        <v>19132</v>
      </c>
      <c r="G38" s="3062">
        <v>3378</v>
      </c>
    </row>
    <row r="39" spans="1:8" s="3033" customFormat="1" ht="15" customHeight="1">
      <c r="A39" s="3040" t="s">
        <v>438</v>
      </c>
      <c r="B39" s="3041">
        <v>16600</v>
      </c>
      <c r="C39" s="3042">
        <v>10187</v>
      </c>
      <c r="D39" s="3042">
        <v>3188</v>
      </c>
      <c r="E39" s="3042" t="s">
        <v>809</v>
      </c>
      <c r="F39" s="3042">
        <v>2828</v>
      </c>
      <c r="G39" s="3042" t="s">
        <v>809</v>
      </c>
    </row>
    <row r="40" spans="1:8" s="3033" customFormat="1" ht="15" customHeight="1">
      <c r="A40" s="3040" t="s">
        <v>344</v>
      </c>
      <c r="B40" s="3041">
        <v>16218</v>
      </c>
      <c r="C40" s="3042">
        <v>9140</v>
      </c>
      <c r="D40" s="3042">
        <v>2909</v>
      </c>
      <c r="E40" s="3042" t="s">
        <v>809</v>
      </c>
      <c r="F40" s="3042">
        <v>3713</v>
      </c>
      <c r="G40" s="3042" t="s">
        <v>809</v>
      </c>
    </row>
    <row r="41" spans="1:8" s="3033" customFormat="1" ht="15" customHeight="1">
      <c r="A41" s="3040" t="s">
        <v>345</v>
      </c>
      <c r="B41" s="3041">
        <v>15583</v>
      </c>
      <c r="C41" s="3042">
        <v>8812</v>
      </c>
      <c r="D41" s="3042">
        <v>2928</v>
      </c>
      <c r="E41" s="3063" t="s">
        <v>809</v>
      </c>
      <c r="F41" s="3042">
        <v>3379</v>
      </c>
      <c r="G41" s="3063" t="s">
        <v>809</v>
      </c>
    </row>
    <row r="42" spans="1:8" ht="15" customHeight="1" thickBot="1">
      <c r="A42" s="3044" t="s">
        <v>3238</v>
      </c>
      <c r="B42" s="3045">
        <v>16933</v>
      </c>
      <c r="C42" s="3064">
        <v>10239</v>
      </c>
      <c r="D42" s="3064">
        <v>2748</v>
      </c>
      <c r="E42" s="3065" t="s">
        <v>809</v>
      </c>
      <c r="F42" s="3064">
        <v>3509</v>
      </c>
      <c r="G42" s="3065" t="s">
        <v>809</v>
      </c>
    </row>
    <row r="43" spans="1:8" s="3047" customFormat="1" ht="6" customHeight="1" thickBot="1">
      <c r="G43" s="3066"/>
    </row>
    <row r="44" spans="1:8" s="3039" customFormat="1" ht="18.75" customHeight="1">
      <c r="A44" s="3036" t="s">
        <v>1410</v>
      </c>
      <c r="B44" s="3036" t="s">
        <v>4347</v>
      </c>
      <c r="C44" s="3037" t="s">
        <v>4348</v>
      </c>
      <c r="D44" s="3037" t="s">
        <v>4358</v>
      </c>
      <c r="E44" s="3037" t="s">
        <v>4359</v>
      </c>
      <c r="F44" s="3037" t="s">
        <v>4351</v>
      </c>
      <c r="G44" s="3038" t="s">
        <v>4205</v>
      </c>
    </row>
    <row r="45" spans="1:8" s="3033" customFormat="1" ht="15" customHeight="1">
      <c r="A45" s="3040" t="s">
        <v>2420</v>
      </c>
      <c r="B45" s="3067">
        <v>1376</v>
      </c>
      <c r="C45" s="3068">
        <v>1456</v>
      </c>
      <c r="D45" s="3068">
        <v>916</v>
      </c>
      <c r="E45" s="3068">
        <v>1271</v>
      </c>
      <c r="F45" s="3068">
        <v>14</v>
      </c>
      <c r="G45" s="3063" t="s">
        <v>809</v>
      </c>
    </row>
    <row r="46" spans="1:8" s="3033" customFormat="1" ht="15" customHeight="1">
      <c r="A46" s="3040" t="s">
        <v>438</v>
      </c>
      <c r="B46" s="3051" t="s">
        <v>809</v>
      </c>
      <c r="C46" s="3042" t="s">
        <v>809</v>
      </c>
      <c r="D46" s="3042">
        <v>105</v>
      </c>
      <c r="E46" s="3042">
        <v>292</v>
      </c>
      <c r="F46" s="3042" t="s">
        <v>809</v>
      </c>
      <c r="G46" s="3063" t="s">
        <v>809</v>
      </c>
    </row>
    <row r="47" spans="1:8" s="3033" customFormat="1" ht="15" customHeight="1">
      <c r="A47" s="3040" t="s">
        <v>344</v>
      </c>
      <c r="B47" s="3051" t="s">
        <v>809</v>
      </c>
      <c r="C47" s="3042" t="s">
        <v>809</v>
      </c>
      <c r="D47" s="3042">
        <v>186</v>
      </c>
      <c r="E47" s="3042">
        <v>270</v>
      </c>
      <c r="F47" s="3042" t="s">
        <v>809</v>
      </c>
      <c r="G47" s="3063" t="s">
        <v>809</v>
      </c>
    </row>
    <row r="48" spans="1:8" s="3033" customFormat="1" ht="15" customHeight="1">
      <c r="A48" s="3040" t="s">
        <v>345</v>
      </c>
      <c r="B48" s="3069" t="s">
        <v>809</v>
      </c>
      <c r="C48" s="3063" t="s">
        <v>809</v>
      </c>
      <c r="D48" s="3042">
        <v>182</v>
      </c>
      <c r="E48" s="3042">
        <v>282</v>
      </c>
      <c r="F48" s="3063" t="s">
        <v>809</v>
      </c>
      <c r="G48" s="3063" t="s">
        <v>809</v>
      </c>
    </row>
    <row r="49" spans="1:7" ht="15" customHeight="1" thickBot="1">
      <c r="A49" s="3044" t="s">
        <v>3238</v>
      </c>
      <c r="B49" s="3070" t="s">
        <v>809</v>
      </c>
      <c r="C49" s="3065" t="s">
        <v>809</v>
      </c>
      <c r="D49" s="3064">
        <v>171</v>
      </c>
      <c r="E49" s="3064">
        <v>266</v>
      </c>
      <c r="F49" s="3065" t="s">
        <v>809</v>
      </c>
      <c r="G49" s="3065" t="s">
        <v>809</v>
      </c>
    </row>
    <row r="50" spans="1:7" s="3047" customFormat="1" ht="12" customHeight="1">
      <c r="A50" s="3047" t="s">
        <v>4360</v>
      </c>
      <c r="G50" s="3071" t="s">
        <v>4361</v>
      </c>
    </row>
    <row r="51" spans="1:7" s="3047" customFormat="1" ht="23" customHeight="1"/>
  </sheetData>
  <phoneticPr fontId="2"/>
  <pageMargins left="0.39370078740157483" right="0.23622047244094491" top="0.59055118110236227" bottom="0.59055118110236227" header="0.11811023622047245" footer="0.11811023622047245"/>
  <pageSetup paperSize="9" firstPageNumber="117" orientation="portrait" useFirstPageNumber="1" r:id="rId1"/>
  <headerFooter alignWithMargins="0">
    <oddFooter>&amp;C&amp;"ＭＳ 明朝,標準"&amp;10&amp;P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85B7-BD8F-420C-9ABE-02D85955E49F}">
  <dimension ref="A1:I31"/>
  <sheetViews>
    <sheetView showGridLines="0" view="pageBreakPreview" zoomScaleNormal="100" zoomScaleSheetLayoutView="100" workbookViewId="0"/>
  </sheetViews>
  <sheetFormatPr defaultColWidth="9" defaultRowHeight="13"/>
  <cols>
    <col min="1" max="1" width="11.81640625" style="3083" customWidth="1"/>
    <col min="2" max="9" width="10" style="3083" customWidth="1"/>
    <col min="10" max="16384" width="9" style="3083"/>
  </cols>
  <sheetData>
    <row r="1" spans="1:9" s="3073" customFormat="1" ht="30" customHeight="1">
      <c r="A1" s="3072" t="s">
        <v>4362</v>
      </c>
      <c r="B1" s="3072"/>
      <c r="C1" s="3072"/>
      <c r="D1" s="3072"/>
      <c r="E1" s="3072"/>
      <c r="F1" s="3072"/>
      <c r="G1" s="3072"/>
      <c r="H1" s="3072"/>
      <c r="I1" s="3072"/>
    </row>
    <row r="2" spans="1:9" s="3074" customFormat="1" ht="15" customHeight="1" thickBot="1">
      <c r="I2" s="3075" t="s">
        <v>2549</v>
      </c>
    </row>
    <row r="3" spans="1:9" s="3073" customFormat="1" ht="18.649999999999999" customHeight="1">
      <c r="A3" s="5789" t="s">
        <v>1410</v>
      </c>
      <c r="B3" s="5782" t="s">
        <v>4363</v>
      </c>
      <c r="C3" s="5782"/>
      <c r="D3" s="5782"/>
      <c r="E3" s="5782"/>
      <c r="F3" s="5782" t="s">
        <v>4364</v>
      </c>
      <c r="G3" s="5782" t="s">
        <v>4365</v>
      </c>
      <c r="H3" s="5782"/>
      <c r="I3" s="5784"/>
    </row>
    <row r="4" spans="1:9" s="3073" customFormat="1" ht="31.5" customHeight="1">
      <c r="A4" s="5790"/>
      <c r="B4" s="3076" t="s">
        <v>815</v>
      </c>
      <c r="C4" s="3076" t="s">
        <v>4366</v>
      </c>
      <c r="D4" s="3077" t="s">
        <v>4367</v>
      </c>
      <c r="E4" s="3077" t="s">
        <v>4368</v>
      </c>
      <c r="F4" s="5783"/>
      <c r="G4" s="3076" t="s">
        <v>815</v>
      </c>
      <c r="H4" s="3076" t="s">
        <v>4366</v>
      </c>
      <c r="I4" s="3078" t="s">
        <v>4367</v>
      </c>
    </row>
    <row r="5" spans="1:9" ht="15.75" customHeight="1">
      <c r="A5" s="3079" t="s">
        <v>2420</v>
      </c>
      <c r="B5" s="3080">
        <v>83</v>
      </c>
      <c r="C5" s="3081">
        <v>7</v>
      </c>
      <c r="D5" s="3081">
        <v>50</v>
      </c>
      <c r="E5" s="3081">
        <v>26</v>
      </c>
      <c r="F5" s="3081">
        <v>34</v>
      </c>
      <c r="G5" s="3082">
        <v>1395</v>
      </c>
      <c r="H5" s="3081">
        <v>1357</v>
      </c>
      <c r="I5" s="3081">
        <v>38</v>
      </c>
    </row>
    <row r="6" spans="1:9" ht="15.75" customHeight="1">
      <c r="A6" s="3079" t="s">
        <v>438</v>
      </c>
      <c r="B6" s="3080">
        <v>83</v>
      </c>
      <c r="C6" s="3081">
        <v>6</v>
      </c>
      <c r="D6" s="3081">
        <v>51</v>
      </c>
      <c r="E6" s="3081">
        <v>26</v>
      </c>
      <c r="F6" s="3081">
        <v>32</v>
      </c>
      <c r="G6" s="3082">
        <v>1194</v>
      </c>
      <c r="H6" s="3081">
        <v>1137</v>
      </c>
      <c r="I6" s="3081">
        <v>57</v>
      </c>
    </row>
    <row r="7" spans="1:9" ht="15.75" customHeight="1">
      <c r="A7" s="3079" t="s">
        <v>344</v>
      </c>
      <c r="B7" s="3080">
        <v>83</v>
      </c>
      <c r="C7" s="3081">
        <v>6</v>
      </c>
      <c r="D7" s="3081">
        <v>51</v>
      </c>
      <c r="E7" s="3081">
        <v>26</v>
      </c>
      <c r="F7" s="3081">
        <v>31</v>
      </c>
      <c r="G7" s="3082">
        <v>1194</v>
      </c>
      <c r="H7" s="3081">
        <v>1137</v>
      </c>
      <c r="I7" s="3081">
        <v>57</v>
      </c>
    </row>
    <row r="8" spans="1:9" ht="15.75" customHeight="1">
      <c r="A8" s="3079" t="s">
        <v>345</v>
      </c>
      <c r="B8" s="3080">
        <v>81</v>
      </c>
      <c r="C8" s="3081">
        <v>6</v>
      </c>
      <c r="D8" s="3081">
        <v>48</v>
      </c>
      <c r="E8" s="3081">
        <v>27</v>
      </c>
      <c r="F8" s="3081">
        <v>32</v>
      </c>
      <c r="G8" s="3082">
        <v>1171</v>
      </c>
      <c r="H8" s="3081">
        <v>1114</v>
      </c>
      <c r="I8" s="3081">
        <v>57</v>
      </c>
    </row>
    <row r="9" spans="1:9" ht="15.75" customHeight="1" thickBot="1">
      <c r="A9" s="3084" t="s">
        <v>2425</v>
      </c>
      <c r="B9" s="3085">
        <v>80</v>
      </c>
      <c r="C9" s="3086">
        <v>5</v>
      </c>
      <c r="D9" s="3086">
        <v>48</v>
      </c>
      <c r="E9" s="3086">
        <v>27</v>
      </c>
      <c r="F9" s="3086">
        <v>33</v>
      </c>
      <c r="G9" s="3087">
        <v>1072</v>
      </c>
      <c r="H9" s="3086">
        <v>1015</v>
      </c>
      <c r="I9" s="3086">
        <v>57</v>
      </c>
    </row>
    <row r="10" spans="1:9" s="3074" customFormat="1" ht="15.75" customHeight="1">
      <c r="A10" s="3088" t="s">
        <v>4369</v>
      </c>
      <c r="B10" s="3088"/>
      <c r="C10" s="3088"/>
      <c r="D10" s="3088"/>
      <c r="E10" s="3089"/>
      <c r="F10" s="3088"/>
      <c r="G10" s="3088"/>
      <c r="H10" s="3088"/>
      <c r="I10" s="3090" t="s">
        <v>4370</v>
      </c>
    </row>
    <row r="11" spans="1:9" s="3092" customFormat="1" ht="30" customHeight="1">
      <c r="A11" s="3089"/>
      <c r="B11" s="3091"/>
      <c r="C11" s="3091"/>
      <c r="D11" s="3091"/>
      <c r="E11" s="3091"/>
      <c r="F11" s="3091"/>
      <c r="G11" s="3091"/>
      <c r="H11" s="3091"/>
      <c r="I11" s="3091"/>
    </row>
    <row r="12" spans="1:9" s="3073" customFormat="1" ht="30" customHeight="1">
      <c r="A12" s="3093" t="s">
        <v>4371</v>
      </c>
      <c r="B12" s="3093"/>
      <c r="C12" s="3093"/>
      <c r="D12" s="3093"/>
      <c r="E12" s="3093"/>
      <c r="F12" s="3093"/>
      <c r="G12" s="3093"/>
      <c r="H12" s="3093"/>
      <c r="I12" s="3093"/>
    </row>
    <row r="13" spans="1:9" s="3074" customFormat="1" ht="15" customHeight="1" thickBot="1">
      <c r="A13" s="3089"/>
      <c r="B13" s="3089"/>
      <c r="C13" s="3089"/>
      <c r="D13" s="3089"/>
      <c r="E13" s="3089"/>
      <c r="F13" s="3089"/>
      <c r="G13" s="3089"/>
      <c r="H13" s="3094"/>
      <c r="I13" s="3075" t="s">
        <v>4372</v>
      </c>
    </row>
    <row r="14" spans="1:9" ht="18.75" customHeight="1">
      <c r="A14" s="5789" t="s">
        <v>363</v>
      </c>
      <c r="B14" s="5782" t="s">
        <v>815</v>
      </c>
      <c r="C14" s="5782" t="s">
        <v>4373</v>
      </c>
      <c r="D14" s="5782" t="s">
        <v>4374</v>
      </c>
      <c r="E14" s="5791" t="s">
        <v>4375</v>
      </c>
      <c r="F14" s="5782" t="s">
        <v>4376</v>
      </c>
      <c r="G14" s="5782"/>
      <c r="H14" s="5782" t="s">
        <v>4377</v>
      </c>
      <c r="I14" s="5784" t="s">
        <v>4378</v>
      </c>
    </row>
    <row r="15" spans="1:9" ht="31.5" customHeight="1">
      <c r="A15" s="5790"/>
      <c r="B15" s="5783"/>
      <c r="C15" s="5783"/>
      <c r="D15" s="5783"/>
      <c r="E15" s="5792"/>
      <c r="F15" s="3076" t="s">
        <v>815</v>
      </c>
      <c r="G15" s="3077" t="s">
        <v>4379</v>
      </c>
      <c r="H15" s="5783"/>
      <c r="I15" s="5785"/>
    </row>
    <row r="16" spans="1:9" ht="17.25" customHeight="1">
      <c r="A16" s="3079" t="s">
        <v>976</v>
      </c>
      <c r="B16" s="3080">
        <v>1183</v>
      </c>
      <c r="C16" s="3081">
        <v>113</v>
      </c>
      <c r="D16" s="3081">
        <v>37</v>
      </c>
      <c r="E16" s="3081">
        <v>104</v>
      </c>
      <c r="F16" s="3081">
        <v>891</v>
      </c>
      <c r="G16" s="3081">
        <v>280</v>
      </c>
      <c r="H16" s="3081">
        <v>27</v>
      </c>
      <c r="I16" s="3081">
        <v>11</v>
      </c>
    </row>
    <row r="17" spans="1:9" ht="17.25" customHeight="1">
      <c r="A17" s="3079" t="s">
        <v>426</v>
      </c>
      <c r="B17" s="3080">
        <v>1186</v>
      </c>
      <c r="C17" s="3081">
        <v>117</v>
      </c>
      <c r="D17" s="3081">
        <v>35</v>
      </c>
      <c r="E17" s="3081">
        <v>110</v>
      </c>
      <c r="F17" s="3081">
        <v>883</v>
      </c>
      <c r="G17" s="3081">
        <v>248</v>
      </c>
      <c r="H17" s="3081">
        <v>27</v>
      </c>
      <c r="I17" s="3081">
        <v>14</v>
      </c>
    </row>
    <row r="18" spans="1:9" ht="17.25" customHeight="1">
      <c r="A18" s="3079" t="s">
        <v>428</v>
      </c>
      <c r="B18" s="3080">
        <v>1232</v>
      </c>
      <c r="C18" s="3081">
        <v>116</v>
      </c>
      <c r="D18" s="3081">
        <v>36</v>
      </c>
      <c r="E18" s="3081">
        <v>104</v>
      </c>
      <c r="F18" s="3081">
        <v>937</v>
      </c>
      <c r="G18" s="3081">
        <v>255</v>
      </c>
      <c r="H18" s="3081">
        <v>23</v>
      </c>
      <c r="I18" s="3081">
        <v>16</v>
      </c>
    </row>
    <row r="19" spans="1:9" ht="17.25" customHeight="1">
      <c r="A19" s="3079" t="s">
        <v>438</v>
      </c>
      <c r="B19" s="3080">
        <v>1245</v>
      </c>
      <c r="C19" s="3081">
        <v>121</v>
      </c>
      <c r="D19" s="3081">
        <v>31</v>
      </c>
      <c r="E19" s="3081">
        <v>111</v>
      </c>
      <c r="F19" s="3081">
        <v>945</v>
      </c>
      <c r="G19" s="3081">
        <v>236</v>
      </c>
      <c r="H19" s="3081">
        <v>24</v>
      </c>
      <c r="I19" s="3081">
        <v>13</v>
      </c>
    </row>
    <row r="20" spans="1:9" ht="17.25" customHeight="1" thickBot="1">
      <c r="A20" s="3084" t="s">
        <v>345</v>
      </c>
      <c r="B20" s="3085">
        <v>1235</v>
      </c>
      <c r="C20" s="3086">
        <v>124</v>
      </c>
      <c r="D20" s="3086">
        <v>33</v>
      </c>
      <c r="E20" s="3086">
        <v>107</v>
      </c>
      <c r="F20" s="3086">
        <v>934</v>
      </c>
      <c r="G20" s="3086">
        <v>211</v>
      </c>
      <c r="H20" s="3086">
        <v>23</v>
      </c>
      <c r="I20" s="3086">
        <v>14</v>
      </c>
    </row>
    <row r="21" spans="1:9" s="3092" customFormat="1" ht="15" customHeight="1">
      <c r="A21" s="3088" t="s">
        <v>4380</v>
      </c>
      <c r="B21" s="3088"/>
      <c r="C21" s="3088"/>
      <c r="D21" s="3088"/>
      <c r="E21" s="3088"/>
      <c r="F21" s="3091"/>
      <c r="G21" s="3088"/>
      <c r="H21" s="3088"/>
      <c r="I21" s="3090" t="s">
        <v>4381</v>
      </c>
    </row>
    <row r="22" spans="1:9" ht="30" customHeight="1">
      <c r="A22" s="3095"/>
      <c r="B22" s="3095"/>
      <c r="C22" s="3095"/>
      <c r="D22" s="3095"/>
      <c r="E22" s="3095"/>
      <c r="F22" s="3095"/>
      <c r="G22" s="3095"/>
      <c r="H22" s="3095"/>
      <c r="I22" s="3095"/>
    </row>
    <row r="23" spans="1:9" ht="30" customHeight="1">
      <c r="A23" s="3096" t="s">
        <v>4382</v>
      </c>
      <c r="B23" s="3096"/>
      <c r="C23" s="3096"/>
      <c r="D23" s="3096"/>
      <c r="E23" s="3096"/>
      <c r="F23" s="3096"/>
      <c r="G23" s="3096"/>
      <c r="H23" s="3096"/>
      <c r="I23" s="3096"/>
    </row>
    <row r="24" spans="1:9" ht="13.5" thickBot="1">
      <c r="A24" s="3097"/>
      <c r="B24" s="3098"/>
      <c r="C24" s="3095"/>
      <c r="D24" s="3095"/>
      <c r="E24" s="3095"/>
      <c r="F24" s="3095"/>
      <c r="G24" s="3095"/>
      <c r="H24" s="3095"/>
      <c r="I24" s="3099" t="s">
        <v>4383</v>
      </c>
    </row>
    <row r="25" spans="1:9" ht="18.75" customHeight="1">
      <c r="A25" s="5786" t="s">
        <v>4384</v>
      </c>
      <c r="B25" s="5787"/>
      <c r="C25" s="5787"/>
      <c r="D25" s="5787" t="s">
        <v>4385</v>
      </c>
      <c r="E25" s="5787"/>
      <c r="F25" s="5787"/>
      <c r="G25" s="5787" t="s">
        <v>4386</v>
      </c>
      <c r="H25" s="5787"/>
      <c r="I25" s="5788"/>
    </row>
    <row r="26" spans="1:9" ht="16.5" customHeight="1">
      <c r="A26" s="5776" t="s">
        <v>342</v>
      </c>
      <c r="B26" s="5776"/>
      <c r="C26" s="5777"/>
      <c r="D26" s="3100"/>
      <c r="E26" s="3101">
        <v>12</v>
      </c>
      <c r="F26" s="3102"/>
      <c r="G26" s="3095"/>
      <c r="H26" s="3101">
        <v>18</v>
      </c>
      <c r="I26" s="3102"/>
    </row>
    <row r="27" spans="1:9" ht="16.5" customHeight="1">
      <c r="A27" s="5776">
        <v>28</v>
      </c>
      <c r="B27" s="5776"/>
      <c r="C27" s="5777"/>
      <c r="D27" s="3100"/>
      <c r="E27" s="3101">
        <v>3</v>
      </c>
      <c r="F27" s="3103"/>
      <c r="G27" s="3103"/>
      <c r="H27" s="3101">
        <v>12</v>
      </c>
      <c r="I27" s="3102"/>
    </row>
    <row r="28" spans="1:9" ht="16.5" customHeight="1">
      <c r="A28" s="5778">
        <v>29</v>
      </c>
      <c r="B28" s="5778"/>
      <c r="C28" s="5779"/>
      <c r="D28" s="3104"/>
      <c r="E28" s="3101">
        <v>7</v>
      </c>
      <c r="F28" s="3103"/>
      <c r="G28" s="3103"/>
      <c r="H28" s="3101">
        <v>9</v>
      </c>
      <c r="I28" s="3103"/>
    </row>
    <row r="29" spans="1:9">
      <c r="A29" s="5776">
        <v>30</v>
      </c>
      <c r="B29" s="5776"/>
      <c r="C29" s="5777"/>
      <c r="D29" s="3104"/>
      <c r="E29" s="3101">
        <v>7</v>
      </c>
      <c r="F29" s="3103"/>
      <c r="G29" s="3103"/>
      <c r="H29" s="3101">
        <v>10</v>
      </c>
      <c r="I29" s="3103"/>
    </row>
    <row r="30" spans="1:9" ht="13.5" thickBot="1">
      <c r="A30" s="5780" t="s">
        <v>2410</v>
      </c>
      <c r="B30" s="5780"/>
      <c r="C30" s="5781"/>
      <c r="D30" s="3105"/>
      <c r="E30" s="3106">
        <v>10</v>
      </c>
      <c r="F30" s="3107"/>
      <c r="G30" s="3107"/>
      <c r="H30" s="3106">
        <v>16</v>
      </c>
      <c r="I30" s="3107"/>
    </row>
    <row r="31" spans="1:9">
      <c r="A31" s="3083" t="s">
        <v>4387</v>
      </c>
      <c r="H31" s="3108"/>
      <c r="I31" s="3108" t="s">
        <v>4370</v>
      </c>
    </row>
  </sheetData>
  <mergeCells count="20">
    <mergeCell ref="A3:A4"/>
    <mergeCell ref="B3:E3"/>
    <mergeCell ref="F3:F4"/>
    <mergeCell ref="G3:I3"/>
    <mergeCell ref="A14:A15"/>
    <mergeCell ref="B14:B15"/>
    <mergeCell ref="C14:C15"/>
    <mergeCell ref="D14:D15"/>
    <mergeCell ref="E14:E15"/>
    <mergeCell ref="F14:G14"/>
    <mergeCell ref="I14:I15"/>
    <mergeCell ref="A25:C25"/>
    <mergeCell ref="D25:F25"/>
    <mergeCell ref="G25:I25"/>
    <mergeCell ref="A26:C26"/>
    <mergeCell ref="A27:C27"/>
    <mergeCell ref="A28:C28"/>
    <mergeCell ref="A29:C29"/>
    <mergeCell ref="A30:C30"/>
    <mergeCell ref="H14:H15"/>
  </mergeCells>
  <phoneticPr fontId="2"/>
  <pageMargins left="0.39370078740157483" right="0.39370078740157483" top="0.59055118110236227" bottom="0.59055118110236227" header="0.11811023622047245" footer="0.11811023622047245"/>
  <pageSetup paperSize="9" firstPageNumber="118" orientation="portrait" useFirstPageNumber="1" r:id="rId1"/>
  <headerFooter alignWithMargins="0">
    <oddFooter>&amp;C&amp;"ＭＳ 明朝,標準"&amp;10&amp;P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C421-8B1A-48DC-A2C4-C33E4FEC6777}">
  <dimension ref="A1:IV19"/>
  <sheetViews>
    <sheetView showGridLines="0" view="pageBreakPreview" zoomScaleNormal="100" zoomScaleSheetLayoutView="100" workbookViewId="0">
      <selection sqref="A1:J1"/>
    </sheetView>
  </sheetViews>
  <sheetFormatPr defaultColWidth="9" defaultRowHeight="13"/>
  <cols>
    <col min="1" max="1" width="11.6328125" style="2886" bestFit="1" customWidth="1"/>
    <col min="2" max="2" width="9.6328125" style="2886" customWidth="1"/>
    <col min="3" max="3" width="9" style="2886" customWidth="1"/>
    <col min="4" max="4" width="9.6328125" style="2886" customWidth="1"/>
    <col min="5" max="5" width="9.08984375" style="2886" customWidth="1"/>
    <col min="6" max="6" width="9.6328125" style="2886" customWidth="1"/>
    <col min="7" max="7" width="9.1796875" style="2886" customWidth="1"/>
    <col min="8" max="10" width="9.6328125" style="2886" customWidth="1"/>
    <col min="11" max="16384" width="9" style="2886"/>
  </cols>
  <sheetData>
    <row r="1" spans="1:256" s="2593" customFormat="1" ht="30" customHeight="1">
      <c r="A1" s="5793" t="s">
        <v>4388</v>
      </c>
      <c r="B1" s="5793"/>
      <c r="C1" s="5793"/>
      <c r="D1" s="5793"/>
      <c r="E1" s="5793"/>
      <c r="F1" s="5793"/>
      <c r="G1" s="5793"/>
      <c r="H1" s="5793"/>
      <c r="I1" s="5793"/>
      <c r="J1" s="5793"/>
    </row>
    <row r="2" spans="1:256" s="2989" customFormat="1" ht="15" customHeight="1" thickBot="1">
      <c r="I2" s="2989" t="s">
        <v>4389</v>
      </c>
      <c r="J2" s="2777" t="s">
        <v>1991</v>
      </c>
    </row>
    <row r="3" spans="1:256" ht="38.25" customHeight="1">
      <c r="A3" s="2477" t="s">
        <v>363</v>
      </c>
      <c r="B3" s="3109" t="s">
        <v>4390</v>
      </c>
      <c r="C3" s="2479" t="s">
        <v>4391</v>
      </c>
      <c r="D3" s="3109" t="s">
        <v>4392</v>
      </c>
      <c r="E3" s="2479" t="s">
        <v>4393</v>
      </c>
      <c r="F3" s="3109" t="s">
        <v>4394</v>
      </c>
      <c r="G3" s="2479" t="s">
        <v>4395</v>
      </c>
      <c r="H3" s="3109" t="s">
        <v>4396</v>
      </c>
      <c r="I3" s="3110" t="s">
        <v>4397</v>
      </c>
      <c r="J3" s="3029" t="s">
        <v>4398</v>
      </c>
    </row>
    <row r="4" spans="1:256" ht="17.25" customHeight="1">
      <c r="A4" s="3111" t="s">
        <v>1502</v>
      </c>
      <c r="B4" s="3112">
        <v>887</v>
      </c>
      <c r="C4" s="3113" t="s">
        <v>1232</v>
      </c>
      <c r="D4" s="3114">
        <v>257</v>
      </c>
      <c r="E4" s="3114">
        <v>16</v>
      </c>
      <c r="F4" s="3114">
        <v>4</v>
      </c>
      <c r="G4" s="3114">
        <v>141</v>
      </c>
      <c r="H4" s="3114">
        <v>80</v>
      </c>
      <c r="I4" s="3114">
        <v>12</v>
      </c>
      <c r="J4" s="3114">
        <v>97</v>
      </c>
    </row>
    <row r="5" spans="1:256" ht="17.25" customHeight="1">
      <c r="A5" s="3111">
        <v>27</v>
      </c>
      <c r="B5" s="3112">
        <v>875</v>
      </c>
      <c r="C5" s="3114">
        <v>2</v>
      </c>
      <c r="D5" s="3114">
        <v>242</v>
      </c>
      <c r="E5" s="3114">
        <v>9</v>
      </c>
      <c r="F5" s="3114">
        <v>1</v>
      </c>
      <c r="G5" s="3114">
        <v>126</v>
      </c>
      <c r="H5" s="3114">
        <v>72</v>
      </c>
      <c r="I5" s="3114">
        <v>10</v>
      </c>
      <c r="J5" s="3114">
        <v>85</v>
      </c>
    </row>
    <row r="6" spans="1:256" ht="17.25" customHeight="1">
      <c r="A6" s="3111">
        <v>28</v>
      </c>
      <c r="B6" s="3112">
        <v>884</v>
      </c>
      <c r="C6" s="3114">
        <v>1</v>
      </c>
      <c r="D6" s="3114">
        <v>264</v>
      </c>
      <c r="E6" s="3114">
        <v>10</v>
      </c>
      <c r="F6" s="3114">
        <v>3</v>
      </c>
      <c r="G6" s="3114">
        <v>137</v>
      </c>
      <c r="H6" s="3114">
        <v>82</v>
      </c>
      <c r="I6" s="3114">
        <v>7</v>
      </c>
      <c r="J6" s="3114">
        <v>80</v>
      </c>
      <c r="M6" s="3114"/>
      <c r="N6" s="3114"/>
      <c r="O6" s="3114"/>
      <c r="P6" s="3114"/>
      <c r="Q6" s="3114"/>
      <c r="R6" s="3114"/>
      <c r="S6" s="3114"/>
      <c r="T6" s="3114"/>
      <c r="U6" s="3115"/>
      <c r="V6" s="3116"/>
      <c r="W6" s="3114"/>
      <c r="X6" s="3114"/>
      <c r="Y6" s="3114"/>
      <c r="Z6" s="3114"/>
      <c r="AA6" s="3114"/>
      <c r="AB6" s="3114"/>
      <c r="AC6" s="3114"/>
      <c r="AD6" s="3114"/>
      <c r="AE6" s="3115"/>
      <c r="AF6" s="3116"/>
      <c r="AG6" s="3114"/>
      <c r="AH6" s="3114"/>
      <c r="AI6" s="3114"/>
      <c r="AJ6" s="3114"/>
      <c r="AK6" s="3114"/>
      <c r="AL6" s="3114"/>
      <c r="AM6" s="3114"/>
      <c r="AN6" s="3114"/>
      <c r="AO6" s="3115"/>
      <c r="AP6" s="3116"/>
      <c r="AQ6" s="3114"/>
      <c r="AR6" s="3114"/>
      <c r="AS6" s="3114"/>
      <c r="AT6" s="3114"/>
      <c r="AU6" s="3114"/>
      <c r="AV6" s="3114"/>
      <c r="AW6" s="3114"/>
      <c r="AX6" s="3114"/>
      <c r="AY6" s="3115"/>
      <c r="AZ6" s="3116"/>
      <c r="BA6" s="3114"/>
      <c r="BB6" s="3114"/>
      <c r="BC6" s="3114"/>
      <c r="BD6" s="3114"/>
      <c r="BE6" s="3114"/>
      <c r="BF6" s="3114"/>
      <c r="BG6" s="3114"/>
      <c r="BH6" s="3114"/>
      <c r="BI6" s="3115"/>
      <c r="BJ6" s="3116"/>
      <c r="BK6" s="3114"/>
      <c r="BL6" s="3114"/>
      <c r="BM6" s="3114"/>
      <c r="BN6" s="3114"/>
      <c r="BO6" s="3114"/>
      <c r="BP6" s="3114"/>
      <c r="BQ6" s="3114"/>
      <c r="BR6" s="3114"/>
      <c r="BS6" s="3115"/>
      <c r="BT6" s="3116"/>
      <c r="BU6" s="3114"/>
      <c r="BV6" s="3114"/>
      <c r="BW6" s="3114"/>
      <c r="BX6" s="3114"/>
      <c r="BY6" s="3114"/>
      <c r="BZ6" s="3114"/>
      <c r="CA6" s="3114"/>
      <c r="CB6" s="3114"/>
      <c r="CC6" s="3115"/>
      <c r="CD6" s="3116"/>
      <c r="CE6" s="3114"/>
      <c r="CF6" s="3114"/>
      <c r="CG6" s="3114"/>
      <c r="CH6" s="3114"/>
      <c r="CI6" s="3114"/>
      <c r="CJ6" s="3114"/>
      <c r="CK6" s="3114"/>
      <c r="CL6" s="3114"/>
      <c r="CM6" s="3115"/>
      <c r="CN6" s="3116"/>
      <c r="CO6" s="3114"/>
      <c r="CP6" s="3114"/>
      <c r="CQ6" s="3114"/>
      <c r="CR6" s="3114"/>
      <c r="CS6" s="3114"/>
      <c r="CT6" s="3114"/>
      <c r="CU6" s="3114"/>
      <c r="CV6" s="3114"/>
      <c r="CW6" s="3115"/>
      <c r="CX6" s="3116"/>
      <c r="CY6" s="3114"/>
      <c r="CZ6" s="3114"/>
      <c r="DA6" s="3114"/>
      <c r="DB6" s="3114"/>
      <c r="DC6" s="3114"/>
      <c r="DD6" s="3114"/>
      <c r="DE6" s="3114"/>
      <c r="DF6" s="3114"/>
      <c r="DG6" s="3115"/>
      <c r="DH6" s="3116"/>
      <c r="DI6" s="3114"/>
      <c r="DJ6" s="3114"/>
      <c r="DK6" s="3114"/>
      <c r="DL6" s="3114"/>
      <c r="DM6" s="3114"/>
      <c r="DN6" s="3114"/>
      <c r="DO6" s="3114"/>
      <c r="DP6" s="3114"/>
      <c r="DQ6" s="3115"/>
      <c r="DR6" s="3116"/>
      <c r="DS6" s="3114"/>
      <c r="DT6" s="3114"/>
      <c r="DU6" s="3114"/>
      <c r="DV6" s="3114"/>
      <c r="DW6" s="3114"/>
      <c r="DX6" s="3114"/>
      <c r="DY6" s="3114"/>
      <c r="DZ6" s="3114"/>
      <c r="EA6" s="3115"/>
      <c r="EB6" s="3116"/>
      <c r="EC6" s="3114"/>
      <c r="ED6" s="3114"/>
      <c r="EE6" s="3114"/>
      <c r="EF6" s="3114"/>
      <c r="EG6" s="3114"/>
      <c r="EH6" s="3114"/>
      <c r="EI6" s="3114"/>
      <c r="EJ6" s="3114"/>
      <c r="EK6" s="3115"/>
      <c r="EL6" s="3116"/>
      <c r="EM6" s="3114"/>
      <c r="EN6" s="3114"/>
      <c r="EO6" s="3114"/>
      <c r="EP6" s="3114"/>
      <c r="EQ6" s="3114"/>
      <c r="ER6" s="3114"/>
      <c r="ES6" s="3114"/>
      <c r="ET6" s="3114"/>
      <c r="EU6" s="3115"/>
      <c r="EV6" s="3116"/>
      <c r="EW6" s="3114"/>
      <c r="EX6" s="3114"/>
      <c r="EY6" s="3114"/>
      <c r="EZ6" s="3114"/>
      <c r="FA6" s="3114"/>
      <c r="FB6" s="3114"/>
      <c r="FC6" s="3114"/>
      <c r="FD6" s="3114"/>
      <c r="FE6" s="3115"/>
      <c r="FF6" s="3116"/>
      <c r="FG6" s="3114"/>
      <c r="FH6" s="3114"/>
      <c r="FI6" s="3114"/>
      <c r="FJ6" s="3114"/>
      <c r="FK6" s="3114"/>
      <c r="FL6" s="3114"/>
      <c r="FM6" s="3114"/>
      <c r="FN6" s="3114"/>
      <c r="FO6" s="3115"/>
      <c r="FP6" s="3116"/>
      <c r="FQ6" s="3114"/>
      <c r="FR6" s="3114"/>
      <c r="FS6" s="3114"/>
      <c r="FT6" s="3114"/>
      <c r="FU6" s="3114"/>
      <c r="FV6" s="3114"/>
      <c r="FW6" s="3114"/>
      <c r="FX6" s="3114"/>
      <c r="FY6" s="3115"/>
      <c r="FZ6" s="3116"/>
      <c r="GA6" s="3114"/>
      <c r="GB6" s="3114"/>
      <c r="GC6" s="3114"/>
      <c r="GD6" s="3114"/>
      <c r="GE6" s="3114"/>
      <c r="GF6" s="3114"/>
      <c r="GG6" s="3114"/>
      <c r="GH6" s="3114"/>
      <c r="GI6" s="3115"/>
      <c r="GJ6" s="3116"/>
      <c r="GK6" s="3114"/>
      <c r="GL6" s="3114"/>
      <c r="GM6" s="3114"/>
      <c r="GN6" s="3114"/>
      <c r="GO6" s="3114"/>
      <c r="GP6" s="3114"/>
      <c r="GQ6" s="3114"/>
      <c r="GR6" s="3114"/>
      <c r="GS6" s="3115"/>
      <c r="GT6" s="3116"/>
      <c r="GU6" s="3114"/>
      <c r="GV6" s="3114"/>
      <c r="GW6" s="3114"/>
      <c r="GX6" s="3114"/>
      <c r="GY6" s="3114"/>
      <c r="GZ6" s="3114"/>
      <c r="HA6" s="3114"/>
      <c r="HB6" s="3114"/>
      <c r="HC6" s="3115"/>
      <c r="HD6" s="3116"/>
      <c r="HE6" s="3114"/>
      <c r="HF6" s="3114"/>
      <c r="HG6" s="3114"/>
      <c r="HH6" s="3114"/>
      <c r="HI6" s="3114"/>
      <c r="HJ6" s="3114"/>
      <c r="HK6" s="3114"/>
      <c r="HL6" s="3114"/>
      <c r="HM6" s="3115"/>
      <c r="HN6" s="3116"/>
      <c r="HO6" s="3114"/>
      <c r="HP6" s="3114"/>
      <c r="HQ6" s="3114"/>
      <c r="HR6" s="3114"/>
      <c r="HS6" s="3114"/>
      <c r="HT6" s="3114"/>
      <c r="HU6" s="3114"/>
      <c r="HV6" s="3114"/>
      <c r="HW6" s="3115"/>
      <c r="HX6" s="3116"/>
      <c r="HY6" s="3114"/>
      <c r="HZ6" s="3114"/>
      <c r="IA6" s="3114"/>
      <c r="IB6" s="3114"/>
      <c r="IC6" s="3114"/>
      <c r="ID6" s="3114"/>
      <c r="IE6" s="3114"/>
      <c r="IF6" s="3114"/>
      <c r="IG6" s="3115"/>
      <c r="IH6" s="3116"/>
      <c r="II6" s="3114"/>
      <c r="IJ6" s="3114"/>
      <c r="IK6" s="3114"/>
      <c r="IL6" s="3114"/>
      <c r="IM6" s="3114"/>
      <c r="IN6" s="3114"/>
      <c r="IO6" s="3114"/>
      <c r="IP6" s="3114"/>
      <c r="IQ6" s="3115"/>
      <c r="IR6" s="3116"/>
      <c r="IS6" s="3114"/>
      <c r="IT6" s="3114"/>
      <c r="IU6" s="3114"/>
      <c r="IV6" s="3114"/>
    </row>
    <row r="7" spans="1:256" ht="17.25" customHeight="1">
      <c r="A7" s="3111">
        <v>29</v>
      </c>
      <c r="B7" s="3112">
        <f>SUM(C7:J7,B14:J14)</f>
        <v>951</v>
      </c>
      <c r="C7" s="3113" t="s">
        <v>1232</v>
      </c>
      <c r="D7" s="3114">
        <v>269</v>
      </c>
      <c r="E7" s="3114">
        <v>9</v>
      </c>
      <c r="F7" s="3114">
        <v>11</v>
      </c>
      <c r="G7" s="3114">
        <v>156</v>
      </c>
      <c r="H7" s="3114">
        <v>79</v>
      </c>
      <c r="I7" s="3114">
        <v>14</v>
      </c>
      <c r="J7" s="3114">
        <v>74</v>
      </c>
      <c r="K7" s="3117"/>
    </row>
    <row r="8" spans="1:256" ht="17.25" customHeight="1" thickBot="1">
      <c r="A8" s="3118">
        <v>30</v>
      </c>
      <c r="B8" s="3119">
        <f>SUM(C8:J8,B15:J15)</f>
        <v>964</v>
      </c>
      <c r="C8" s="3120" t="s">
        <v>1232</v>
      </c>
      <c r="D8" s="3121">
        <v>256</v>
      </c>
      <c r="E8" s="3121">
        <v>9</v>
      </c>
      <c r="F8" s="3121">
        <v>8</v>
      </c>
      <c r="G8" s="3121">
        <v>172</v>
      </c>
      <c r="H8" s="3121">
        <v>78</v>
      </c>
      <c r="I8" s="3121">
        <v>13</v>
      </c>
      <c r="J8" s="3121">
        <v>55</v>
      </c>
      <c r="K8" s="3117"/>
    </row>
    <row r="9" spans="1:256" ht="15" customHeight="1" thickBot="1">
      <c r="A9" s="2993"/>
      <c r="B9" s="2993"/>
      <c r="C9" s="2993"/>
      <c r="D9" s="2993"/>
      <c r="E9" s="2993"/>
      <c r="F9" s="2993"/>
      <c r="G9" s="2993"/>
      <c r="H9" s="2993"/>
      <c r="I9" s="2993"/>
      <c r="J9" s="2993"/>
    </row>
    <row r="10" spans="1:256" ht="38.25" customHeight="1">
      <c r="A10" s="2477" t="s">
        <v>363</v>
      </c>
      <c r="B10" s="3110" t="s">
        <v>4399</v>
      </c>
      <c r="C10" s="2479" t="s">
        <v>4400</v>
      </c>
      <c r="D10" s="2479" t="s">
        <v>4401</v>
      </c>
      <c r="E10" s="2479" t="s">
        <v>4402</v>
      </c>
      <c r="F10" s="2479" t="s">
        <v>4403</v>
      </c>
      <c r="G10" s="3109" t="s">
        <v>4404</v>
      </c>
      <c r="H10" s="3109" t="s">
        <v>4405</v>
      </c>
      <c r="I10" s="2479" t="s">
        <v>4406</v>
      </c>
      <c r="J10" s="3029" t="s">
        <v>466</v>
      </c>
    </row>
    <row r="11" spans="1:256" ht="17.25" customHeight="1">
      <c r="A11" s="3111" t="s">
        <v>1502</v>
      </c>
      <c r="B11" s="3122">
        <v>6</v>
      </c>
      <c r="C11" s="2781" t="s">
        <v>1232</v>
      </c>
      <c r="D11" s="3114">
        <v>6</v>
      </c>
      <c r="E11" s="3114">
        <v>7</v>
      </c>
      <c r="F11" s="3114">
        <v>56</v>
      </c>
      <c r="G11" s="3114">
        <v>21</v>
      </c>
      <c r="H11" s="3114">
        <v>5</v>
      </c>
      <c r="I11" s="3114">
        <v>17</v>
      </c>
      <c r="J11" s="3114">
        <v>162</v>
      </c>
    </row>
    <row r="12" spans="1:256" ht="17.25" customHeight="1">
      <c r="A12" s="3111">
        <v>27</v>
      </c>
      <c r="B12" s="3116">
        <v>7</v>
      </c>
      <c r="C12" s="3114">
        <v>3</v>
      </c>
      <c r="D12" s="3114">
        <v>7</v>
      </c>
      <c r="E12" s="3114">
        <v>17</v>
      </c>
      <c r="F12" s="3114">
        <v>72</v>
      </c>
      <c r="G12" s="3114">
        <v>27</v>
      </c>
      <c r="H12" s="3114">
        <v>5</v>
      </c>
      <c r="I12" s="3114">
        <v>14</v>
      </c>
      <c r="J12" s="3114">
        <v>176</v>
      </c>
    </row>
    <row r="13" spans="1:256" ht="17.25" customHeight="1">
      <c r="A13" s="3111">
        <v>28</v>
      </c>
      <c r="B13" s="3116">
        <v>9</v>
      </c>
      <c r="C13" s="3113" t="s">
        <v>1232</v>
      </c>
      <c r="D13" s="3114">
        <v>7</v>
      </c>
      <c r="E13" s="3114">
        <v>15</v>
      </c>
      <c r="F13" s="3114">
        <v>82</v>
      </c>
      <c r="G13" s="3114">
        <v>36</v>
      </c>
      <c r="H13" s="3114">
        <v>1</v>
      </c>
      <c r="I13" s="3114">
        <v>8</v>
      </c>
      <c r="J13" s="3114">
        <v>142</v>
      </c>
    </row>
    <row r="14" spans="1:256" ht="17.25" customHeight="1">
      <c r="A14" s="3111">
        <v>29</v>
      </c>
      <c r="B14" s="3116">
        <v>17</v>
      </c>
      <c r="C14" s="3114">
        <v>2</v>
      </c>
      <c r="D14" s="3114">
        <v>12</v>
      </c>
      <c r="E14" s="3114">
        <v>9</v>
      </c>
      <c r="F14" s="3114">
        <v>65</v>
      </c>
      <c r="G14" s="3114">
        <v>32</v>
      </c>
      <c r="H14" s="3114">
        <v>7</v>
      </c>
      <c r="I14" s="3114">
        <v>19</v>
      </c>
      <c r="J14" s="3114">
        <v>176</v>
      </c>
    </row>
    <row r="15" spans="1:256" ht="17.25" customHeight="1" thickBot="1">
      <c r="A15" s="3118">
        <v>30</v>
      </c>
      <c r="B15" s="3123">
        <v>8</v>
      </c>
      <c r="C15" s="3120" t="s">
        <v>1232</v>
      </c>
      <c r="D15" s="3121">
        <v>8</v>
      </c>
      <c r="E15" s="3121">
        <v>23</v>
      </c>
      <c r="F15" s="3121">
        <v>55</v>
      </c>
      <c r="G15" s="3121">
        <v>33</v>
      </c>
      <c r="H15" s="3121">
        <v>4</v>
      </c>
      <c r="I15" s="3121">
        <v>7</v>
      </c>
      <c r="J15" s="3121">
        <v>235</v>
      </c>
      <c r="K15" s="3117"/>
    </row>
    <row r="16" spans="1:256">
      <c r="A16" s="3124"/>
      <c r="B16" s="3124"/>
      <c r="C16" s="3124"/>
      <c r="D16" s="3124"/>
      <c r="E16" s="5794" t="s">
        <v>4407</v>
      </c>
      <c r="F16" s="5794"/>
      <c r="G16" s="5794"/>
      <c r="H16" s="5794"/>
      <c r="I16" s="5794"/>
      <c r="J16" s="5794"/>
    </row>
    <row r="17" spans="1:10">
      <c r="A17" s="3124"/>
      <c r="B17" s="3124"/>
      <c r="C17" s="3124"/>
      <c r="D17" s="3124"/>
      <c r="E17" s="3124"/>
      <c r="F17" s="3125"/>
      <c r="G17" s="3125"/>
      <c r="H17" s="3125"/>
      <c r="I17" s="3125"/>
      <c r="J17" s="3125"/>
    </row>
    <row r="19" spans="1:10">
      <c r="B19" s="3126"/>
    </row>
  </sheetData>
  <mergeCells count="2">
    <mergeCell ref="A1:J1"/>
    <mergeCell ref="E16:J16"/>
  </mergeCells>
  <phoneticPr fontId="2"/>
  <pageMargins left="0.39370078740157483" right="0.39370078740157483" top="0.59055118110236227" bottom="0.59055118110236227" header="0.11811023622047245" footer="0.11811023622047245"/>
  <pageSetup paperSize="9" firstPageNumber="119" orientation="portrait" useFirstPageNumber="1" r:id="rId1"/>
  <headerFooter alignWithMargins="0">
    <oddFooter>&amp;C&amp;"ＭＳ 明朝,標準"&amp;10&amp;P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164B-1F51-4C40-A5AD-C40199BEB344}">
  <sheetPr>
    <pageSetUpPr autoPageBreaks="0"/>
  </sheetPr>
  <dimension ref="A1:J27"/>
  <sheetViews>
    <sheetView showGridLines="0" view="pageBreakPreview" zoomScaleNormal="100" zoomScaleSheetLayoutView="100" workbookViewId="0"/>
  </sheetViews>
  <sheetFormatPr defaultColWidth="9" defaultRowHeight="13"/>
  <cols>
    <col min="1" max="1" width="11.6328125" style="2886" bestFit="1" customWidth="1"/>
    <col min="2" max="5" width="9.6328125" style="2886" customWidth="1"/>
    <col min="6" max="10" width="9.36328125" style="2886" customWidth="1"/>
    <col min="11" max="16384" width="9" style="2886"/>
  </cols>
  <sheetData>
    <row r="1" spans="1:10" s="3128" customFormat="1" ht="30" customHeight="1">
      <c r="A1" s="3127" t="s">
        <v>4408</v>
      </c>
      <c r="B1" s="3127"/>
      <c r="C1" s="3127"/>
      <c r="D1" s="3127"/>
      <c r="E1" s="3127"/>
      <c r="F1" s="3127"/>
      <c r="G1" s="3127"/>
      <c r="H1" s="3127"/>
      <c r="I1" s="3127"/>
      <c r="J1" s="3127"/>
    </row>
    <row r="2" spans="1:10" s="3129" customFormat="1" ht="14.25" customHeight="1" thickBot="1">
      <c r="J2" s="3130" t="s">
        <v>4409</v>
      </c>
    </row>
    <row r="3" spans="1:10" s="3133" customFormat="1" ht="18.75" customHeight="1">
      <c r="A3" s="3131"/>
      <c r="B3" s="3132" t="s">
        <v>4410</v>
      </c>
      <c r="C3" s="5804" t="s">
        <v>815</v>
      </c>
      <c r="D3" s="5804" t="s">
        <v>4411</v>
      </c>
      <c r="E3" s="5804" t="s">
        <v>4412</v>
      </c>
      <c r="F3" s="5804" t="s">
        <v>4413</v>
      </c>
      <c r="G3" s="5804" t="s">
        <v>4414</v>
      </c>
      <c r="H3" s="5804" t="s">
        <v>4415</v>
      </c>
      <c r="I3" s="5804" t="s">
        <v>4416</v>
      </c>
      <c r="J3" s="5806" t="s">
        <v>4417</v>
      </c>
    </row>
    <row r="4" spans="1:10" s="3133" customFormat="1" ht="18.75" customHeight="1">
      <c r="A4" s="3134" t="s">
        <v>363</v>
      </c>
      <c r="B4" s="3135"/>
      <c r="C4" s="5805"/>
      <c r="D4" s="5805"/>
      <c r="E4" s="5805"/>
      <c r="F4" s="5805"/>
      <c r="G4" s="5805"/>
      <c r="H4" s="5805"/>
      <c r="I4" s="5805"/>
      <c r="J4" s="5807"/>
    </row>
    <row r="5" spans="1:10" s="3133" customFormat="1" ht="16.5" customHeight="1">
      <c r="A5" s="5795" t="s">
        <v>1502</v>
      </c>
      <c r="B5" s="5795"/>
      <c r="C5" s="3136">
        <v>443</v>
      </c>
      <c r="D5" s="3137">
        <v>192</v>
      </c>
      <c r="E5" s="3137">
        <v>160</v>
      </c>
      <c r="F5" s="3137">
        <v>69</v>
      </c>
      <c r="G5" s="3137">
        <v>16</v>
      </c>
      <c r="H5" s="3137">
        <v>6</v>
      </c>
      <c r="I5" s="3138" t="s">
        <v>693</v>
      </c>
      <c r="J5" s="3138" t="s">
        <v>693</v>
      </c>
    </row>
    <row r="6" spans="1:10" s="3133" customFormat="1" ht="16.5" customHeight="1">
      <c r="A6" s="5795">
        <v>27</v>
      </c>
      <c r="B6" s="5795"/>
      <c r="C6" s="3136">
        <v>412</v>
      </c>
      <c r="D6" s="3137">
        <v>183</v>
      </c>
      <c r="E6" s="3137">
        <v>147</v>
      </c>
      <c r="F6" s="3137">
        <v>58</v>
      </c>
      <c r="G6" s="3137">
        <v>17</v>
      </c>
      <c r="H6" s="3137">
        <v>5</v>
      </c>
      <c r="I6" s="3138">
        <v>2</v>
      </c>
      <c r="J6" s="3138" t="s">
        <v>693</v>
      </c>
    </row>
    <row r="7" spans="1:10" s="3133" customFormat="1" ht="16.5" customHeight="1">
      <c r="A7" s="5795">
        <v>28</v>
      </c>
      <c r="B7" s="5795"/>
      <c r="C7" s="3136">
        <v>408</v>
      </c>
      <c r="D7" s="3137">
        <v>160</v>
      </c>
      <c r="E7" s="3137">
        <v>154</v>
      </c>
      <c r="F7" s="3137">
        <v>74</v>
      </c>
      <c r="G7" s="3137">
        <v>18</v>
      </c>
      <c r="H7" s="3137">
        <v>1</v>
      </c>
      <c r="I7" s="3138">
        <v>1</v>
      </c>
      <c r="J7" s="3138" t="s">
        <v>693</v>
      </c>
    </row>
    <row r="8" spans="1:10" s="3139" customFormat="1" ht="16.5" customHeight="1">
      <c r="A8" s="5795">
        <v>29</v>
      </c>
      <c r="B8" s="5795"/>
      <c r="C8" s="3136">
        <v>364</v>
      </c>
      <c r="D8" s="3137">
        <v>154</v>
      </c>
      <c r="E8" s="3137">
        <v>124</v>
      </c>
      <c r="F8" s="3137">
        <v>60</v>
      </c>
      <c r="G8" s="3137">
        <v>19</v>
      </c>
      <c r="H8" s="3137">
        <v>4</v>
      </c>
      <c r="I8" s="3138">
        <v>2</v>
      </c>
      <c r="J8" s="3138">
        <v>1</v>
      </c>
    </row>
    <row r="9" spans="1:10" s="3139" customFormat="1" ht="16.5" customHeight="1" thickBot="1">
      <c r="A9" s="5797">
        <v>30</v>
      </c>
      <c r="B9" s="5797"/>
      <c r="C9" s="3140">
        <v>394</v>
      </c>
      <c r="D9" s="3141">
        <v>170</v>
      </c>
      <c r="E9" s="3141">
        <v>135</v>
      </c>
      <c r="F9" s="3141">
        <v>75</v>
      </c>
      <c r="G9" s="3141">
        <v>10</v>
      </c>
      <c r="H9" s="3141">
        <v>3</v>
      </c>
      <c r="I9" s="3142">
        <v>1</v>
      </c>
      <c r="J9" s="3142" t="s">
        <v>693</v>
      </c>
    </row>
    <row r="10" spans="1:10" s="3133" customFormat="1" ht="16.5" customHeight="1" thickBot="1">
      <c r="A10" s="3143"/>
      <c r="B10" s="3143"/>
      <c r="C10" s="3144"/>
      <c r="D10" s="3144"/>
      <c r="E10" s="3144"/>
      <c r="F10" s="3144"/>
      <c r="G10" s="3144"/>
      <c r="H10" s="3144"/>
      <c r="I10" s="3145"/>
      <c r="J10" s="3146" t="s">
        <v>4418</v>
      </c>
    </row>
    <row r="11" spans="1:10" s="3133" customFormat="1" ht="16.5" customHeight="1">
      <c r="A11" s="5799" t="s">
        <v>4419</v>
      </c>
      <c r="B11" s="5800"/>
      <c r="C11" s="3147" t="s">
        <v>1709</v>
      </c>
      <c r="D11" s="3148">
        <v>1.37</v>
      </c>
      <c r="E11" s="3149" t="s">
        <v>4420</v>
      </c>
      <c r="F11" s="3148">
        <v>1.21</v>
      </c>
      <c r="G11" s="3149" t="s">
        <v>4421</v>
      </c>
      <c r="H11" s="3150">
        <v>1.48</v>
      </c>
      <c r="I11" s="3149" t="s">
        <v>4422</v>
      </c>
      <c r="J11" s="3148">
        <v>1.51</v>
      </c>
    </row>
    <row r="12" spans="1:10" s="3133" customFormat="1" ht="16.5" customHeight="1">
      <c r="A12" s="5795"/>
      <c r="B12" s="5796"/>
      <c r="C12" s="3151" t="s">
        <v>4423</v>
      </c>
      <c r="D12" s="3150">
        <v>1.26</v>
      </c>
      <c r="E12" s="3152" t="s">
        <v>4424</v>
      </c>
      <c r="F12" s="3150">
        <v>1.45</v>
      </c>
      <c r="G12" s="3152" t="s">
        <v>4425</v>
      </c>
      <c r="H12" s="3150">
        <v>1.58</v>
      </c>
      <c r="I12" s="3152" t="s">
        <v>4426</v>
      </c>
      <c r="J12" s="3150">
        <v>1.4</v>
      </c>
    </row>
    <row r="13" spans="1:10" s="3133" customFormat="1" ht="16.5" customHeight="1">
      <c r="A13" s="5795"/>
      <c r="B13" s="5796"/>
      <c r="C13" s="3151" t="s">
        <v>4427</v>
      </c>
      <c r="D13" s="3153">
        <v>1.4</v>
      </c>
      <c r="E13" s="3152" t="s">
        <v>4428</v>
      </c>
      <c r="F13" s="3150">
        <v>1.32</v>
      </c>
      <c r="G13" s="3152" t="s">
        <v>4429</v>
      </c>
      <c r="H13" s="3150">
        <v>1.36</v>
      </c>
      <c r="I13" s="3152" t="s">
        <v>1983</v>
      </c>
      <c r="J13" s="3153">
        <v>1.44</v>
      </c>
    </row>
    <row r="14" spans="1:10" s="3133" customFormat="1" ht="16.5" customHeight="1">
      <c r="A14" s="5795"/>
      <c r="B14" s="5796"/>
      <c r="C14" s="3151" t="s">
        <v>4430</v>
      </c>
      <c r="D14" s="3153">
        <v>1.25</v>
      </c>
      <c r="E14" s="3152" t="s">
        <v>4431</v>
      </c>
      <c r="F14" s="3150">
        <v>1.44</v>
      </c>
      <c r="G14" s="3152" t="s">
        <v>4432</v>
      </c>
      <c r="H14" s="3150">
        <v>1.51</v>
      </c>
      <c r="I14" s="3152" t="s">
        <v>4433</v>
      </c>
      <c r="J14" s="3150" t="s">
        <v>4434</v>
      </c>
    </row>
    <row r="15" spans="1:10" s="3129" customFormat="1" ht="16.25" customHeight="1" thickBot="1">
      <c r="A15" s="5797"/>
      <c r="B15" s="5798"/>
      <c r="C15" s="3154" t="s">
        <v>4435</v>
      </c>
      <c r="D15" s="3155">
        <v>1.32</v>
      </c>
      <c r="E15" s="3156" t="s">
        <v>4436</v>
      </c>
      <c r="F15" s="3155">
        <v>1.49</v>
      </c>
      <c r="G15" s="3152" t="s">
        <v>4437</v>
      </c>
      <c r="H15" s="3155">
        <v>1.52</v>
      </c>
      <c r="I15" s="3156" t="s">
        <v>4438</v>
      </c>
      <c r="J15" s="3157" t="s">
        <v>4439</v>
      </c>
    </row>
    <row r="16" spans="1:10" ht="39.65" customHeight="1">
      <c r="A16" s="3129"/>
      <c r="B16" s="3158" t="s">
        <v>4440</v>
      </c>
      <c r="C16" s="5801" t="s">
        <v>4441</v>
      </c>
      <c r="D16" s="5801"/>
      <c r="E16" s="5801"/>
      <c r="F16" s="5801"/>
      <c r="G16" s="5801"/>
      <c r="H16" s="5801"/>
      <c r="I16" s="5801"/>
      <c r="J16" s="5801"/>
    </row>
    <row r="17" spans="1:10" ht="30" customHeight="1">
      <c r="A17" s="3129"/>
      <c r="B17" s="3159"/>
      <c r="C17" s="3160"/>
      <c r="D17" s="3160"/>
      <c r="E17" s="3160"/>
      <c r="F17" s="3160"/>
      <c r="G17" s="3160"/>
      <c r="H17" s="3160"/>
      <c r="I17" s="3160"/>
      <c r="J17" s="3160"/>
    </row>
    <row r="18" spans="1:10" ht="30" customHeight="1">
      <c r="A18" s="3127" t="s">
        <v>4442</v>
      </c>
      <c r="B18" s="3127"/>
      <c r="C18" s="3127"/>
      <c r="D18" s="3127"/>
      <c r="E18" s="3127"/>
      <c r="F18" s="3127"/>
      <c r="G18" s="3127"/>
      <c r="H18" s="3127"/>
      <c r="I18" s="3127"/>
      <c r="J18" s="3127"/>
    </row>
    <row r="19" spans="1:10" ht="16.25" customHeight="1" thickBot="1">
      <c r="A19" s="3161"/>
      <c r="C19" s="3129"/>
      <c r="D19" s="3129"/>
      <c r="E19" s="3129"/>
      <c r="F19" s="3129"/>
      <c r="G19" s="3129"/>
      <c r="H19" s="3129"/>
      <c r="I19" s="3129"/>
      <c r="J19" s="3162" t="s">
        <v>4443</v>
      </c>
    </row>
    <row r="20" spans="1:10" ht="16.5" customHeight="1">
      <c r="A20" s="5802" t="s">
        <v>363</v>
      </c>
      <c r="B20" s="5803"/>
      <c r="C20" s="3163" t="s">
        <v>815</v>
      </c>
      <c r="D20" s="3164" t="s">
        <v>4444</v>
      </c>
      <c r="E20" s="3165" t="s">
        <v>984</v>
      </c>
      <c r="F20" s="3165" t="s">
        <v>985</v>
      </c>
      <c r="G20" s="3165" t="s">
        <v>986</v>
      </c>
      <c r="H20" s="3165" t="s">
        <v>987</v>
      </c>
      <c r="I20" s="3165" t="s">
        <v>988</v>
      </c>
      <c r="J20" s="3166" t="s">
        <v>4445</v>
      </c>
    </row>
    <row r="21" spans="1:10" ht="16.5" customHeight="1">
      <c r="A21" s="5795" t="s">
        <v>1502</v>
      </c>
      <c r="B21" s="5796"/>
      <c r="C21" s="3167">
        <v>443</v>
      </c>
      <c r="D21" s="3168" t="s">
        <v>693</v>
      </c>
      <c r="E21" s="3168">
        <v>10</v>
      </c>
      <c r="F21" s="3168">
        <v>53</v>
      </c>
      <c r="G21" s="3168">
        <v>127</v>
      </c>
      <c r="H21" s="3168">
        <v>137</v>
      </c>
      <c r="I21" s="3168">
        <v>90</v>
      </c>
      <c r="J21" s="3168">
        <v>26</v>
      </c>
    </row>
    <row r="22" spans="1:10" ht="16.5" customHeight="1">
      <c r="A22" s="5795">
        <v>27</v>
      </c>
      <c r="B22" s="5796"/>
      <c r="C22" s="3167">
        <v>412</v>
      </c>
      <c r="D22" s="3168">
        <v>1</v>
      </c>
      <c r="E22" s="3168">
        <v>7</v>
      </c>
      <c r="F22" s="3168">
        <v>55</v>
      </c>
      <c r="G22" s="3168">
        <v>106</v>
      </c>
      <c r="H22" s="3168">
        <v>133</v>
      </c>
      <c r="I22" s="3168">
        <v>93</v>
      </c>
      <c r="J22" s="3168">
        <v>17</v>
      </c>
    </row>
    <row r="23" spans="1:10" ht="16.5" customHeight="1">
      <c r="A23" s="5795">
        <v>28</v>
      </c>
      <c r="B23" s="5796"/>
      <c r="C23" s="3167">
        <v>408</v>
      </c>
      <c r="D23" s="3168" t="s">
        <v>693</v>
      </c>
      <c r="E23" s="3168">
        <v>4</v>
      </c>
      <c r="F23" s="3168">
        <v>48</v>
      </c>
      <c r="G23" s="3168">
        <v>100</v>
      </c>
      <c r="H23" s="3168">
        <v>150</v>
      </c>
      <c r="I23" s="3168">
        <v>86</v>
      </c>
      <c r="J23" s="3168">
        <v>20</v>
      </c>
    </row>
    <row r="24" spans="1:10">
      <c r="A24" s="5795">
        <v>29</v>
      </c>
      <c r="B24" s="5796"/>
      <c r="C24" s="3167">
        <v>364</v>
      </c>
      <c r="D24" s="3168" t="s">
        <v>1232</v>
      </c>
      <c r="E24" s="3168">
        <v>4</v>
      </c>
      <c r="F24" s="3168">
        <v>33</v>
      </c>
      <c r="G24" s="3168">
        <v>100</v>
      </c>
      <c r="H24" s="3168">
        <v>126</v>
      </c>
      <c r="I24" s="3168">
        <v>86</v>
      </c>
      <c r="J24" s="3168">
        <v>15</v>
      </c>
    </row>
    <row r="25" spans="1:10" ht="13.5" thickBot="1">
      <c r="A25" s="5797">
        <v>30</v>
      </c>
      <c r="B25" s="5798"/>
      <c r="C25" s="3169">
        <v>394</v>
      </c>
      <c r="D25" s="3170" t="s">
        <v>693</v>
      </c>
      <c r="E25" s="3170">
        <v>6</v>
      </c>
      <c r="F25" s="3170">
        <v>46</v>
      </c>
      <c r="G25" s="3170">
        <v>114</v>
      </c>
      <c r="H25" s="3170">
        <v>130</v>
      </c>
      <c r="I25" s="3170">
        <v>72</v>
      </c>
      <c r="J25" s="3170">
        <v>26</v>
      </c>
    </row>
    <row r="26" spans="1:10">
      <c r="A26" s="3171"/>
      <c r="C26" s="3129"/>
      <c r="D26" s="3129"/>
      <c r="E26" s="3129"/>
      <c r="F26" s="3162"/>
      <c r="G26" s="3162"/>
      <c r="H26" s="3162"/>
      <c r="I26" s="3162"/>
      <c r="J26" s="3162" t="s">
        <v>4407</v>
      </c>
    </row>
    <row r="27" spans="1:10">
      <c r="A27" s="3171"/>
      <c r="B27" s="3129"/>
      <c r="C27" s="3129"/>
      <c r="D27" s="3129"/>
      <c r="E27" s="3162"/>
      <c r="F27" s="3162"/>
      <c r="G27" s="3162"/>
      <c r="H27" s="3162"/>
      <c r="I27" s="3162"/>
    </row>
  </sheetData>
  <mergeCells count="21">
    <mergeCell ref="C16:J16"/>
    <mergeCell ref="A20:B20"/>
    <mergeCell ref="A21:B21"/>
    <mergeCell ref="A22:B22"/>
    <mergeCell ref="I3:I4"/>
    <mergeCell ref="J3:J4"/>
    <mergeCell ref="A5:B5"/>
    <mergeCell ref="A6:B6"/>
    <mergeCell ref="A7:B7"/>
    <mergeCell ref="A8:B8"/>
    <mergeCell ref="C3:C4"/>
    <mergeCell ref="D3:D4"/>
    <mergeCell ref="E3:E4"/>
    <mergeCell ref="F3:F4"/>
    <mergeCell ref="G3:G4"/>
    <mergeCell ref="H3:H4"/>
    <mergeCell ref="A23:B23"/>
    <mergeCell ref="A24:B24"/>
    <mergeCell ref="A25:B25"/>
    <mergeCell ref="A9:B9"/>
    <mergeCell ref="A11:B15"/>
  </mergeCells>
  <phoneticPr fontId="2"/>
  <pageMargins left="0.23622047244094491" right="0.23622047244094491" top="0.74803149606299213" bottom="0.74803149606299213" header="0.31496062992125984" footer="0.31496062992125984"/>
  <pageSetup paperSize="9" firstPageNumber="120" orientation="portrait" useFirstPageNumber="1" r:id="rId1"/>
  <headerFooter alignWithMargins="0">
    <oddFooter>&amp;C&amp;"ＭＳ 明朝,標準"&amp;10&amp;P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70B4-750F-45D9-AF6C-530080D51EB7}">
  <sheetPr>
    <pageSetUpPr fitToPage="1"/>
  </sheetPr>
  <dimension ref="A1:M21"/>
  <sheetViews>
    <sheetView showGridLines="0" view="pageBreakPreview" topLeftCell="A7" zoomScaleNormal="75" zoomScaleSheetLayoutView="100" workbookViewId="0">
      <selection activeCell="A12" sqref="A12"/>
    </sheetView>
  </sheetViews>
  <sheetFormatPr defaultColWidth="9" defaultRowHeight="13"/>
  <cols>
    <col min="1" max="1" width="9.08984375" style="3133" customWidth="1"/>
    <col min="2" max="2" width="9.453125" style="3133" bestFit="1" customWidth="1"/>
    <col min="3" max="3" width="9.453125" style="3133" customWidth="1"/>
    <col min="4" max="4" width="9.453125" style="3133" bestFit="1" customWidth="1"/>
    <col min="5" max="5" width="8.453125" style="3133" bestFit="1" customWidth="1"/>
    <col min="6" max="6" width="7.453125" style="3133" bestFit="1" customWidth="1"/>
    <col min="7" max="9" width="8.453125" style="3133" bestFit="1" customWidth="1"/>
    <col min="10" max="10" width="7.453125" style="3133" bestFit="1" customWidth="1"/>
    <col min="11" max="11" width="8.453125" style="3133" bestFit="1" customWidth="1"/>
    <col min="12" max="12" width="8" style="3133" customWidth="1"/>
    <col min="13" max="13" width="8.453125" style="3133" customWidth="1"/>
    <col min="14" max="16384" width="9" style="3133"/>
  </cols>
  <sheetData>
    <row r="1" spans="1:13" s="3173" customFormat="1" ht="30" customHeight="1">
      <c r="A1" s="3172" t="s">
        <v>4446</v>
      </c>
      <c r="B1" s="3172"/>
      <c r="C1" s="3172"/>
      <c r="D1" s="3172"/>
      <c r="E1" s="3172"/>
      <c r="F1" s="3172"/>
      <c r="G1" s="3172"/>
      <c r="H1" s="3172"/>
      <c r="I1" s="3172"/>
      <c r="J1" s="3172"/>
    </row>
    <row r="2" spans="1:13" s="3174" customFormat="1" ht="15" customHeight="1" thickBot="1">
      <c r="M2" s="3175" t="s">
        <v>4447</v>
      </c>
    </row>
    <row r="3" spans="1:13" ht="40.5" customHeight="1">
      <c r="A3" s="5813" t="s">
        <v>3383</v>
      </c>
      <c r="B3" s="5813" t="s">
        <v>487</v>
      </c>
      <c r="C3" s="5823" t="s">
        <v>2335</v>
      </c>
      <c r="D3" s="5823" t="s">
        <v>4448</v>
      </c>
      <c r="E3" s="5808" t="s">
        <v>3387</v>
      </c>
      <c r="F3" s="5809"/>
      <c r="G3" s="5825"/>
      <c r="H3" s="5808" t="s">
        <v>3388</v>
      </c>
      <c r="I3" s="5809"/>
      <c r="J3" s="5825"/>
      <c r="K3" s="5808" t="s">
        <v>3389</v>
      </c>
      <c r="L3" s="5809"/>
      <c r="M3" s="5809"/>
    </row>
    <row r="4" spans="1:13" ht="20.25" customHeight="1">
      <c r="A4" s="5822"/>
      <c r="B4" s="5822"/>
      <c r="C4" s="5824"/>
      <c r="D4" s="5824"/>
      <c r="E4" s="3176" t="s">
        <v>3318</v>
      </c>
      <c r="F4" s="3176" t="s">
        <v>3297</v>
      </c>
      <c r="G4" s="3176" t="s">
        <v>1641</v>
      </c>
      <c r="H4" s="3176" t="s">
        <v>3318</v>
      </c>
      <c r="I4" s="3176" t="s">
        <v>3297</v>
      </c>
      <c r="J4" s="3176" t="s">
        <v>1641</v>
      </c>
      <c r="K4" s="3176" t="s">
        <v>3318</v>
      </c>
      <c r="L4" s="3176" t="s">
        <v>3297</v>
      </c>
      <c r="M4" s="3177" t="s">
        <v>1641</v>
      </c>
    </row>
    <row r="5" spans="1:13" ht="16.5" customHeight="1">
      <c r="A5" s="3002" t="s">
        <v>4449</v>
      </c>
      <c r="B5" s="3178">
        <v>148221</v>
      </c>
      <c r="C5" s="3179">
        <v>39379</v>
      </c>
      <c r="D5" s="3179">
        <v>92372</v>
      </c>
      <c r="E5" s="3180">
        <v>9137</v>
      </c>
      <c r="F5" s="3179">
        <v>889</v>
      </c>
      <c r="G5" s="3179">
        <v>8248</v>
      </c>
      <c r="H5" s="3180">
        <v>5110</v>
      </c>
      <c r="I5" s="3179">
        <v>4762</v>
      </c>
      <c r="J5" s="3179">
        <v>348</v>
      </c>
      <c r="K5" s="3180">
        <v>1920</v>
      </c>
      <c r="L5" s="3179">
        <v>2223</v>
      </c>
      <c r="M5" s="3181" t="s">
        <v>1232</v>
      </c>
    </row>
    <row r="6" spans="1:13" ht="16.5" customHeight="1">
      <c r="A6" s="3002" t="s">
        <v>438</v>
      </c>
      <c r="B6" s="3178">
        <v>150922</v>
      </c>
      <c r="C6" s="3180">
        <v>37800</v>
      </c>
      <c r="D6" s="3180">
        <v>97552</v>
      </c>
      <c r="E6" s="3180">
        <v>8473</v>
      </c>
      <c r="F6" s="3180">
        <v>830</v>
      </c>
      <c r="G6" s="3180">
        <v>7643</v>
      </c>
      <c r="H6" s="3180">
        <v>5059</v>
      </c>
      <c r="I6" s="3180">
        <v>4696</v>
      </c>
      <c r="J6" s="3180">
        <v>363</v>
      </c>
      <c r="K6" s="3180">
        <v>2038</v>
      </c>
      <c r="L6" s="3180">
        <v>2038</v>
      </c>
      <c r="M6" s="3181" t="s">
        <v>1232</v>
      </c>
    </row>
    <row r="7" spans="1:13" ht="16.5" customHeight="1">
      <c r="A7" s="3002" t="s">
        <v>344</v>
      </c>
      <c r="B7" s="3178">
        <v>130518</v>
      </c>
      <c r="C7" s="3180">
        <v>33020</v>
      </c>
      <c r="D7" s="3180">
        <v>85655</v>
      </c>
      <c r="E7" s="3180">
        <v>6442</v>
      </c>
      <c r="F7" s="3180">
        <v>616</v>
      </c>
      <c r="G7" s="3180">
        <v>5826</v>
      </c>
      <c r="H7" s="3180">
        <v>3697</v>
      </c>
      <c r="I7" s="3180">
        <v>3485</v>
      </c>
      <c r="J7" s="3180">
        <v>212</v>
      </c>
      <c r="K7" s="3180">
        <v>1704</v>
      </c>
      <c r="L7" s="3180">
        <v>1704</v>
      </c>
      <c r="M7" s="3181" t="s">
        <v>1232</v>
      </c>
    </row>
    <row r="8" spans="1:13" ht="16.5" customHeight="1">
      <c r="A8" s="3002" t="s">
        <v>345</v>
      </c>
      <c r="B8" s="3178">
        <v>134126</v>
      </c>
      <c r="C8" s="3180">
        <v>34098</v>
      </c>
      <c r="D8" s="3180">
        <v>86734</v>
      </c>
      <c r="E8" s="3180">
        <v>7421</v>
      </c>
      <c r="F8" s="3180">
        <v>392</v>
      </c>
      <c r="G8" s="3180">
        <v>7029</v>
      </c>
      <c r="H8" s="3180">
        <v>5096</v>
      </c>
      <c r="I8" s="3180">
        <v>4757</v>
      </c>
      <c r="J8" s="3180">
        <v>339</v>
      </c>
      <c r="K8" s="3180">
        <v>777</v>
      </c>
      <c r="L8" s="3180">
        <v>777</v>
      </c>
      <c r="M8" s="3181" t="s">
        <v>1232</v>
      </c>
    </row>
    <row r="9" spans="1:13" ht="16.5" customHeight="1" thickBot="1">
      <c r="A9" s="3182" t="s">
        <v>2410</v>
      </c>
      <c r="B9" s="3183">
        <v>139125</v>
      </c>
      <c r="C9" s="3184">
        <v>34229</v>
      </c>
      <c r="D9" s="3184">
        <v>92466</v>
      </c>
      <c r="E9" s="3184">
        <v>7699</v>
      </c>
      <c r="F9" s="3184">
        <v>679</v>
      </c>
      <c r="G9" s="3184">
        <v>7020</v>
      </c>
      <c r="H9" s="3184">
        <v>4824</v>
      </c>
      <c r="I9" s="3184">
        <v>4522</v>
      </c>
      <c r="J9" s="3184">
        <v>302</v>
      </c>
      <c r="K9" s="3184">
        <v>1414</v>
      </c>
      <c r="L9" s="3184">
        <v>1414</v>
      </c>
      <c r="M9" s="3185" t="s">
        <v>1232</v>
      </c>
    </row>
    <row r="10" spans="1:13">
      <c r="M10" s="3186" t="s">
        <v>4450</v>
      </c>
    </row>
    <row r="11" spans="1:13" ht="15" customHeight="1">
      <c r="M11" s="3186"/>
    </row>
    <row r="12" spans="1:13" ht="30" customHeight="1">
      <c r="A12" s="3172" t="s">
        <v>4451</v>
      </c>
      <c r="B12" s="3172"/>
      <c r="C12" s="3172"/>
      <c r="D12" s="3172"/>
      <c r="E12" s="3172"/>
      <c r="F12" s="3172"/>
      <c r="G12" s="3172"/>
      <c r="H12" s="3172"/>
      <c r="I12" s="3172"/>
      <c r="J12" s="3172"/>
      <c r="K12" s="3172"/>
    </row>
    <row r="13" spans="1:13" ht="13.5" thickBot="1">
      <c r="B13" s="3187"/>
      <c r="C13" s="3174"/>
      <c r="D13" s="3174"/>
      <c r="E13" s="3174"/>
      <c r="F13" s="3174"/>
      <c r="G13" s="3174"/>
      <c r="H13" s="3174"/>
      <c r="I13" s="3174"/>
      <c r="J13" s="3174"/>
      <c r="L13" s="3188"/>
      <c r="M13" s="3189" t="s">
        <v>3278</v>
      </c>
    </row>
    <row r="14" spans="1:13" ht="13.5" customHeight="1">
      <c r="A14" s="5810" t="s">
        <v>3383</v>
      </c>
      <c r="B14" s="5812" t="s">
        <v>4452</v>
      </c>
      <c r="C14" s="5810"/>
      <c r="D14" s="5810"/>
      <c r="E14" s="5810"/>
      <c r="F14" s="5810"/>
      <c r="G14" s="5810"/>
      <c r="H14" s="5810"/>
      <c r="I14" s="5813"/>
      <c r="J14" s="5814" t="s">
        <v>4453</v>
      </c>
      <c r="K14" s="5816" t="s">
        <v>4454</v>
      </c>
      <c r="L14" s="5818" t="s">
        <v>4455</v>
      </c>
      <c r="M14" s="5820" t="s">
        <v>4456</v>
      </c>
    </row>
    <row r="15" spans="1:13" ht="27.75" customHeight="1">
      <c r="A15" s="5811"/>
      <c r="B15" s="3176" t="s">
        <v>487</v>
      </c>
      <c r="C15" s="3190" t="s">
        <v>4457</v>
      </c>
      <c r="D15" s="3191" t="s">
        <v>4458</v>
      </c>
      <c r="E15" s="3176" t="s">
        <v>3211</v>
      </c>
      <c r="F15" s="3176" t="s">
        <v>4459</v>
      </c>
      <c r="G15" s="3176" t="s">
        <v>3297</v>
      </c>
      <c r="H15" s="3191" t="s">
        <v>4460</v>
      </c>
      <c r="I15" s="3192" t="s">
        <v>4461</v>
      </c>
      <c r="J15" s="5815"/>
      <c r="K15" s="5817"/>
      <c r="L15" s="5819"/>
      <c r="M15" s="5821"/>
    </row>
    <row r="16" spans="1:13" ht="16.5" customHeight="1">
      <c r="A16" s="3002" t="s">
        <v>4449</v>
      </c>
      <c r="B16" s="3193">
        <v>228308</v>
      </c>
      <c r="C16" s="3194">
        <v>128795</v>
      </c>
      <c r="D16" s="3194">
        <v>4567</v>
      </c>
      <c r="E16" s="3194">
        <v>59725</v>
      </c>
      <c r="F16" s="3195" t="s">
        <v>809</v>
      </c>
      <c r="G16" s="3194">
        <v>7461</v>
      </c>
      <c r="H16" s="3194">
        <v>27760</v>
      </c>
      <c r="I16" s="3194">
        <v>35951</v>
      </c>
      <c r="J16" s="3194">
        <v>5082</v>
      </c>
      <c r="K16" s="3194">
        <v>8132</v>
      </c>
      <c r="L16" s="3196">
        <v>17364</v>
      </c>
      <c r="M16" s="3197">
        <v>46691</v>
      </c>
    </row>
    <row r="17" spans="1:13" ht="16.5" customHeight="1">
      <c r="A17" s="3002" t="s">
        <v>438</v>
      </c>
      <c r="B17" s="3193">
        <v>226131</v>
      </c>
      <c r="C17" s="3194">
        <v>130643</v>
      </c>
      <c r="D17" s="3194">
        <v>4842</v>
      </c>
      <c r="E17" s="3194">
        <v>57955</v>
      </c>
      <c r="F17" s="3195" t="s">
        <v>809</v>
      </c>
      <c r="G17" s="3194">
        <v>6428</v>
      </c>
      <c r="H17" s="3194">
        <v>26263</v>
      </c>
      <c r="I17" s="3194">
        <v>44889</v>
      </c>
      <c r="J17" s="3194">
        <v>4844</v>
      </c>
      <c r="K17" s="3194">
        <v>7463</v>
      </c>
      <c r="L17" s="3196">
        <v>17646</v>
      </c>
      <c r="M17" s="3196">
        <v>42769</v>
      </c>
    </row>
    <row r="18" spans="1:13" ht="16.5" customHeight="1">
      <c r="A18" s="3002" t="s">
        <v>344</v>
      </c>
      <c r="B18" s="3193">
        <v>224060</v>
      </c>
      <c r="C18" s="3194">
        <v>135097</v>
      </c>
      <c r="D18" s="3194">
        <v>5103</v>
      </c>
      <c r="E18" s="3194">
        <v>53571</v>
      </c>
      <c r="F18" s="3195" t="s">
        <v>809</v>
      </c>
      <c r="G18" s="3194">
        <v>4225</v>
      </c>
      <c r="H18" s="3194">
        <v>26064</v>
      </c>
      <c r="I18" s="3194">
        <v>44561</v>
      </c>
      <c r="J18" s="3194">
        <v>5037</v>
      </c>
      <c r="K18" s="3194">
        <v>5733</v>
      </c>
      <c r="L18" s="3196">
        <v>17381</v>
      </c>
      <c r="M18" s="3196">
        <v>38773</v>
      </c>
    </row>
    <row r="19" spans="1:13" ht="16.25" customHeight="1">
      <c r="A19" s="3002" t="s">
        <v>345</v>
      </c>
      <c r="B19" s="3193">
        <v>226795</v>
      </c>
      <c r="C19" s="3194">
        <v>138413</v>
      </c>
      <c r="D19" s="3194">
        <v>5864</v>
      </c>
      <c r="E19" s="3194">
        <v>53171</v>
      </c>
      <c r="F19" s="3195" t="s">
        <v>809</v>
      </c>
      <c r="G19" s="3194">
        <v>3868</v>
      </c>
      <c r="H19" s="3194">
        <v>25479</v>
      </c>
      <c r="I19" s="3194">
        <v>45266</v>
      </c>
      <c r="J19" s="3194">
        <v>3879</v>
      </c>
      <c r="K19" s="3194">
        <v>4953</v>
      </c>
      <c r="L19" s="3198">
        <v>19866</v>
      </c>
      <c r="M19" s="3198">
        <v>37374</v>
      </c>
    </row>
    <row r="20" spans="1:13" ht="16.5" customHeight="1" thickBot="1">
      <c r="A20" s="3182" t="s">
        <v>2410</v>
      </c>
      <c r="B20" s="3199">
        <v>213920</v>
      </c>
      <c r="C20" s="3200">
        <v>127705</v>
      </c>
      <c r="D20" s="3200">
        <v>4124</v>
      </c>
      <c r="E20" s="3200">
        <v>47056</v>
      </c>
      <c r="F20" s="3201" t="s">
        <v>809</v>
      </c>
      <c r="G20" s="3200">
        <v>8601</v>
      </c>
      <c r="H20" s="3200">
        <v>26434</v>
      </c>
      <c r="I20" s="3200">
        <v>42702</v>
      </c>
      <c r="J20" s="3200">
        <v>3370</v>
      </c>
      <c r="K20" s="3200">
        <v>3817</v>
      </c>
      <c r="L20" s="3200">
        <v>19705</v>
      </c>
      <c r="M20" s="3202">
        <v>37350</v>
      </c>
    </row>
    <row r="21" spans="1:13">
      <c r="B21" s="3174"/>
      <c r="C21" s="3174"/>
      <c r="D21" s="3174"/>
      <c r="E21" s="3174"/>
      <c r="F21" s="3174"/>
      <c r="G21" s="3203"/>
      <c r="H21" s="3174"/>
      <c r="I21" s="3204"/>
      <c r="J21" s="3205"/>
      <c r="M21" s="3186" t="s">
        <v>4462</v>
      </c>
    </row>
  </sheetData>
  <mergeCells count="13">
    <mergeCell ref="K3:M3"/>
    <mergeCell ref="A14:A15"/>
    <mergeCell ref="B14:I14"/>
    <mergeCell ref="J14:J15"/>
    <mergeCell ref="K14:K15"/>
    <mergeCell ref="L14:L15"/>
    <mergeCell ref="M14:M15"/>
    <mergeCell ref="A3:A4"/>
    <mergeCell ref="B3:B4"/>
    <mergeCell ref="C3:C4"/>
    <mergeCell ref="D3:D4"/>
    <mergeCell ref="E3:G3"/>
    <mergeCell ref="H3:J3"/>
  </mergeCells>
  <phoneticPr fontId="2"/>
  <pageMargins left="0.39370078740157483" right="0.39370078740157483" top="0.59055118110236227" bottom="0.59055118110236227" header="0.11811023622047245" footer="0.11811023622047245"/>
  <pageSetup paperSize="9" scale="87" firstPageNumber="121" fitToHeight="0" orientation="portrait" useFirstPageNumber="1" r:id="rId1"/>
  <headerFooter scaleWithDoc="0" alignWithMargins="0">
    <oddFooter>&amp;C&amp;"ＭＳ 明朝,標準"&amp;10&amp;P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D13A-CC5B-4706-BE4F-93760B2382DF}">
  <dimension ref="A1:AL69"/>
  <sheetViews>
    <sheetView view="pageBreakPreview" zoomScaleNormal="100" zoomScaleSheetLayoutView="100" workbookViewId="0"/>
  </sheetViews>
  <sheetFormatPr defaultColWidth="9" defaultRowHeight="13"/>
  <cols>
    <col min="1" max="1" width="8.81640625" style="3220" customWidth="1"/>
    <col min="2" max="2" width="4.08984375" style="3220" customWidth="1"/>
    <col min="3" max="38" width="2.36328125" style="3220" customWidth="1"/>
    <col min="39" max="16384" width="9" style="3220"/>
  </cols>
  <sheetData>
    <row r="1" spans="1:38" s="3207" customFormat="1" ht="30" customHeight="1">
      <c r="A1" s="3206" t="s">
        <v>4463</v>
      </c>
      <c r="B1" s="3206"/>
      <c r="C1" s="3206"/>
      <c r="D1" s="3206"/>
      <c r="E1" s="3206"/>
      <c r="F1" s="3206"/>
      <c r="G1" s="3206"/>
      <c r="H1" s="3206"/>
      <c r="I1" s="3206"/>
      <c r="J1" s="3206"/>
      <c r="K1" s="3206"/>
      <c r="L1" s="3206"/>
      <c r="M1" s="3206"/>
      <c r="N1" s="3206"/>
      <c r="O1" s="3206"/>
      <c r="P1" s="3206"/>
      <c r="Q1" s="3206"/>
      <c r="R1" s="3206"/>
      <c r="S1" s="3206"/>
      <c r="T1" s="3206"/>
      <c r="U1" s="3206"/>
      <c r="V1" s="3206"/>
      <c r="W1" s="3206"/>
      <c r="X1" s="3206"/>
      <c r="Y1" s="3206"/>
      <c r="Z1" s="3206"/>
      <c r="AA1" s="3206"/>
      <c r="AB1" s="3206"/>
      <c r="AC1" s="3206"/>
      <c r="AD1" s="3206"/>
      <c r="AE1" s="3206"/>
      <c r="AF1" s="3206"/>
      <c r="AG1" s="3206"/>
      <c r="AH1" s="3206"/>
      <c r="AI1" s="3206"/>
      <c r="AJ1" s="3206"/>
      <c r="AK1" s="3206"/>
      <c r="AL1" s="3206"/>
    </row>
    <row r="2" spans="1:38" s="3210" customFormat="1" ht="14.25" customHeight="1" thickBot="1">
      <c r="A2" s="3208"/>
      <c r="B2" s="3208"/>
      <c r="C2" s="3208"/>
      <c r="D2" s="3208"/>
      <c r="E2" s="3208"/>
      <c r="F2" s="3208"/>
      <c r="G2" s="3208"/>
      <c r="H2" s="3208"/>
      <c r="I2" s="3208"/>
      <c r="J2" s="3208"/>
      <c r="K2" s="3208"/>
      <c r="L2" s="3208"/>
      <c r="M2" s="3208"/>
      <c r="N2" s="3208"/>
      <c r="O2" s="3208"/>
      <c r="P2" s="3208"/>
      <c r="Q2" s="3208"/>
      <c r="R2" s="3208"/>
      <c r="S2" s="3208"/>
      <c r="T2" s="3208"/>
      <c r="U2" s="3208"/>
      <c r="V2" s="3208"/>
      <c r="W2" s="3208"/>
      <c r="X2" s="3208"/>
      <c r="Y2" s="3208"/>
      <c r="Z2" s="3208"/>
      <c r="AA2" s="3208"/>
      <c r="AB2" s="3208"/>
      <c r="AC2" s="3208"/>
      <c r="AD2" s="3208"/>
      <c r="AE2" s="3208"/>
      <c r="AF2" s="3208"/>
      <c r="AG2" s="3208"/>
      <c r="AH2" s="3208"/>
      <c r="AI2" s="3208"/>
      <c r="AJ2" s="3208"/>
      <c r="AK2" s="3208"/>
      <c r="AL2" s="3209" t="s">
        <v>1991</v>
      </c>
    </row>
    <row r="3" spans="1:38" s="3211" customFormat="1" ht="18.75" customHeight="1">
      <c r="A3" s="5885" t="s">
        <v>1410</v>
      </c>
      <c r="B3" s="5886"/>
      <c r="C3" s="5869" t="s">
        <v>4464</v>
      </c>
      <c r="D3" s="5869"/>
      <c r="E3" s="5869"/>
      <c r="F3" s="5869"/>
      <c r="G3" s="5869"/>
      <c r="H3" s="5869"/>
      <c r="I3" s="5869"/>
      <c r="J3" s="5869"/>
      <c r="K3" s="5869"/>
      <c r="L3" s="5869"/>
      <c r="M3" s="5869"/>
      <c r="N3" s="5869"/>
      <c r="O3" s="5869"/>
      <c r="P3" s="5869"/>
      <c r="Q3" s="5869"/>
      <c r="R3" s="5869"/>
      <c r="S3" s="5869"/>
      <c r="T3" s="5869"/>
      <c r="U3" s="5869" t="s">
        <v>4465</v>
      </c>
      <c r="V3" s="5869"/>
      <c r="W3" s="5869"/>
      <c r="X3" s="5869"/>
      <c r="Y3" s="5869"/>
      <c r="Z3" s="5869"/>
      <c r="AA3" s="5869"/>
      <c r="AB3" s="5869"/>
      <c r="AC3" s="5869"/>
      <c r="AD3" s="5869"/>
      <c r="AE3" s="5869"/>
      <c r="AF3" s="5869"/>
      <c r="AG3" s="5869"/>
      <c r="AH3" s="5869"/>
      <c r="AI3" s="5869"/>
      <c r="AJ3" s="5869"/>
      <c r="AK3" s="5869"/>
      <c r="AL3" s="5889"/>
    </row>
    <row r="4" spans="1:38" s="3211" customFormat="1" ht="18.75" customHeight="1">
      <c r="A4" s="5887"/>
      <c r="B4" s="5888"/>
      <c r="C4" s="5872" t="s">
        <v>4466</v>
      </c>
      <c r="D4" s="5872"/>
      <c r="E4" s="5872"/>
      <c r="F4" s="5872"/>
      <c r="G4" s="5872"/>
      <c r="H4" s="5872"/>
      <c r="I4" s="5872" t="s">
        <v>4467</v>
      </c>
      <c r="J4" s="5872"/>
      <c r="K4" s="5872"/>
      <c r="L4" s="5872"/>
      <c r="M4" s="5872"/>
      <c r="N4" s="5872"/>
      <c r="O4" s="5872" t="s">
        <v>4468</v>
      </c>
      <c r="P4" s="5872"/>
      <c r="Q4" s="5872"/>
      <c r="R4" s="5872"/>
      <c r="S4" s="5872"/>
      <c r="T4" s="5872"/>
      <c r="U4" s="5872" t="s">
        <v>4466</v>
      </c>
      <c r="V4" s="5872"/>
      <c r="W4" s="5872"/>
      <c r="X4" s="5872"/>
      <c r="Y4" s="5872"/>
      <c r="Z4" s="5872"/>
      <c r="AA4" s="5872" t="s">
        <v>4467</v>
      </c>
      <c r="AB4" s="5872"/>
      <c r="AC4" s="5872"/>
      <c r="AD4" s="5872"/>
      <c r="AE4" s="5872"/>
      <c r="AF4" s="5872"/>
      <c r="AG4" s="5872" t="s">
        <v>4468</v>
      </c>
      <c r="AH4" s="5872"/>
      <c r="AI4" s="5872"/>
      <c r="AJ4" s="5872"/>
      <c r="AK4" s="5872"/>
      <c r="AL4" s="5890"/>
    </row>
    <row r="5" spans="1:38" s="3210" customFormat="1" ht="17.25" customHeight="1">
      <c r="A5" s="5881" t="s">
        <v>2420</v>
      </c>
      <c r="B5" s="5882"/>
      <c r="C5" s="5883">
        <v>12686</v>
      </c>
      <c r="D5" s="5884"/>
      <c r="E5" s="5884"/>
      <c r="F5" s="5884"/>
      <c r="G5" s="5884"/>
      <c r="H5" s="5884"/>
      <c r="I5" s="5884">
        <v>5590</v>
      </c>
      <c r="J5" s="5884"/>
      <c r="K5" s="5884"/>
      <c r="L5" s="5884"/>
      <c r="M5" s="5884"/>
      <c r="N5" s="5884"/>
      <c r="O5" s="5880">
        <v>44.064322875610912</v>
      </c>
      <c r="P5" s="5880"/>
      <c r="Q5" s="5880"/>
      <c r="R5" s="5880"/>
      <c r="S5" s="5880"/>
      <c r="T5" s="5880"/>
      <c r="U5" s="5884">
        <v>9765</v>
      </c>
      <c r="V5" s="5884"/>
      <c r="W5" s="5884"/>
      <c r="X5" s="5884"/>
      <c r="Y5" s="5884"/>
      <c r="Z5" s="5884"/>
      <c r="AA5" s="5884">
        <v>1696</v>
      </c>
      <c r="AB5" s="5884"/>
      <c r="AC5" s="5884"/>
      <c r="AD5" s="5884"/>
      <c r="AE5" s="5884"/>
      <c r="AF5" s="5884"/>
      <c r="AG5" s="5880">
        <v>17.36815156169995</v>
      </c>
      <c r="AH5" s="5880"/>
      <c r="AI5" s="5880"/>
      <c r="AJ5" s="5880"/>
      <c r="AK5" s="5880"/>
      <c r="AL5" s="5880"/>
    </row>
    <row r="6" spans="1:38" s="3210" customFormat="1" ht="17.25" customHeight="1">
      <c r="A6" s="5881">
        <v>28</v>
      </c>
      <c r="B6" s="5882"/>
      <c r="C6" s="5883">
        <v>11939</v>
      </c>
      <c r="D6" s="5884"/>
      <c r="E6" s="5884"/>
      <c r="F6" s="5884"/>
      <c r="G6" s="5884"/>
      <c r="H6" s="5884"/>
      <c r="I6" s="5884">
        <v>5040</v>
      </c>
      <c r="J6" s="5884"/>
      <c r="K6" s="5884"/>
      <c r="L6" s="5884"/>
      <c r="M6" s="5884"/>
      <c r="N6" s="5884"/>
      <c r="O6" s="5880">
        <v>42.214590836753501</v>
      </c>
      <c r="P6" s="5880"/>
      <c r="Q6" s="5880"/>
      <c r="R6" s="5880"/>
      <c r="S6" s="5880"/>
      <c r="T6" s="5880"/>
      <c r="U6" s="5884">
        <v>10133</v>
      </c>
      <c r="V6" s="5884"/>
      <c r="W6" s="5884"/>
      <c r="X6" s="5884"/>
      <c r="Y6" s="5884"/>
      <c r="Z6" s="5884"/>
      <c r="AA6" s="5884">
        <v>1731</v>
      </c>
      <c r="AB6" s="5884"/>
      <c r="AC6" s="5884"/>
      <c r="AD6" s="5884"/>
      <c r="AE6" s="5884"/>
      <c r="AF6" s="5884"/>
      <c r="AG6" s="5880">
        <v>17.082798776275535</v>
      </c>
      <c r="AH6" s="5880"/>
      <c r="AI6" s="5880"/>
      <c r="AJ6" s="5880"/>
      <c r="AK6" s="5880"/>
      <c r="AL6" s="5880"/>
    </row>
    <row r="7" spans="1:38" s="3210" customFormat="1" ht="17.25" customHeight="1">
      <c r="A7" s="5881">
        <v>29</v>
      </c>
      <c r="B7" s="5882"/>
      <c r="C7" s="5883">
        <v>11441</v>
      </c>
      <c r="D7" s="5884"/>
      <c r="E7" s="5884"/>
      <c r="F7" s="5884"/>
      <c r="G7" s="5884"/>
      <c r="H7" s="5884"/>
      <c r="I7" s="5884">
        <v>4525</v>
      </c>
      <c r="J7" s="5884"/>
      <c r="K7" s="5884"/>
      <c r="L7" s="5884"/>
      <c r="M7" s="5884"/>
      <c r="N7" s="5884"/>
      <c r="O7" s="5880">
        <v>39.550738571803166</v>
      </c>
      <c r="P7" s="5880"/>
      <c r="Q7" s="5880"/>
      <c r="R7" s="5880"/>
      <c r="S7" s="5880"/>
      <c r="T7" s="5880"/>
      <c r="U7" s="5884">
        <v>10309</v>
      </c>
      <c r="V7" s="5884"/>
      <c r="W7" s="5884"/>
      <c r="X7" s="5884"/>
      <c r="Y7" s="5884"/>
      <c r="Z7" s="5884"/>
      <c r="AA7" s="5884">
        <v>1701</v>
      </c>
      <c r="AB7" s="5884"/>
      <c r="AC7" s="5884"/>
      <c r="AD7" s="5884"/>
      <c r="AE7" s="5884"/>
      <c r="AF7" s="5884"/>
      <c r="AG7" s="5880">
        <v>16.500145503928607</v>
      </c>
      <c r="AH7" s="5880"/>
      <c r="AI7" s="5880"/>
      <c r="AJ7" s="5880"/>
      <c r="AK7" s="5880"/>
      <c r="AL7" s="5880"/>
    </row>
    <row r="8" spans="1:38" s="3210" customFormat="1" ht="17.25" customHeight="1">
      <c r="A8" s="5881">
        <v>30</v>
      </c>
      <c r="B8" s="5882"/>
      <c r="C8" s="5883">
        <v>10894</v>
      </c>
      <c r="D8" s="5884"/>
      <c r="E8" s="5884"/>
      <c r="F8" s="5884"/>
      <c r="G8" s="5884"/>
      <c r="H8" s="5884"/>
      <c r="I8" s="5884">
        <v>4722</v>
      </c>
      <c r="J8" s="5884"/>
      <c r="K8" s="5884"/>
      <c r="L8" s="5884"/>
      <c r="M8" s="5884"/>
      <c r="N8" s="5884"/>
      <c r="O8" s="5880">
        <f>+I8/C8*100</f>
        <v>43.344960528731413</v>
      </c>
      <c r="P8" s="5880"/>
      <c r="Q8" s="5880"/>
      <c r="R8" s="5880"/>
      <c r="S8" s="5880"/>
      <c r="T8" s="5880"/>
      <c r="U8" s="5884">
        <v>10728</v>
      </c>
      <c r="V8" s="5884"/>
      <c r="W8" s="5884"/>
      <c r="X8" s="5884"/>
      <c r="Y8" s="5884"/>
      <c r="Z8" s="5884"/>
      <c r="AA8" s="5884">
        <v>1786</v>
      </c>
      <c r="AB8" s="5884"/>
      <c r="AC8" s="5884"/>
      <c r="AD8" s="5884"/>
      <c r="AE8" s="5884"/>
      <c r="AF8" s="5884"/>
      <c r="AG8" s="5880">
        <f>+AA8/U8*100</f>
        <v>16.648023862788964</v>
      </c>
      <c r="AH8" s="5880"/>
      <c r="AI8" s="5880"/>
      <c r="AJ8" s="5880"/>
      <c r="AK8" s="5880"/>
      <c r="AL8" s="5880"/>
    </row>
    <row r="9" spans="1:38" s="3210" customFormat="1" ht="17.25" customHeight="1" thickBot="1">
      <c r="A9" s="5876" t="s">
        <v>4469</v>
      </c>
      <c r="B9" s="5877"/>
      <c r="C9" s="5878">
        <v>10610</v>
      </c>
      <c r="D9" s="5879"/>
      <c r="E9" s="5879"/>
      <c r="F9" s="5879"/>
      <c r="G9" s="5879"/>
      <c r="H9" s="5879"/>
      <c r="I9" s="5879">
        <v>4411</v>
      </c>
      <c r="J9" s="5879"/>
      <c r="K9" s="5879"/>
      <c r="L9" s="5879"/>
      <c r="M9" s="5879"/>
      <c r="N9" s="5879"/>
      <c r="O9" s="5863">
        <v>41.6</v>
      </c>
      <c r="P9" s="5863"/>
      <c r="Q9" s="5863"/>
      <c r="R9" s="5863"/>
      <c r="S9" s="5863"/>
      <c r="T9" s="5863"/>
      <c r="U9" s="5879">
        <v>10786</v>
      </c>
      <c r="V9" s="5879"/>
      <c r="W9" s="5879"/>
      <c r="X9" s="5879"/>
      <c r="Y9" s="5879"/>
      <c r="Z9" s="5879"/>
      <c r="AA9" s="5879">
        <v>1773</v>
      </c>
      <c r="AB9" s="5879"/>
      <c r="AC9" s="5879"/>
      <c r="AD9" s="5879"/>
      <c r="AE9" s="5879"/>
      <c r="AF9" s="5879"/>
      <c r="AG9" s="5863">
        <v>16.43797515297608</v>
      </c>
      <c r="AH9" s="5863"/>
      <c r="AI9" s="5863"/>
      <c r="AJ9" s="5863"/>
      <c r="AK9" s="5863"/>
      <c r="AL9" s="5863"/>
    </row>
    <row r="10" spans="1:38" s="3207" customFormat="1" ht="18.75" customHeight="1">
      <c r="A10" s="3212"/>
      <c r="B10" s="3212"/>
      <c r="AL10" s="3213" t="s">
        <v>4470</v>
      </c>
    </row>
    <row r="11" spans="1:38" s="3211" customFormat="1" ht="15" customHeight="1"/>
    <row r="12" spans="1:38" s="3211" customFormat="1" ht="30" customHeight="1">
      <c r="A12" s="3206" t="s">
        <v>4471</v>
      </c>
      <c r="B12" s="3206"/>
      <c r="C12" s="3206"/>
      <c r="D12" s="3206"/>
      <c r="E12" s="3206"/>
      <c r="F12" s="3206"/>
      <c r="G12" s="3206"/>
      <c r="H12" s="3206"/>
      <c r="I12" s="3206"/>
      <c r="J12" s="3206"/>
      <c r="K12" s="3206"/>
      <c r="L12" s="3206"/>
      <c r="M12" s="3206"/>
      <c r="N12" s="3206"/>
      <c r="O12" s="3206"/>
      <c r="P12" s="3206"/>
      <c r="Q12" s="3206"/>
      <c r="R12" s="3206"/>
      <c r="S12" s="3206"/>
      <c r="T12" s="3206"/>
      <c r="U12" s="3206"/>
      <c r="V12" s="3206"/>
      <c r="W12" s="3206"/>
      <c r="X12" s="3206"/>
      <c r="Y12" s="3206"/>
      <c r="Z12" s="3206"/>
      <c r="AA12" s="3206"/>
      <c r="AB12" s="3206"/>
      <c r="AC12" s="3206"/>
      <c r="AD12" s="3206"/>
      <c r="AE12" s="3206"/>
      <c r="AF12" s="3206"/>
      <c r="AG12" s="3206"/>
      <c r="AH12" s="3206"/>
      <c r="AI12" s="3206"/>
      <c r="AJ12" s="3206"/>
      <c r="AK12" s="3206"/>
      <c r="AL12" s="3206"/>
    </row>
    <row r="13" spans="1:38" s="3211" customFormat="1" ht="13.5" customHeight="1" thickBot="1">
      <c r="A13" s="3214"/>
      <c r="B13" s="3214"/>
      <c r="C13" s="3214"/>
      <c r="D13" s="3214"/>
      <c r="E13" s="3214"/>
      <c r="F13" s="3214"/>
      <c r="G13" s="3214"/>
      <c r="H13" s="3214"/>
      <c r="I13" s="3214"/>
      <c r="J13" s="3214"/>
      <c r="K13" s="3214"/>
      <c r="L13" s="3214"/>
      <c r="M13" s="3214"/>
      <c r="N13" s="3214"/>
      <c r="O13" s="3214"/>
      <c r="P13" s="3214"/>
      <c r="Q13" s="3214"/>
      <c r="R13" s="3214"/>
      <c r="S13" s="3214"/>
      <c r="T13" s="3214"/>
      <c r="U13" s="3214"/>
      <c r="V13" s="3214"/>
      <c r="W13" s="3214"/>
      <c r="X13" s="3214"/>
      <c r="Y13" s="3214"/>
      <c r="Z13" s="3214"/>
      <c r="AA13" s="3214"/>
      <c r="AB13" s="3214"/>
      <c r="AC13" s="3214"/>
      <c r="AD13" s="3214"/>
      <c r="AE13" s="3214"/>
      <c r="AF13" s="3214"/>
      <c r="AG13" s="3214"/>
      <c r="AH13" s="3214"/>
      <c r="AI13" s="3214"/>
      <c r="AJ13" s="3214"/>
      <c r="AK13" s="3214"/>
      <c r="AL13" s="3209" t="s">
        <v>1991</v>
      </c>
    </row>
    <row r="14" spans="1:38" s="3211" customFormat="1" ht="15" customHeight="1">
      <c r="A14" s="5864" t="s">
        <v>1047</v>
      </c>
      <c r="B14" s="5866" t="s">
        <v>4472</v>
      </c>
      <c r="C14" s="5868" t="s">
        <v>4466</v>
      </c>
      <c r="D14" s="5869"/>
      <c r="E14" s="5869"/>
      <c r="F14" s="5870"/>
      <c r="G14" s="5874" t="s">
        <v>4473</v>
      </c>
      <c r="H14" s="5874"/>
      <c r="I14" s="5874"/>
      <c r="J14" s="5874"/>
      <c r="K14" s="5874"/>
      <c r="L14" s="5874"/>
      <c r="M14" s="5874"/>
      <c r="N14" s="5874"/>
      <c r="O14" s="5874"/>
      <c r="P14" s="5874"/>
      <c r="Q14" s="5874"/>
      <c r="R14" s="5874"/>
      <c r="S14" s="5874"/>
      <c r="T14" s="5874"/>
      <c r="U14" s="5874"/>
      <c r="V14" s="5874"/>
      <c r="W14" s="5874" t="s">
        <v>4474</v>
      </c>
      <c r="X14" s="5874"/>
      <c r="Y14" s="5874"/>
      <c r="Z14" s="5874"/>
      <c r="AA14" s="5874"/>
      <c r="AB14" s="5874"/>
      <c r="AC14" s="5874"/>
      <c r="AD14" s="5874"/>
      <c r="AE14" s="5874"/>
      <c r="AF14" s="5874"/>
      <c r="AG14" s="5874"/>
      <c r="AH14" s="5874"/>
      <c r="AI14" s="5874"/>
      <c r="AJ14" s="5874"/>
      <c r="AK14" s="5874"/>
      <c r="AL14" s="5874"/>
    </row>
    <row r="15" spans="1:38" s="3211" customFormat="1" ht="30" customHeight="1">
      <c r="A15" s="5865"/>
      <c r="B15" s="5867"/>
      <c r="C15" s="5871"/>
      <c r="D15" s="5872"/>
      <c r="E15" s="5872"/>
      <c r="F15" s="5873"/>
      <c r="G15" s="5859" t="s">
        <v>815</v>
      </c>
      <c r="H15" s="5859"/>
      <c r="I15" s="5859"/>
      <c r="J15" s="5859"/>
      <c r="K15" s="5859" t="s">
        <v>4475</v>
      </c>
      <c r="L15" s="5859"/>
      <c r="M15" s="5859"/>
      <c r="N15" s="5859"/>
      <c r="O15" s="5875" t="s">
        <v>4476</v>
      </c>
      <c r="P15" s="5859"/>
      <c r="Q15" s="5859"/>
      <c r="R15" s="5859"/>
      <c r="S15" s="5859" t="s">
        <v>4477</v>
      </c>
      <c r="T15" s="5859"/>
      <c r="U15" s="5859"/>
      <c r="V15" s="5859"/>
      <c r="W15" s="5859" t="s">
        <v>4478</v>
      </c>
      <c r="X15" s="5859"/>
      <c r="Y15" s="5859"/>
      <c r="Z15" s="5859"/>
      <c r="AA15" s="5859" t="s">
        <v>4475</v>
      </c>
      <c r="AB15" s="5859"/>
      <c r="AC15" s="5859"/>
      <c r="AD15" s="5859"/>
      <c r="AE15" s="5859" t="s">
        <v>4479</v>
      </c>
      <c r="AF15" s="5859"/>
      <c r="AG15" s="5859"/>
      <c r="AH15" s="5859"/>
      <c r="AI15" s="5859" t="s">
        <v>466</v>
      </c>
      <c r="AJ15" s="5859"/>
      <c r="AK15" s="5859"/>
      <c r="AL15" s="5859"/>
    </row>
    <row r="16" spans="1:38" s="3211" customFormat="1" ht="17.25" customHeight="1">
      <c r="A16" s="5860" t="s">
        <v>4480</v>
      </c>
      <c r="B16" s="3215">
        <v>27</v>
      </c>
      <c r="C16" s="5856">
        <v>26344</v>
      </c>
      <c r="D16" s="5857"/>
      <c r="E16" s="5857"/>
      <c r="F16" s="5861"/>
      <c r="G16" s="5856">
        <v>3822</v>
      </c>
      <c r="H16" s="5857"/>
      <c r="I16" s="5857"/>
      <c r="J16" s="5857"/>
      <c r="K16" s="5858">
        <v>3443</v>
      </c>
      <c r="L16" s="5858"/>
      <c r="M16" s="5858"/>
      <c r="N16" s="5858"/>
      <c r="O16" s="5858">
        <v>379</v>
      </c>
      <c r="P16" s="5858"/>
      <c r="Q16" s="5858"/>
      <c r="R16" s="5858"/>
      <c r="S16" s="5858" t="s">
        <v>1232</v>
      </c>
      <c r="T16" s="5858"/>
      <c r="U16" s="5858"/>
      <c r="V16" s="5862"/>
      <c r="W16" s="5856">
        <v>334</v>
      </c>
      <c r="X16" s="5857"/>
      <c r="Y16" s="5857"/>
      <c r="Z16" s="5857"/>
      <c r="AA16" s="5858">
        <v>43</v>
      </c>
      <c r="AB16" s="5858"/>
      <c r="AC16" s="5858"/>
      <c r="AD16" s="5858"/>
      <c r="AE16" s="5858">
        <v>4</v>
      </c>
      <c r="AF16" s="5858"/>
      <c r="AG16" s="5858"/>
      <c r="AH16" s="5858"/>
      <c r="AI16" s="5858">
        <v>287</v>
      </c>
      <c r="AJ16" s="5858"/>
      <c r="AK16" s="5858"/>
      <c r="AL16" s="5858"/>
    </row>
    <row r="17" spans="1:38" s="3211" customFormat="1" ht="17.25" customHeight="1">
      <c r="A17" s="5852"/>
      <c r="B17" s="3216">
        <v>28</v>
      </c>
      <c r="C17" s="5832">
        <v>26444</v>
      </c>
      <c r="D17" s="5833"/>
      <c r="E17" s="5833"/>
      <c r="F17" s="5847"/>
      <c r="G17" s="5832">
        <v>3480</v>
      </c>
      <c r="H17" s="5833"/>
      <c r="I17" s="5833"/>
      <c r="J17" s="5833"/>
      <c r="K17" s="5826">
        <v>3102</v>
      </c>
      <c r="L17" s="5826"/>
      <c r="M17" s="5826"/>
      <c r="N17" s="5826"/>
      <c r="O17" s="5826">
        <v>378</v>
      </c>
      <c r="P17" s="5826"/>
      <c r="Q17" s="5826"/>
      <c r="R17" s="5826"/>
      <c r="S17" s="5826" t="s">
        <v>1232</v>
      </c>
      <c r="T17" s="5826"/>
      <c r="U17" s="5826"/>
      <c r="V17" s="5834"/>
      <c r="W17" s="5832">
        <v>346</v>
      </c>
      <c r="X17" s="5833"/>
      <c r="Y17" s="5833"/>
      <c r="Z17" s="5833"/>
      <c r="AA17" s="5826">
        <v>32</v>
      </c>
      <c r="AB17" s="5826"/>
      <c r="AC17" s="5826"/>
      <c r="AD17" s="5826"/>
      <c r="AE17" s="5826">
        <v>2</v>
      </c>
      <c r="AF17" s="5826"/>
      <c r="AG17" s="5826"/>
      <c r="AH17" s="5826"/>
      <c r="AI17" s="5826">
        <v>312</v>
      </c>
      <c r="AJ17" s="5826"/>
      <c r="AK17" s="5826"/>
      <c r="AL17" s="5826"/>
    </row>
    <row r="18" spans="1:38" s="3211" customFormat="1" ht="17.25" customHeight="1">
      <c r="A18" s="5852"/>
      <c r="B18" s="3216">
        <v>29</v>
      </c>
      <c r="C18" s="5832">
        <v>26499</v>
      </c>
      <c r="D18" s="5833"/>
      <c r="E18" s="5833"/>
      <c r="F18" s="5847"/>
      <c r="G18" s="5832">
        <v>3200</v>
      </c>
      <c r="H18" s="5833"/>
      <c r="I18" s="5833"/>
      <c r="J18" s="5833"/>
      <c r="K18" s="5826">
        <v>2835</v>
      </c>
      <c r="L18" s="5826"/>
      <c r="M18" s="5826"/>
      <c r="N18" s="5826"/>
      <c r="O18" s="5826">
        <v>365</v>
      </c>
      <c r="P18" s="5826"/>
      <c r="Q18" s="5826"/>
      <c r="R18" s="5826"/>
      <c r="S18" s="5826" t="s">
        <v>1232</v>
      </c>
      <c r="T18" s="5826"/>
      <c r="U18" s="5826"/>
      <c r="V18" s="5834"/>
      <c r="W18" s="5832">
        <v>329</v>
      </c>
      <c r="X18" s="5833"/>
      <c r="Y18" s="5833"/>
      <c r="Z18" s="5833"/>
      <c r="AA18" s="5826">
        <v>23</v>
      </c>
      <c r="AB18" s="5826"/>
      <c r="AC18" s="5826"/>
      <c r="AD18" s="5826"/>
      <c r="AE18" s="5826">
        <v>8</v>
      </c>
      <c r="AF18" s="5826"/>
      <c r="AG18" s="5826"/>
      <c r="AH18" s="5826"/>
      <c r="AI18" s="5826">
        <v>298</v>
      </c>
      <c r="AJ18" s="5826"/>
      <c r="AK18" s="5826"/>
      <c r="AL18" s="5826"/>
    </row>
    <row r="19" spans="1:38" s="3217" customFormat="1" ht="17.25" customHeight="1">
      <c r="A19" s="5852"/>
      <c r="B19" s="3216">
        <v>30</v>
      </c>
      <c r="C19" s="5832">
        <v>26599</v>
      </c>
      <c r="D19" s="5833"/>
      <c r="E19" s="5833"/>
      <c r="F19" s="5847"/>
      <c r="G19" s="5832">
        <v>3334</v>
      </c>
      <c r="H19" s="5833"/>
      <c r="I19" s="5833"/>
      <c r="J19" s="5833"/>
      <c r="K19" s="5826">
        <v>2928</v>
      </c>
      <c r="L19" s="5826"/>
      <c r="M19" s="5826"/>
      <c r="N19" s="5826"/>
      <c r="O19" s="5826">
        <v>406</v>
      </c>
      <c r="P19" s="5826"/>
      <c r="Q19" s="5826"/>
      <c r="R19" s="5826"/>
      <c r="S19" s="5826" t="s">
        <v>1232</v>
      </c>
      <c r="T19" s="5826"/>
      <c r="U19" s="5826"/>
      <c r="V19" s="5834"/>
      <c r="W19" s="5832">
        <v>349</v>
      </c>
      <c r="X19" s="5833"/>
      <c r="Y19" s="5833"/>
      <c r="Z19" s="5833"/>
      <c r="AA19" s="5826">
        <v>41</v>
      </c>
      <c r="AB19" s="5826"/>
      <c r="AC19" s="5826"/>
      <c r="AD19" s="5826"/>
      <c r="AE19" s="5826">
        <v>8</v>
      </c>
      <c r="AF19" s="5826"/>
      <c r="AG19" s="5826"/>
      <c r="AH19" s="5826"/>
      <c r="AI19" s="5826">
        <v>300</v>
      </c>
      <c r="AJ19" s="5826"/>
      <c r="AK19" s="5826"/>
      <c r="AL19" s="5826"/>
    </row>
    <row r="20" spans="1:38" s="3217" customFormat="1" ht="17.25" customHeight="1">
      <c r="A20" s="5853"/>
      <c r="B20" s="3218" t="s">
        <v>1985</v>
      </c>
      <c r="C20" s="5842">
        <v>26638</v>
      </c>
      <c r="D20" s="5843"/>
      <c r="E20" s="5843"/>
      <c r="F20" s="5844"/>
      <c r="G20" s="5842">
        <v>2746</v>
      </c>
      <c r="H20" s="5843"/>
      <c r="I20" s="5843"/>
      <c r="J20" s="5843"/>
      <c r="K20" s="5845">
        <v>2445</v>
      </c>
      <c r="L20" s="5845"/>
      <c r="M20" s="5845"/>
      <c r="N20" s="5845"/>
      <c r="O20" s="5845">
        <v>300</v>
      </c>
      <c r="P20" s="5845"/>
      <c r="Q20" s="5845"/>
      <c r="R20" s="5845"/>
      <c r="S20" s="5845" t="s">
        <v>1232</v>
      </c>
      <c r="T20" s="5845"/>
      <c r="U20" s="5845"/>
      <c r="V20" s="5846"/>
      <c r="W20" s="5842">
        <v>261</v>
      </c>
      <c r="X20" s="5843"/>
      <c r="Y20" s="5843"/>
      <c r="Z20" s="5843"/>
      <c r="AA20" s="5845">
        <v>29</v>
      </c>
      <c r="AB20" s="5845"/>
      <c r="AC20" s="5845"/>
      <c r="AD20" s="5845"/>
      <c r="AE20" s="5845">
        <v>6</v>
      </c>
      <c r="AF20" s="5845"/>
      <c r="AG20" s="5845"/>
      <c r="AH20" s="5845"/>
      <c r="AI20" s="5845">
        <v>226</v>
      </c>
      <c r="AJ20" s="5845"/>
      <c r="AK20" s="5845"/>
      <c r="AL20" s="5845"/>
    </row>
    <row r="21" spans="1:38" ht="17.25" customHeight="1">
      <c r="A21" s="5851" t="s">
        <v>4481</v>
      </c>
      <c r="B21" s="3219">
        <v>27</v>
      </c>
      <c r="C21" s="5848">
        <v>26344</v>
      </c>
      <c r="D21" s="5849"/>
      <c r="E21" s="5849"/>
      <c r="F21" s="5854"/>
      <c r="G21" s="5848">
        <v>4880</v>
      </c>
      <c r="H21" s="5849"/>
      <c r="I21" s="5849"/>
      <c r="J21" s="5849"/>
      <c r="K21" s="5850">
        <v>4552</v>
      </c>
      <c r="L21" s="5850"/>
      <c r="M21" s="5850"/>
      <c r="N21" s="5850"/>
      <c r="O21" s="5850">
        <v>328</v>
      </c>
      <c r="P21" s="5850"/>
      <c r="Q21" s="5850"/>
      <c r="R21" s="5850"/>
      <c r="S21" s="5850" t="s">
        <v>1232</v>
      </c>
      <c r="T21" s="5850"/>
      <c r="U21" s="5850"/>
      <c r="V21" s="5855"/>
      <c r="W21" s="5848">
        <v>264</v>
      </c>
      <c r="X21" s="5849"/>
      <c r="Y21" s="5849"/>
      <c r="Z21" s="5849"/>
      <c r="AA21" s="5850">
        <v>46</v>
      </c>
      <c r="AB21" s="5850"/>
      <c r="AC21" s="5850"/>
      <c r="AD21" s="5850"/>
      <c r="AE21" s="5850">
        <v>6</v>
      </c>
      <c r="AF21" s="5850"/>
      <c r="AG21" s="5850"/>
      <c r="AH21" s="5850"/>
      <c r="AI21" s="5850">
        <v>212</v>
      </c>
      <c r="AJ21" s="5850"/>
      <c r="AK21" s="5850"/>
      <c r="AL21" s="5850"/>
    </row>
    <row r="22" spans="1:38" ht="17.25" customHeight="1">
      <c r="A22" s="5852"/>
      <c r="B22" s="3216">
        <v>28</v>
      </c>
      <c r="C22" s="5832">
        <v>26444</v>
      </c>
      <c r="D22" s="5833"/>
      <c r="E22" s="5833"/>
      <c r="F22" s="5847"/>
      <c r="G22" s="5832">
        <v>4762</v>
      </c>
      <c r="H22" s="5833"/>
      <c r="I22" s="5833"/>
      <c r="J22" s="5833"/>
      <c r="K22" s="5826">
        <v>4454</v>
      </c>
      <c r="L22" s="5826"/>
      <c r="M22" s="5826"/>
      <c r="N22" s="5826"/>
      <c r="O22" s="5826">
        <v>308</v>
      </c>
      <c r="P22" s="5826"/>
      <c r="Q22" s="5826"/>
      <c r="R22" s="5826"/>
      <c r="S22" s="5826" t="s">
        <v>1232</v>
      </c>
      <c r="T22" s="5826"/>
      <c r="U22" s="5826"/>
      <c r="V22" s="5834"/>
      <c r="W22" s="5832">
        <v>237</v>
      </c>
      <c r="X22" s="5833"/>
      <c r="Y22" s="5833"/>
      <c r="Z22" s="5833"/>
      <c r="AA22" s="5826">
        <v>52</v>
      </c>
      <c r="AB22" s="5826"/>
      <c r="AC22" s="5826"/>
      <c r="AD22" s="5826"/>
      <c r="AE22" s="5826">
        <v>10</v>
      </c>
      <c r="AF22" s="5826"/>
      <c r="AG22" s="5826"/>
      <c r="AH22" s="5826"/>
      <c r="AI22" s="5826">
        <v>175</v>
      </c>
      <c r="AJ22" s="5826"/>
      <c r="AK22" s="5826"/>
      <c r="AL22" s="5826"/>
    </row>
    <row r="23" spans="1:38" ht="17.25" customHeight="1">
      <c r="A23" s="5852"/>
      <c r="B23" s="3216">
        <v>29</v>
      </c>
      <c r="C23" s="5832">
        <v>26499</v>
      </c>
      <c r="D23" s="5833"/>
      <c r="E23" s="5833"/>
      <c r="F23" s="5847"/>
      <c r="G23" s="5832">
        <v>4455</v>
      </c>
      <c r="H23" s="5833"/>
      <c r="I23" s="5833"/>
      <c r="J23" s="5833"/>
      <c r="K23" s="5826">
        <v>4181</v>
      </c>
      <c r="L23" s="5826"/>
      <c r="M23" s="5826"/>
      <c r="N23" s="5826"/>
      <c r="O23" s="5826">
        <v>274</v>
      </c>
      <c r="P23" s="5826"/>
      <c r="Q23" s="5826"/>
      <c r="R23" s="5826"/>
      <c r="S23" s="5826" t="s">
        <v>1232</v>
      </c>
      <c r="T23" s="5826"/>
      <c r="U23" s="5826"/>
      <c r="V23" s="5834"/>
      <c r="W23" s="5832">
        <v>204</v>
      </c>
      <c r="X23" s="5833"/>
      <c r="Y23" s="5833"/>
      <c r="Z23" s="5833"/>
      <c r="AA23" s="5826">
        <v>41</v>
      </c>
      <c r="AB23" s="5826"/>
      <c r="AC23" s="5826"/>
      <c r="AD23" s="5826"/>
      <c r="AE23" s="5826">
        <v>8</v>
      </c>
      <c r="AF23" s="5826"/>
      <c r="AG23" s="5826"/>
      <c r="AH23" s="5826"/>
      <c r="AI23" s="5826">
        <v>155</v>
      </c>
      <c r="AJ23" s="5826"/>
      <c r="AK23" s="5826"/>
      <c r="AL23" s="5826"/>
    </row>
    <row r="24" spans="1:38" ht="17.25" customHeight="1">
      <c r="A24" s="5852"/>
      <c r="B24" s="3216">
        <v>30</v>
      </c>
      <c r="C24" s="5832">
        <v>26599</v>
      </c>
      <c r="D24" s="5833"/>
      <c r="E24" s="5833"/>
      <c r="F24" s="5847"/>
      <c r="G24" s="5832">
        <v>4499</v>
      </c>
      <c r="H24" s="5833"/>
      <c r="I24" s="5833"/>
      <c r="J24" s="5833"/>
      <c r="K24" s="5826">
        <v>4221</v>
      </c>
      <c r="L24" s="5826"/>
      <c r="M24" s="5826"/>
      <c r="N24" s="5826"/>
      <c r="O24" s="5826">
        <v>278</v>
      </c>
      <c r="P24" s="5826"/>
      <c r="Q24" s="5826"/>
      <c r="R24" s="5826"/>
      <c r="S24" s="5826" t="s">
        <v>1232</v>
      </c>
      <c r="T24" s="5826"/>
      <c r="U24" s="5826"/>
      <c r="V24" s="5834"/>
      <c r="W24" s="5832">
        <v>209</v>
      </c>
      <c r="X24" s="5833"/>
      <c r="Y24" s="5833"/>
      <c r="Z24" s="5833"/>
      <c r="AA24" s="5826">
        <v>41</v>
      </c>
      <c r="AB24" s="5826"/>
      <c r="AC24" s="5826"/>
      <c r="AD24" s="5826"/>
      <c r="AE24" s="5826">
        <v>10</v>
      </c>
      <c r="AF24" s="5826"/>
      <c r="AG24" s="5826"/>
      <c r="AH24" s="5826"/>
      <c r="AI24" s="5826">
        <v>158</v>
      </c>
      <c r="AJ24" s="5826"/>
      <c r="AK24" s="5826"/>
      <c r="AL24" s="5826"/>
    </row>
    <row r="25" spans="1:38" ht="17.25" customHeight="1">
      <c r="A25" s="5853"/>
      <c r="B25" s="3218" t="s">
        <v>1985</v>
      </c>
      <c r="C25" s="5842">
        <v>26638</v>
      </c>
      <c r="D25" s="5843"/>
      <c r="E25" s="5843"/>
      <c r="F25" s="5844"/>
      <c r="G25" s="5842">
        <v>4154</v>
      </c>
      <c r="H25" s="5843"/>
      <c r="I25" s="5843"/>
      <c r="J25" s="5843"/>
      <c r="K25" s="5845">
        <v>3883</v>
      </c>
      <c r="L25" s="5845"/>
      <c r="M25" s="5845"/>
      <c r="N25" s="5845"/>
      <c r="O25" s="5845">
        <v>271</v>
      </c>
      <c r="P25" s="5845"/>
      <c r="Q25" s="5845"/>
      <c r="R25" s="5845"/>
      <c r="S25" s="5845" t="s">
        <v>1232</v>
      </c>
      <c r="T25" s="5845"/>
      <c r="U25" s="5845"/>
      <c r="V25" s="5846"/>
      <c r="W25" s="5842">
        <v>212</v>
      </c>
      <c r="X25" s="5843"/>
      <c r="Y25" s="5843"/>
      <c r="Z25" s="5843"/>
      <c r="AA25" s="5845">
        <v>30</v>
      </c>
      <c r="AB25" s="5845"/>
      <c r="AC25" s="5845"/>
      <c r="AD25" s="5845"/>
      <c r="AE25" s="5845">
        <v>10</v>
      </c>
      <c r="AF25" s="5845"/>
      <c r="AG25" s="5845"/>
      <c r="AH25" s="5845"/>
      <c r="AI25" s="5845">
        <v>170</v>
      </c>
      <c r="AJ25" s="5845"/>
      <c r="AK25" s="5845"/>
      <c r="AL25" s="5845"/>
    </row>
    <row r="26" spans="1:38" ht="17.25" customHeight="1">
      <c r="A26" s="5851" t="s">
        <v>4482</v>
      </c>
      <c r="B26" s="3219">
        <v>27</v>
      </c>
      <c r="C26" s="5848">
        <v>26344</v>
      </c>
      <c r="D26" s="5849"/>
      <c r="E26" s="5849"/>
      <c r="F26" s="5854"/>
      <c r="G26" s="5848">
        <v>4439</v>
      </c>
      <c r="H26" s="5849"/>
      <c r="I26" s="5849"/>
      <c r="J26" s="5849"/>
      <c r="K26" s="5850">
        <v>4371</v>
      </c>
      <c r="L26" s="5850"/>
      <c r="M26" s="5850"/>
      <c r="N26" s="5850"/>
      <c r="O26" s="5850">
        <v>68</v>
      </c>
      <c r="P26" s="5850"/>
      <c r="Q26" s="5850"/>
      <c r="R26" s="5850"/>
      <c r="S26" s="5850" t="s">
        <v>1232</v>
      </c>
      <c r="T26" s="5850"/>
      <c r="U26" s="5850"/>
      <c r="V26" s="5855"/>
      <c r="W26" s="5848">
        <v>60</v>
      </c>
      <c r="X26" s="5849"/>
      <c r="Y26" s="5849"/>
      <c r="Z26" s="5849"/>
      <c r="AA26" s="5850">
        <v>27</v>
      </c>
      <c r="AB26" s="5850"/>
      <c r="AC26" s="5850"/>
      <c r="AD26" s="5850"/>
      <c r="AE26" s="5850">
        <v>2</v>
      </c>
      <c r="AF26" s="5850"/>
      <c r="AG26" s="5850"/>
      <c r="AH26" s="5850"/>
      <c r="AI26" s="5850">
        <v>31</v>
      </c>
      <c r="AJ26" s="5850"/>
      <c r="AK26" s="5850"/>
      <c r="AL26" s="5850"/>
    </row>
    <row r="27" spans="1:38" ht="17.25" customHeight="1">
      <c r="A27" s="5852"/>
      <c r="B27" s="3216">
        <v>28</v>
      </c>
      <c r="C27" s="5832">
        <v>26444</v>
      </c>
      <c r="D27" s="5833"/>
      <c r="E27" s="5833"/>
      <c r="F27" s="5847"/>
      <c r="G27" s="5832">
        <v>4274</v>
      </c>
      <c r="H27" s="5833"/>
      <c r="I27" s="5833"/>
      <c r="J27" s="5833"/>
      <c r="K27" s="5826">
        <v>4208</v>
      </c>
      <c r="L27" s="5826"/>
      <c r="M27" s="5826"/>
      <c r="N27" s="5826"/>
      <c r="O27" s="5826">
        <v>66</v>
      </c>
      <c r="P27" s="5826"/>
      <c r="Q27" s="5826"/>
      <c r="R27" s="5826"/>
      <c r="S27" s="5826" t="s">
        <v>1232</v>
      </c>
      <c r="T27" s="5826"/>
      <c r="U27" s="5826"/>
      <c r="V27" s="5834"/>
      <c r="W27" s="5832">
        <v>59</v>
      </c>
      <c r="X27" s="5833"/>
      <c r="Y27" s="5833"/>
      <c r="Z27" s="5833"/>
      <c r="AA27" s="5826">
        <v>29</v>
      </c>
      <c r="AB27" s="5826"/>
      <c r="AC27" s="5826"/>
      <c r="AD27" s="5826"/>
      <c r="AE27" s="5826">
        <v>3</v>
      </c>
      <c r="AF27" s="5826"/>
      <c r="AG27" s="5826"/>
      <c r="AH27" s="5826"/>
      <c r="AI27" s="5826">
        <v>27</v>
      </c>
      <c r="AJ27" s="5826"/>
      <c r="AK27" s="5826"/>
      <c r="AL27" s="5826"/>
    </row>
    <row r="28" spans="1:38" ht="17.25" customHeight="1">
      <c r="A28" s="5852"/>
      <c r="B28" s="3216">
        <v>29</v>
      </c>
      <c r="C28" s="5832">
        <v>26499</v>
      </c>
      <c r="D28" s="5833"/>
      <c r="E28" s="5833"/>
      <c r="F28" s="5847"/>
      <c r="G28" s="5832">
        <v>3880</v>
      </c>
      <c r="H28" s="5833"/>
      <c r="I28" s="5833"/>
      <c r="J28" s="5833"/>
      <c r="K28" s="5826">
        <v>3791</v>
      </c>
      <c r="L28" s="5826"/>
      <c r="M28" s="5826"/>
      <c r="N28" s="5826"/>
      <c r="O28" s="5826">
        <v>89</v>
      </c>
      <c r="P28" s="5826"/>
      <c r="Q28" s="5826"/>
      <c r="R28" s="5826"/>
      <c r="S28" s="5826" t="s">
        <v>1232</v>
      </c>
      <c r="T28" s="5826"/>
      <c r="U28" s="5826"/>
      <c r="V28" s="5834"/>
      <c r="W28" s="5832">
        <v>77</v>
      </c>
      <c r="X28" s="5833"/>
      <c r="Y28" s="5833"/>
      <c r="Z28" s="5833"/>
      <c r="AA28" s="5826">
        <v>30</v>
      </c>
      <c r="AB28" s="5826"/>
      <c r="AC28" s="5826"/>
      <c r="AD28" s="5826"/>
      <c r="AE28" s="5826">
        <v>1</v>
      </c>
      <c r="AF28" s="5826"/>
      <c r="AG28" s="5826"/>
      <c r="AH28" s="5826"/>
      <c r="AI28" s="5826">
        <v>46</v>
      </c>
      <c r="AJ28" s="5826"/>
      <c r="AK28" s="5826"/>
      <c r="AL28" s="5826"/>
    </row>
    <row r="29" spans="1:38" ht="17.25" customHeight="1">
      <c r="A29" s="5852"/>
      <c r="B29" s="3216">
        <v>30</v>
      </c>
      <c r="C29" s="5832">
        <v>26599</v>
      </c>
      <c r="D29" s="5833"/>
      <c r="E29" s="5833"/>
      <c r="F29" s="5847"/>
      <c r="G29" s="5832">
        <v>3933</v>
      </c>
      <c r="H29" s="5833"/>
      <c r="I29" s="5833"/>
      <c r="J29" s="5833"/>
      <c r="K29" s="5826">
        <v>3859</v>
      </c>
      <c r="L29" s="5826"/>
      <c r="M29" s="5826"/>
      <c r="N29" s="5826"/>
      <c r="O29" s="5826">
        <v>74</v>
      </c>
      <c r="P29" s="5826"/>
      <c r="Q29" s="5826"/>
      <c r="R29" s="5826"/>
      <c r="S29" s="5826" t="s">
        <v>1232</v>
      </c>
      <c r="T29" s="5826"/>
      <c r="U29" s="5826"/>
      <c r="V29" s="5834"/>
      <c r="W29" s="5832">
        <v>62</v>
      </c>
      <c r="X29" s="5833"/>
      <c r="Y29" s="5833"/>
      <c r="Z29" s="5833"/>
      <c r="AA29" s="5826">
        <v>31</v>
      </c>
      <c r="AB29" s="5826"/>
      <c r="AC29" s="5826"/>
      <c r="AD29" s="5826"/>
      <c r="AE29" s="5826">
        <v>3</v>
      </c>
      <c r="AF29" s="5826"/>
      <c r="AG29" s="5826"/>
      <c r="AH29" s="5826"/>
      <c r="AI29" s="5826">
        <v>28</v>
      </c>
      <c r="AJ29" s="5826"/>
      <c r="AK29" s="5826"/>
      <c r="AL29" s="5826"/>
    </row>
    <row r="30" spans="1:38" ht="17.25" customHeight="1">
      <c r="A30" s="5853"/>
      <c r="B30" s="3218" t="s">
        <v>1985</v>
      </c>
      <c r="C30" s="5842">
        <v>26638</v>
      </c>
      <c r="D30" s="5843"/>
      <c r="E30" s="5843"/>
      <c r="F30" s="5844"/>
      <c r="G30" s="5842">
        <v>3474</v>
      </c>
      <c r="H30" s="5843"/>
      <c r="I30" s="5843"/>
      <c r="J30" s="5843"/>
      <c r="K30" s="5845">
        <v>3393</v>
      </c>
      <c r="L30" s="5845"/>
      <c r="M30" s="5845"/>
      <c r="N30" s="5845"/>
      <c r="O30" s="5845">
        <v>81</v>
      </c>
      <c r="P30" s="5845"/>
      <c r="Q30" s="5845"/>
      <c r="R30" s="5845"/>
      <c r="S30" s="5845" t="s">
        <v>1232</v>
      </c>
      <c r="T30" s="5845"/>
      <c r="U30" s="5845"/>
      <c r="V30" s="5846"/>
      <c r="W30" s="5842">
        <v>61</v>
      </c>
      <c r="X30" s="5843"/>
      <c r="Y30" s="5843"/>
      <c r="Z30" s="5843"/>
      <c r="AA30" s="5845">
        <v>25</v>
      </c>
      <c r="AB30" s="5845"/>
      <c r="AC30" s="5845"/>
      <c r="AD30" s="5845"/>
      <c r="AE30" s="5845">
        <v>4</v>
      </c>
      <c r="AF30" s="5845"/>
      <c r="AG30" s="5845"/>
      <c r="AH30" s="5845"/>
      <c r="AI30" s="5845">
        <v>32</v>
      </c>
      <c r="AJ30" s="5845"/>
      <c r="AK30" s="5845"/>
      <c r="AL30" s="5845"/>
    </row>
    <row r="31" spans="1:38" ht="17.25" customHeight="1">
      <c r="A31" s="5851" t="s">
        <v>4483</v>
      </c>
      <c r="B31" s="3219">
        <v>27</v>
      </c>
      <c r="C31" s="5848">
        <v>17690</v>
      </c>
      <c r="D31" s="5849"/>
      <c r="E31" s="5849"/>
      <c r="F31" s="5854"/>
      <c r="G31" s="5848">
        <v>4034</v>
      </c>
      <c r="H31" s="5849"/>
      <c r="I31" s="5849"/>
      <c r="J31" s="5849"/>
      <c r="K31" s="5850">
        <v>3935</v>
      </c>
      <c r="L31" s="5850"/>
      <c r="M31" s="5850"/>
      <c r="N31" s="5850"/>
      <c r="O31" s="5850">
        <v>99</v>
      </c>
      <c r="P31" s="5850"/>
      <c r="Q31" s="5850"/>
      <c r="R31" s="5850"/>
      <c r="S31" s="5850" t="s">
        <v>1232</v>
      </c>
      <c r="T31" s="5850"/>
      <c r="U31" s="5850"/>
      <c r="V31" s="5855"/>
      <c r="W31" s="5848">
        <v>86</v>
      </c>
      <c r="X31" s="5849"/>
      <c r="Y31" s="5849"/>
      <c r="Z31" s="5849"/>
      <c r="AA31" s="5850">
        <v>28</v>
      </c>
      <c r="AB31" s="5850"/>
      <c r="AC31" s="5850"/>
      <c r="AD31" s="5850"/>
      <c r="AE31" s="5850">
        <v>2</v>
      </c>
      <c r="AF31" s="5850"/>
      <c r="AG31" s="5850"/>
      <c r="AH31" s="5850"/>
      <c r="AI31" s="5850">
        <v>56</v>
      </c>
      <c r="AJ31" s="5850"/>
      <c r="AK31" s="5850"/>
      <c r="AL31" s="5850"/>
    </row>
    <row r="32" spans="1:38" ht="17.25" customHeight="1">
      <c r="A32" s="5852"/>
      <c r="B32" s="3216">
        <v>28</v>
      </c>
      <c r="C32" s="5832">
        <v>17676</v>
      </c>
      <c r="D32" s="5833"/>
      <c r="E32" s="5833"/>
      <c r="F32" s="5847"/>
      <c r="G32" s="5832">
        <v>4036</v>
      </c>
      <c r="H32" s="5833"/>
      <c r="I32" s="5833"/>
      <c r="J32" s="5833"/>
      <c r="K32" s="5826">
        <v>3931</v>
      </c>
      <c r="L32" s="5826"/>
      <c r="M32" s="5826"/>
      <c r="N32" s="5826"/>
      <c r="O32" s="5826">
        <v>105</v>
      </c>
      <c r="P32" s="5826"/>
      <c r="Q32" s="5826"/>
      <c r="R32" s="5826"/>
      <c r="S32" s="5826" t="s">
        <v>1232</v>
      </c>
      <c r="T32" s="5826"/>
      <c r="U32" s="5826"/>
      <c r="V32" s="5834"/>
      <c r="W32" s="5832">
        <v>86</v>
      </c>
      <c r="X32" s="5833"/>
      <c r="Y32" s="5833"/>
      <c r="Z32" s="5833"/>
      <c r="AA32" s="5826">
        <v>37</v>
      </c>
      <c r="AB32" s="5826"/>
      <c r="AC32" s="5826"/>
      <c r="AD32" s="5826"/>
      <c r="AE32" s="5826">
        <v>7</v>
      </c>
      <c r="AF32" s="5826"/>
      <c r="AG32" s="5826"/>
      <c r="AH32" s="5826"/>
      <c r="AI32" s="5826">
        <v>42</v>
      </c>
      <c r="AJ32" s="5826"/>
      <c r="AK32" s="5826"/>
      <c r="AL32" s="5826"/>
    </row>
    <row r="33" spans="1:38" ht="17.25" customHeight="1">
      <c r="A33" s="5852"/>
      <c r="B33" s="3216">
        <v>29</v>
      </c>
      <c r="C33" s="5832">
        <v>17642</v>
      </c>
      <c r="D33" s="5833"/>
      <c r="E33" s="5833"/>
      <c r="F33" s="5847"/>
      <c r="G33" s="5832">
        <v>3844</v>
      </c>
      <c r="H33" s="5833"/>
      <c r="I33" s="5833"/>
      <c r="J33" s="5833"/>
      <c r="K33" s="5826">
        <v>3724</v>
      </c>
      <c r="L33" s="5826"/>
      <c r="M33" s="5826"/>
      <c r="N33" s="5826"/>
      <c r="O33" s="5826">
        <v>120</v>
      </c>
      <c r="P33" s="5826"/>
      <c r="Q33" s="5826"/>
      <c r="R33" s="5826"/>
      <c r="S33" s="5826" t="s">
        <v>1232</v>
      </c>
      <c r="T33" s="5826"/>
      <c r="U33" s="5826"/>
      <c r="V33" s="5834"/>
      <c r="W33" s="5832">
        <v>107</v>
      </c>
      <c r="X33" s="5833"/>
      <c r="Y33" s="5833"/>
      <c r="Z33" s="5833"/>
      <c r="AA33" s="5826">
        <v>48</v>
      </c>
      <c r="AB33" s="5826"/>
      <c r="AC33" s="5826"/>
      <c r="AD33" s="5826"/>
      <c r="AE33" s="5826">
        <v>8</v>
      </c>
      <c r="AF33" s="5826"/>
      <c r="AG33" s="5826"/>
      <c r="AH33" s="5826"/>
      <c r="AI33" s="5826">
        <v>51</v>
      </c>
      <c r="AJ33" s="5826"/>
      <c r="AK33" s="5826"/>
      <c r="AL33" s="5826"/>
    </row>
    <row r="34" spans="1:38" ht="17.25" customHeight="1">
      <c r="A34" s="5852"/>
      <c r="B34" s="3216">
        <v>30</v>
      </c>
      <c r="C34" s="5832">
        <v>17609</v>
      </c>
      <c r="D34" s="5833"/>
      <c r="E34" s="5833"/>
      <c r="F34" s="5847"/>
      <c r="G34" s="5832">
        <v>3646</v>
      </c>
      <c r="H34" s="5833"/>
      <c r="I34" s="5833"/>
      <c r="J34" s="5833"/>
      <c r="K34" s="5826">
        <v>3552</v>
      </c>
      <c r="L34" s="5826"/>
      <c r="M34" s="5826"/>
      <c r="N34" s="5826"/>
      <c r="O34" s="5826">
        <v>95</v>
      </c>
      <c r="P34" s="5826"/>
      <c r="Q34" s="5826"/>
      <c r="R34" s="5826"/>
      <c r="S34" s="5826" t="s">
        <v>1232</v>
      </c>
      <c r="T34" s="5826"/>
      <c r="U34" s="5826"/>
      <c r="V34" s="5834"/>
      <c r="W34" s="5832">
        <v>78</v>
      </c>
      <c r="X34" s="5833"/>
      <c r="Y34" s="5833"/>
      <c r="Z34" s="5833"/>
      <c r="AA34" s="5826">
        <v>21</v>
      </c>
      <c r="AB34" s="5826"/>
      <c r="AC34" s="5826"/>
      <c r="AD34" s="5826"/>
      <c r="AE34" s="5826">
        <v>3</v>
      </c>
      <c r="AF34" s="5826"/>
      <c r="AG34" s="5826"/>
      <c r="AH34" s="5826"/>
      <c r="AI34" s="5826">
        <v>54</v>
      </c>
      <c r="AJ34" s="5826"/>
      <c r="AK34" s="5826"/>
      <c r="AL34" s="5826"/>
    </row>
    <row r="35" spans="1:38" ht="17.25" customHeight="1">
      <c r="A35" s="5853"/>
      <c r="B35" s="3218" t="s">
        <v>1985</v>
      </c>
      <c r="C35" s="5842">
        <v>17559</v>
      </c>
      <c r="D35" s="5843"/>
      <c r="E35" s="5843"/>
      <c r="F35" s="5844"/>
      <c r="G35" s="5842">
        <v>3395</v>
      </c>
      <c r="H35" s="5843"/>
      <c r="I35" s="5843"/>
      <c r="J35" s="5843"/>
      <c r="K35" s="5845">
        <v>3302</v>
      </c>
      <c r="L35" s="5845"/>
      <c r="M35" s="5845"/>
      <c r="N35" s="5845"/>
      <c r="O35" s="5845">
        <v>93</v>
      </c>
      <c r="P35" s="5845"/>
      <c r="Q35" s="5845"/>
      <c r="R35" s="5845"/>
      <c r="S35" s="5845" t="s">
        <v>1232</v>
      </c>
      <c r="T35" s="5845"/>
      <c r="U35" s="5845"/>
      <c r="V35" s="5846"/>
      <c r="W35" s="5842">
        <v>76</v>
      </c>
      <c r="X35" s="5843"/>
      <c r="Y35" s="5843"/>
      <c r="Z35" s="5843"/>
      <c r="AA35" s="5845">
        <v>42</v>
      </c>
      <c r="AB35" s="5845"/>
      <c r="AC35" s="5845"/>
      <c r="AD35" s="5845"/>
      <c r="AE35" s="5845">
        <v>2</v>
      </c>
      <c r="AF35" s="5845"/>
      <c r="AG35" s="5845"/>
      <c r="AH35" s="5845"/>
      <c r="AI35" s="5845">
        <v>32</v>
      </c>
      <c r="AJ35" s="5845"/>
      <c r="AK35" s="5845"/>
      <c r="AL35" s="5845"/>
    </row>
    <row r="36" spans="1:38" ht="17.25" customHeight="1">
      <c r="A36" s="5851" t="s">
        <v>4484</v>
      </c>
      <c r="B36" s="3219">
        <v>27</v>
      </c>
      <c r="C36" s="5848">
        <v>15856</v>
      </c>
      <c r="D36" s="5849"/>
      <c r="E36" s="5849"/>
      <c r="F36" s="5854"/>
      <c r="G36" s="5848">
        <v>3530</v>
      </c>
      <c r="H36" s="5849"/>
      <c r="I36" s="5849"/>
      <c r="J36" s="5849"/>
      <c r="K36" s="5850">
        <v>3272</v>
      </c>
      <c r="L36" s="5850"/>
      <c r="M36" s="5850"/>
      <c r="N36" s="5850"/>
      <c r="O36" s="5850">
        <v>258</v>
      </c>
      <c r="P36" s="5850"/>
      <c r="Q36" s="5850"/>
      <c r="R36" s="5850"/>
      <c r="S36" s="5850" t="s">
        <v>1232</v>
      </c>
      <c r="T36" s="5850"/>
      <c r="U36" s="5850"/>
      <c r="V36" s="5855"/>
      <c r="W36" s="5848">
        <v>247</v>
      </c>
      <c r="X36" s="5849"/>
      <c r="Y36" s="5849"/>
      <c r="Z36" s="5849"/>
      <c r="AA36" s="5850">
        <v>112</v>
      </c>
      <c r="AB36" s="5850"/>
      <c r="AC36" s="5850"/>
      <c r="AD36" s="5850"/>
      <c r="AE36" s="5850">
        <v>5</v>
      </c>
      <c r="AF36" s="5850"/>
      <c r="AG36" s="5850"/>
      <c r="AH36" s="5850"/>
      <c r="AI36" s="5850">
        <v>130</v>
      </c>
      <c r="AJ36" s="5850"/>
      <c r="AK36" s="5850"/>
      <c r="AL36" s="5850"/>
    </row>
    <row r="37" spans="1:38" ht="17.25" customHeight="1">
      <c r="A37" s="5852"/>
      <c r="B37" s="3216">
        <v>28</v>
      </c>
      <c r="C37" s="5832">
        <v>15889</v>
      </c>
      <c r="D37" s="5833"/>
      <c r="E37" s="5833"/>
      <c r="F37" s="5847"/>
      <c r="G37" s="5832">
        <v>3420</v>
      </c>
      <c r="H37" s="5833"/>
      <c r="I37" s="5833"/>
      <c r="J37" s="5833"/>
      <c r="K37" s="5826">
        <v>3196</v>
      </c>
      <c r="L37" s="5826"/>
      <c r="M37" s="5826"/>
      <c r="N37" s="5826"/>
      <c r="O37" s="5826">
        <v>224</v>
      </c>
      <c r="P37" s="5826"/>
      <c r="Q37" s="5826"/>
      <c r="R37" s="5826"/>
      <c r="S37" s="5826" t="s">
        <v>1232</v>
      </c>
      <c r="T37" s="5826"/>
      <c r="U37" s="5826"/>
      <c r="V37" s="5834"/>
      <c r="W37" s="5832">
        <v>213</v>
      </c>
      <c r="X37" s="5833"/>
      <c r="Y37" s="5833"/>
      <c r="Z37" s="5833"/>
      <c r="AA37" s="5826">
        <v>105</v>
      </c>
      <c r="AB37" s="5826"/>
      <c r="AC37" s="5826"/>
      <c r="AD37" s="5826"/>
      <c r="AE37" s="5826">
        <v>6</v>
      </c>
      <c r="AF37" s="5826"/>
      <c r="AG37" s="5826"/>
      <c r="AH37" s="5826"/>
      <c r="AI37" s="5826">
        <v>102</v>
      </c>
      <c r="AJ37" s="5826"/>
      <c r="AK37" s="5826"/>
      <c r="AL37" s="5826"/>
    </row>
    <row r="38" spans="1:38" ht="17.25" customHeight="1">
      <c r="A38" s="5852"/>
      <c r="B38" s="3216">
        <v>29</v>
      </c>
      <c r="C38" s="5832">
        <v>15897</v>
      </c>
      <c r="D38" s="5833"/>
      <c r="E38" s="5833"/>
      <c r="F38" s="5847"/>
      <c r="G38" s="5832">
        <v>3323</v>
      </c>
      <c r="H38" s="5833"/>
      <c r="I38" s="5833"/>
      <c r="J38" s="5833"/>
      <c r="K38" s="5826">
        <v>3120</v>
      </c>
      <c r="L38" s="5826"/>
      <c r="M38" s="5826"/>
      <c r="N38" s="5826"/>
      <c r="O38" s="5826">
        <v>203</v>
      </c>
      <c r="P38" s="5826"/>
      <c r="Q38" s="5826"/>
      <c r="R38" s="5826"/>
      <c r="S38" s="5826" t="s">
        <v>1232</v>
      </c>
      <c r="T38" s="5826"/>
      <c r="U38" s="5826"/>
      <c r="V38" s="5834"/>
      <c r="W38" s="5832">
        <v>196</v>
      </c>
      <c r="X38" s="5833"/>
      <c r="Y38" s="5833"/>
      <c r="Z38" s="5833"/>
      <c r="AA38" s="5826">
        <v>112</v>
      </c>
      <c r="AB38" s="5826"/>
      <c r="AC38" s="5826"/>
      <c r="AD38" s="5826"/>
      <c r="AE38" s="5826">
        <v>8</v>
      </c>
      <c r="AF38" s="5826"/>
      <c r="AG38" s="5826"/>
      <c r="AH38" s="5826"/>
      <c r="AI38" s="5826">
        <v>76</v>
      </c>
      <c r="AJ38" s="5826"/>
      <c r="AK38" s="5826"/>
      <c r="AL38" s="5826"/>
    </row>
    <row r="39" spans="1:38" ht="17.25" customHeight="1">
      <c r="A39" s="5852"/>
      <c r="B39" s="3216">
        <v>30</v>
      </c>
      <c r="C39" s="5832">
        <v>15911</v>
      </c>
      <c r="D39" s="5833"/>
      <c r="E39" s="5833"/>
      <c r="F39" s="5847"/>
      <c r="G39" s="5832">
        <v>3264</v>
      </c>
      <c r="H39" s="5833"/>
      <c r="I39" s="5833"/>
      <c r="J39" s="5833"/>
      <c r="K39" s="5826">
        <v>3082</v>
      </c>
      <c r="L39" s="5826"/>
      <c r="M39" s="5826"/>
      <c r="N39" s="5826"/>
      <c r="O39" s="5826">
        <v>182</v>
      </c>
      <c r="P39" s="5826"/>
      <c r="Q39" s="5826"/>
      <c r="R39" s="5826"/>
      <c r="S39" s="5826" t="s">
        <v>1232</v>
      </c>
      <c r="T39" s="5826"/>
      <c r="U39" s="5826"/>
      <c r="V39" s="5834"/>
      <c r="W39" s="5832">
        <v>168</v>
      </c>
      <c r="X39" s="5833"/>
      <c r="Y39" s="5833"/>
      <c r="Z39" s="5833"/>
      <c r="AA39" s="5826">
        <v>79</v>
      </c>
      <c r="AB39" s="5826"/>
      <c r="AC39" s="5826"/>
      <c r="AD39" s="5826"/>
      <c r="AE39" s="5826">
        <v>6</v>
      </c>
      <c r="AF39" s="5826"/>
      <c r="AG39" s="5826"/>
      <c r="AH39" s="5826"/>
      <c r="AI39" s="5826">
        <v>83</v>
      </c>
      <c r="AJ39" s="5826"/>
      <c r="AK39" s="5826"/>
      <c r="AL39" s="5826"/>
    </row>
    <row r="40" spans="1:38" ht="17.25" customHeight="1">
      <c r="A40" s="5853"/>
      <c r="B40" s="3218" t="s">
        <v>1985</v>
      </c>
      <c r="C40" s="5842">
        <v>15899</v>
      </c>
      <c r="D40" s="5843"/>
      <c r="E40" s="5843"/>
      <c r="F40" s="5844"/>
      <c r="G40" s="5842">
        <v>3066</v>
      </c>
      <c r="H40" s="5843"/>
      <c r="I40" s="5843"/>
      <c r="J40" s="5843"/>
      <c r="K40" s="5845">
        <v>2874</v>
      </c>
      <c r="L40" s="5845"/>
      <c r="M40" s="5845"/>
      <c r="N40" s="5845"/>
      <c r="O40" s="5845">
        <v>192</v>
      </c>
      <c r="P40" s="5845"/>
      <c r="Q40" s="5845"/>
      <c r="R40" s="5845"/>
      <c r="S40" s="5845" t="s">
        <v>1232</v>
      </c>
      <c r="T40" s="5845"/>
      <c r="U40" s="5845"/>
      <c r="V40" s="5846"/>
      <c r="W40" s="5842">
        <v>176</v>
      </c>
      <c r="X40" s="5843"/>
      <c r="Y40" s="5843"/>
      <c r="Z40" s="5843"/>
      <c r="AA40" s="5845">
        <v>86</v>
      </c>
      <c r="AB40" s="5845"/>
      <c r="AC40" s="5845"/>
      <c r="AD40" s="5845"/>
      <c r="AE40" s="5845">
        <v>8</v>
      </c>
      <c r="AF40" s="5845"/>
      <c r="AG40" s="5845"/>
      <c r="AH40" s="5845"/>
      <c r="AI40" s="5845">
        <v>81</v>
      </c>
      <c r="AJ40" s="5845"/>
      <c r="AK40" s="5845"/>
      <c r="AL40" s="5845"/>
    </row>
    <row r="41" spans="1:38" ht="17.25" customHeight="1">
      <c r="A41" s="5837" t="s">
        <v>4485</v>
      </c>
      <c r="B41" s="3219">
        <v>27</v>
      </c>
      <c r="C41" s="5840">
        <v>5968</v>
      </c>
      <c r="D41" s="5835"/>
      <c r="E41" s="5835"/>
      <c r="F41" s="5835"/>
      <c r="G41" s="5840">
        <v>1015</v>
      </c>
      <c r="H41" s="5835"/>
      <c r="I41" s="5835"/>
      <c r="J41" s="5835"/>
      <c r="K41" s="5836">
        <v>974</v>
      </c>
      <c r="L41" s="5836"/>
      <c r="M41" s="5836"/>
      <c r="N41" s="5836"/>
      <c r="O41" s="5836">
        <v>41</v>
      </c>
      <c r="P41" s="5836"/>
      <c r="Q41" s="5836"/>
      <c r="R41" s="5836"/>
      <c r="S41" s="5836" t="s">
        <v>1232</v>
      </c>
      <c r="T41" s="5836"/>
      <c r="U41" s="5836"/>
      <c r="V41" s="5841"/>
      <c r="W41" s="5835">
        <v>29</v>
      </c>
      <c r="X41" s="5835"/>
      <c r="Y41" s="5835"/>
      <c r="Z41" s="5835"/>
      <c r="AA41" s="5836">
        <v>1</v>
      </c>
      <c r="AB41" s="5836"/>
      <c r="AC41" s="5836"/>
      <c r="AD41" s="5836"/>
      <c r="AE41" s="5836">
        <v>5</v>
      </c>
      <c r="AF41" s="5836"/>
      <c r="AG41" s="5836"/>
      <c r="AH41" s="5836"/>
      <c r="AI41" s="5836">
        <v>23</v>
      </c>
      <c r="AJ41" s="5836"/>
      <c r="AK41" s="5836"/>
      <c r="AL41" s="5836"/>
    </row>
    <row r="42" spans="1:38" ht="17.25" customHeight="1">
      <c r="A42" s="5838"/>
      <c r="B42" s="3216">
        <v>28</v>
      </c>
      <c r="C42" s="5832">
        <v>5884</v>
      </c>
      <c r="D42" s="5833"/>
      <c r="E42" s="5833"/>
      <c r="F42" s="5833"/>
      <c r="G42" s="5832">
        <v>961</v>
      </c>
      <c r="H42" s="5833"/>
      <c r="I42" s="5833"/>
      <c r="J42" s="5833"/>
      <c r="K42" s="5826">
        <v>921</v>
      </c>
      <c r="L42" s="5826"/>
      <c r="M42" s="5826"/>
      <c r="N42" s="5826"/>
      <c r="O42" s="5826">
        <v>40</v>
      </c>
      <c r="P42" s="5826"/>
      <c r="Q42" s="5826"/>
      <c r="R42" s="5826"/>
      <c r="S42" s="5826" t="s">
        <v>1232</v>
      </c>
      <c r="T42" s="5826"/>
      <c r="U42" s="5826"/>
      <c r="V42" s="5834"/>
      <c r="W42" s="5833">
        <v>33</v>
      </c>
      <c r="X42" s="5833"/>
      <c r="Y42" s="5833"/>
      <c r="Z42" s="5833"/>
      <c r="AA42" s="5826">
        <v>1</v>
      </c>
      <c r="AB42" s="5826"/>
      <c r="AC42" s="5826"/>
      <c r="AD42" s="5826"/>
      <c r="AE42" s="5826">
        <v>6</v>
      </c>
      <c r="AF42" s="5826"/>
      <c r="AG42" s="5826"/>
      <c r="AH42" s="5826"/>
      <c r="AI42" s="5826">
        <v>26</v>
      </c>
      <c r="AJ42" s="5826"/>
      <c r="AK42" s="5826"/>
      <c r="AL42" s="5826"/>
    </row>
    <row r="43" spans="1:38" ht="17.25" customHeight="1">
      <c r="A43" s="5838"/>
      <c r="B43" s="3216">
        <v>29</v>
      </c>
      <c r="C43" s="5832">
        <v>5759</v>
      </c>
      <c r="D43" s="5833"/>
      <c r="E43" s="5833"/>
      <c r="F43" s="5833"/>
      <c r="G43" s="5832">
        <v>880</v>
      </c>
      <c r="H43" s="5833"/>
      <c r="I43" s="5833"/>
      <c r="J43" s="5833"/>
      <c r="K43" s="5826">
        <v>845</v>
      </c>
      <c r="L43" s="5826"/>
      <c r="M43" s="5826"/>
      <c r="N43" s="5826"/>
      <c r="O43" s="5826">
        <v>35</v>
      </c>
      <c r="P43" s="5826"/>
      <c r="Q43" s="5826"/>
      <c r="R43" s="5826"/>
      <c r="S43" s="5826" t="s">
        <v>1232</v>
      </c>
      <c r="T43" s="5826"/>
      <c r="U43" s="5826"/>
      <c r="V43" s="5834"/>
      <c r="W43" s="5833">
        <v>29</v>
      </c>
      <c r="X43" s="5833"/>
      <c r="Y43" s="5833"/>
      <c r="Z43" s="5833"/>
      <c r="AA43" s="5826">
        <v>2</v>
      </c>
      <c r="AB43" s="5826"/>
      <c r="AC43" s="5826"/>
      <c r="AD43" s="5826"/>
      <c r="AE43" s="5826">
        <v>2</v>
      </c>
      <c r="AF43" s="5826"/>
      <c r="AG43" s="5826"/>
      <c r="AH43" s="5826"/>
      <c r="AI43" s="5826">
        <v>25</v>
      </c>
      <c r="AJ43" s="5826"/>
      <c r="AK43" s="5826"/>
      <c r="AL43" s="5826"/>
    </row>
    <row r="44" spans="1:38" ht="17.25" customHeight="1">
      <c r="A44" s="5838"/>
      <c r="B44" s="3216">
        <v>30</v>
      </c>
      <c r="C44" s="5832">
        <v>5734</v>
      </c>
      <c r="D44" s="5833"/>
      <c r="E44" s="5833"/>
      <c r="F44" s="5833"/>
      <c r="G44" s="5832">
        <v>900</v>
      </c>
      <c r="H44" s="5833"/>
      <c r="I44" s="5833"/>
      <c r="J44" s="5833"/>
      <c r="K44" s="5826">
        <v>863</v>
      </c>
      <c r="L44" s="5826"/>
      <c r="M44" s="5826"/>
      <c r="N44" s="5826"/>
      <c r="O44" s="5826">
        <v>37</v>
      </c>
      <c r="P44" s="5826"/>
      <c r="Q44" s="5826"/>
      <c r="R44" s="5826"/>
      <c r="S44" s="5826" t="s">
        <v>1232</v>
      </c>
      <c r="T44" s="5826"/>
      <c r="U44" s="5826"/>
      <c r="V44" s="5834"/>
      <c r="W44" s="5833">
        <v>27</v>
      </c>
      <c r="X44" s="5833"/>
      <c r="Y44" s="5833"/>
      <c r="Z44" s="5833"/>
      <c r="AA44" s="5826" t="s">
        <v>1232</v>
      </c>
      <c r="AB44" s="5826"/>
      <c r="AC44" s="5826"/>
      <c r="AD44" s="5826"/>
      <c r="AE44" s="5826">
        <v>5</v>
      </c>
      <c r="AF44" s="5826"/>
      <c r="AG44" s="5826"/>
      <c r="AH44" s="5826"/>
      <c r="AI44" s="5826">
        <v>22</v>
      </c>
      <c r="AJ44" s="5826"/>
      <c r="AK44" s="5826"/>
      <c r="AL44" s="5826"/>
    </row>
    <row r="45" spans="1:38" ht="17.25" customHeight="1" thickBot="1">
      <c r="A45" s="5839"/>
      <c r="B45" s="3221" t="s">
        <v>1985</v>
      </c>
      <c r="C45" s="5827">
        <v>5682</v>
      </c>
      <c r="D45" s="5828"/>
      <c r="E45" s="5828"/>
      <c r="F45" s="5829"/>
      <c r="G45" s="5827">
        <v>812</v>
      </c>
      <c r="H45" s="5828"/>
      <c r="I45" s="5828"/>
      <c r="J45" s="5828"/>
      <c r="K45" s="5830">
        <v>788</v>
      </c>
      <c r="L45" s="5830"/>
      <c r="M45" s="5830"/>
      <c r="N45" s="5830"/>
      <c r="O45" s="5830">
        <v>24</v>
      </c>
      <c r="P45" s="5830"/>
      <c r="Q45" s="5830"/>
      <c r="R45" s="5830"/>
      <c r="S45" s="5830" t="s">
        <v>1232</v>
      </c>
      <c r="T45" s="5830"/>
      <c r="U45" s="5830"/>
      <c r="V45" s="5831"/>
      <c r="W45" s="5827">
        <v>18</v>
      </c>
      <c r="X45" s="5828"/>
      <c r="Y45" s="5828"/>
      <c r="Z45" s="5828"/>
      <c r="AA45" s="5830">
        <v>5</v>
      </c>
      <c r="AB45" s="5830"/>
      <c r="AC45" s="5830"/>
      <c r="AD45" s="5830"/>
      <c r="AE45" s="5830" t="s">
        <v>1232</v>
      </c>
      <c r="AF45" s="5830"/>
      <c r="AG45" s="5830"/>
      <c r="AH45" s="5830"/>
      <c r="AI45" s="5830">
        <v>11</v>
      </c>
      <c r="AJ45" s="5830"/>
      <c r="AK45" s="5830"/>
      <c r="AL45" s="5830"/>
    </row>
    <row r="46" spans="1:38" ht="17.25" customHeight="1">
      <c r="A46" s="3211"/>
      <c r="B46" s="3211"/>
      <c r="AL46" s="3213" t="s">
        <v>4486</v>
      </c>
    </row>
    <row r="47" spans="1:38" ht="17.25" customHeight="1"/>
    <row r="48" spans="1:3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sheetData>
  <mergeCells count="333">
    <mergeCell ref="A3:B4"/>
    <mergeCell ref="C3:T3"/>
    <mergeCell ref="U3:AL3"/>
    <mergeCell ref="C4:H4"/>
    <mergeCell ref="I4:N4"/>
    <mergeCell ref="O4:T4"/>
    <mergeCell ref="U4:Z4"/>
    <mergeCell ref="AA4:AF4"/>
    <mergeCell ref="AG4:AL4"/>
    <mergeCell ref="AG5:AL5"/>
    <mergeCell ref="A6:B6"/>
    <mergeCell ref="C6:H6"/>
    <mergeCell ref="I6:N6"/>
    <mergeCell ref="O6:T6"/>
    <mergeCell ref="U6:Z6"/>
    <mergeCell ref="AA6:AF6"/>
    <mergeCell ref="AG6:AL6"/>
    <mergeCell ref="A5:B5"/>
    <mergeCell ref="C5:H5"/>
    <mergeCell ref="I5:N5"/>
    <mergeCell ref="O5:T5"/>
    <mergeCell ref="U5:Z5"/>
    <mergeCell ref="AA5:AF5"/>
    <mergeCell ref="AG7:AL7"/>
    <mergeCell ref="A8:B8"/>
    <mergeCell ref="C8:H8"/>
    <mergeCell ref="I8:N8"/>
    <mergeCell ref="O8:T8"/>
    <mergeCell ref="U8:Z8"/>
    <mergeCell ref="AA8:AF8"/>
    <mergeCell ref="AG8:AL8"/>
    <mergeCell ref="A7:B7"/>
    <mergeCell ref="C7:H7"/>
    <mergeCell ref="I7:N7"/>
    <mergeCell ref="O7:T7"/>
    <mergeCell ref="U7:Z7"/>
    <mergeCell ref="AA7:AF7"/>
    <mergeCell ref="AG9:AL9"/>
    <mergeCell ref="A14:A15"/>
    <mergeCell ref="B14:B15"/>
    <mergeCell ref="C14:F15"/>
    <mergeCell ref="G14:V14"/>
    <mergeCell ref="W14:AL14"/>
    <mergeCell ref="G15:J15"/>
    <mergeCell ref="K15:N15"/>
    <mergeCell ref="O15:R15"/>
    <mergeCell ref="S15:V15"/>
    <mergeCell ref="A9:B9"/>
    <mergeCell ref="C9:H9"/>
    <mergeCell ref="I9:N9"/>
    <mergeCell ref="O9:T9"/>
    <mergeCell ref="U9:Z9"/>
    <mergeCell ref="AA9:AF9"/>
    <mergeCell ref="W15:Z15"/>
    <mergeCell ref="AA15:AD15"/>
    <mergeCell ref="AE15:AH15"/>
    <mergeCell ref="AI15:AL15"/>
    <mergeCell ref="A16:A20"/>
    <mergeCell ref="C16:F16"/>
    <mergeCell ref="G16:J16"/>
    <mergeCell ref="K16:N16"/>
    <mergeCell ref="O16:R16"/>
    <mergeCell ref="S16:V16"/>
    <mergeCell ref="W16:Z16"/>
    <mergeCell ref="AA16:AD16"/>
    <mergeCell ref="AE16:AH16"/>
    <mergeCell ref="AI16:AL16"/>
    <mergeCell ref="C17:F17"/>
    <mergeCell ref="G17:J17"/>
    <mergeCell ref="K17:N17"/>
    <mergeCell ref="O17:R17"/>
    <mergeCell ref="S17:V17"/>
    <mergeCell ref="W17:Z17"/>
    <mergeCell ref="AA17:AD17"/>
    <mergeCell ref="AE17:AH17"/>
    <mergeCell ref="AI17:AL17"/>
    <mergeCell ref="C18:F18"/>
    <mergeCell ref="G18:J18"/>
    <mergeCell ref="K18:N18"/>
    <mergeCell ref="O18:R18"/>
    <mergeCell ref="S18:V18"/>
    <mergeCell ref="W18:Z18"/>
    <mergeCell ref="AA18:AD18"/>
    <mergeCell ref="AE18:AH18"/>
    <mergeCell ref="AI18:AL18"/>
    <mergeCell ref="C19:F19"/>
    <mergeCell ref="G19:J19"/>
    <mergeCell ref="K19:N19"/>
    <mergeCell ref="O19:R19"/>
    <mergeCell ref="S19:V19"/>
    <mergeCell ref="W19:Z19"/>
    <mergeCell ref="AA19:AD19"/>
    <mergeCell ref="AE19:AH19"/>
    <mergeCell ref="A21:A25"/>
    <mergeCell ref="C21:F21"/>
    <mergeCell ref="G21:J21"/>
    <mergeCell ref="K21:N21"/>
    <mergeCell ref="O21:R21"/>
    <mergeCell ref="S21:V21"/>
    <mergeCell ref="AI19:AL19"/>
    <mergeCell ref="C20:F20"/>
    <mergeCell ref="G20:J20"/>
    <mergeCell ref="K20:N20"/>
    <mergeCell ref="O20:R20"/>
    <mergeCell ref="S20:V20"/>
    <mergeCell ref="W20:Z20"/>
    <mergeCell ref="AA20:AD20"/>
    <mergeCell ref="AE20:AH20"/>
    <mergeCell ref="AI20:AL20"/>
    <mergeCell ref="W21:Z21"/>
    <mergeCell ref="AA21:AD21"/>
    <mergeCell ref="AE21:AH21"/>
    <mergeCell ref="AI21:AL21"/>
    <mergeCell ref="C22:F22"/>
    <mergeCell ref="G22:J22"/>
    <mergeCell ref="K22:N22"/>
    <mergeCell ref="O22:R22"/>
    <mergeCell ref="S22:V22"/>
    <mergeCell ref="W22:Z22"/>
    <mergeCell ref="AA22:AD22"/>
    <mergeCell ref="AE22:AH22"/>
    <mergeCell ref="AI22:AL22"/>
    <mergeCell ref="C23:F23"/>
    <mergeCell ref="G23:J23"/>
    <mergeCell ref="K23:N23"/>
    <mergeCell ref="O23:R23"/>
    <mergeCell ref="S23:V23"/>
    <mergeCell ref="W23:Z23"/>
    <mergeCell ref="AA23:AD23"/>
    <mergeCell ref="AE23:AH23"/>
    <mergeCell ref="AI23:AL23"/>
    <mergeCell ref="C24:F24"/>
    <mergeCell ref="G24:J24"/>
    <mergeCell ref="K24:N24"/>
    <mergeCell ref="O24:R24"/>
    <mergeCell ref="S24:V24"/>
    <mergeCell ref="W24:Z24"/>
    <mergeCell ref="AA24:AD24"/>
    <mergeCell ref="AE24:AH24"/>
    <mergeCell ref="AI24:AL24"/>
    <mergeCell ref="C25:F25"/>
    <mergeCell ref="G25:J25"/>
    <mergeCell ref="K25:N25"/>
    <mergeCell ref="O25:R25"/>
    <mergeCell ref="S25:V25"/>
    <mergeCell ref="W25:Z25"/>
    <mergeCell ref="AA25:AD25"/>
    <mergeCell ref="AE25:AH25"/>
    <mergeCell ref="AI25:AL25"/>
    <mergeCell ref="W26:Z26"/>
    <mergeCell ref="AA26:AD26"/>
    <mergeCell ref="AE26:AH26"/>
    <mergeCell ref="AI26:AL26"/>
    <mergeCell ref="C27:F27"/>
    <mergeCell ref="G27:J27"/>
    <mergeCell ref="K27:N27"/>
    <mergeCell ref="O27:R27"/>
    <mergeCell ref="S27:V27"/>
    <mergeCell ref="W27:Z27"/>
    <mergeCell ref="C26:F26"/>
    <mergeCell ref="G26:J26"/>
    <mergeCell ref="K26:N26"/>
    <mergeCell ref="O26:R26"/>
    <mergeCell ref="S26:V26"/>
    <mergeCell ref="AA27:AD27"/>
    <mergeCell ref="AE27:AH27"/>
    <mergeCell ref="AI27:AL27"/>
    <mergeCell ref="C28:F28"/>
    <mergeCell ref="G28:J28"/>
    <mergeCell ref="K28:N28"/>
    <mergeCell ref="O28:R28"/>
    <mergeCell ref="S28:V28"/>
    <mergeCell ref="W28:Z28"/>
    <mergeCell ref="AA28:AD28"/>
    <mergeCell ref="AE28:AH28"/>
    <mergeCell ref="AI28:AL28"/>
    <mergeCell ref="C29:F29"/>
    <mergeCell ref="G29:J29"/>
    <mergeCell ref="K29:N29"/>
    <mergeCell ref="O29:R29"/>
    <mergeCell ref="S29:V29"/>
    <mergeCell ref="W29:Z29"/>
    <mergeCell ref="AA29:AD29"/>
    <mergeCell ref="AE29:AH29"/>
    <mergeCell ref="A31:A35"/>
    <mergeCell ref="C31:F31"/>
    <mergeCell ref="G31:J31"/>
    <mergeCell ref="K31:N31"/>
    <mergeCell ref="O31:R31"/>
    <mergeCell ref="S31:V31"/>
    <mergeCell ref="AI29:AL29"/>
    <mergeCell ref="C30:F30"/>
    <mergeCell ref="G30:J30"/>
    <mergeCell ref="K30:N30"/>
    <mergeCell ref="O30:R30"/>
    <mergeCell ref="S30:V30"/>
    <mergeCell ref="W30:Z30"/>
    <mergeCell ref="AA30:AD30"/>
    <mergeCell ref="AE30:AH30"/>
    <mergeCell ref="AI30:AL30"/>
    <mergeCell ref="A26:A30"/>
    <mergeCell ref="W31:Z31"/>
    <mergeCell ref="AA31:AD31"/>
    <mergeCell ref="AE31:AH31"/>
    <mergeCell ref="AI31:AL31"/>
    <mergeCell ref="C32:F32"/>
    <mergeCell ref="G32:J32"/>
    <mergeCell ref="K32:N32"/>
    <mergeCell ref="O32:R32"/>
    <mergeCell ref="S32:V32"/>
    <mergeCell ref="W32:Z32"/>
    <mergeCell ref="AA32:AD32"/>
    <mergeCell ref="AE32:AH32"/>
    <mergeCell ref="AI32:AL32"/>
    <mergeCell ref="C33:F33"/>
    <mergeCell ref="G33:J33"/>
    <mergeCell ref="K33:N33"/>
    <mergeCell ref="O33:R33"/>
    <mergeCell ref="S33:V33"/>
    <mergeCell ref="W33:Z33"/>
    <mergeCell ref="AA33:AD33"/>
    <mergeCell ref="AE33:AH33"/>
    <mergeCell ref="AI33:AL33"/>
    <mergeCell ref="C34:F34"/>
    <mergeCell ref="G34:J34"/>
    <mergeCell ref="K34:N34"/>
    <mergeCell ref="O34:R34"/>
    <mergeCell ref="S34:V34"/>
    <mergeCell ref="W34:Z34"/>
    <mergeCell ref="AA34:AD34"/>
    <mergeCell ref="AE34:AH34"/>
    <mergeCell ref="AI34:AL34"/>
    <mergeCell ref="C35:F35"/>
    <mergeCell ref="G35:J35"/>
    <mergeCell ref="K35:N35"/>
    <mergeCell ref="O35:R35"/>
    <mergeCell ref="S35:V35"/>
    <mergeCell ref="W35:Z35"/>
    <mergeCell ref="AA35:AD35"/>
    <mergeCell ref="AE35:AH35"/>
    <mergeCell ref="AI35:AL35"/>
    <mergeCell ref="W36:Z36"/>
    <mergeCell ref="AA36:AD36"/>
    <mergeCell ref="AE36:AH36"/>
    <mergeCell ref="AI36:AL36"/>
    <mergeCell ref="C37:F37"/>
    <mergeCell ref="G37:J37"/>
    <mergeCell ref="K37:N37"/>
    <mergeCell ref="O37:R37"/>
    <mergeCell ref="S37:V37"/>
    <mergeCell ref="W37:Z37"/>
    <mergeCell ref="C36:F36"/>
    <mergeCell ref="G36:J36"/>
    <mergeCell ref="K36:N36"/>
    <mergeCell ref="O36:R36"/>
    <mergeCell ref="S36:V36"/>
    <mergeCell ref="AA37:AD37"/>
    <mergeCell ref="AE37:AH37"/>
    <mergeCell ref="AI37:AL37"/>
    <mergeCell ref="C38:F38"/>
    <mergeCell ref="G38:J38"/>
    <mergeCell ref="K38:N38"/>
    <mergeCell ref="O38:R38"/>
    <mergeCell ref="S38:V38"/>
    <mergeCell ref="W38:Z38"/>
    <mergeCell ref="AA38:AD38"/>
    <mergeCell ref="AE38:AH38"/>
    <mergeCell ref="AI38:AL38"/>
    <mergeCell ref="C39:F39"/>
    <mergeCell ref="G39:J39"/>
    <mergeCell ref="K39:N39"/>
    <mergeCell ref="O39:R39"/>
    <mergeCell ref="S39:V39"/>
    <mergeCell ref="W39:Z39"/>
    <mergeCell ref="AA39:AD39"/>
    <mergeCell ref="AE39:AH39"/>
    <mergeCell ref="A41:A45"/>
    <mergeCell ref="C41:F41"/>
    <mergeCell ref="G41:J41"/>
    <mergeCell ref="K41:N41"/>
    <mergeCell ref="O41:R41"/>
    <mergeCell ref="S41:V41"/>
    <mergeCell ref="AI39:AL39"/>
    <mergeCell ref="C40:F40"/>
    <mergeCell ref="G40:J40"/>
    <mergeCell ref="K40:N40"/>
    <mergeCell ref="O40:R40"/>
    <mergeCell ref="S40:V40"/>
    <mergeCell ref="W40:Z40"/>
    <mergeCell ref="AA40:AD40"/>
    <mergeCell ref="AE40:AH40"/>
    <mergeCell ref="AI40:AL40"/>
    <mergeCell ref="A36:A40"/>
    <mergeCell ref="W41:Z41"/>
    <mergeCell ref="AA41:AD41"/>
    <mergeCell ref="AE41:AH41"/>
    <mergeCell ref="AI41:AL41"/>
    <mergeCell ref="C42:F42"/>
    <mergeCell ref="G42:J42"/>
    <mergeCell ref="K42:N42"/>
    <mergeCell ref="O42:R42"/>
    <mergeCell ref="S42:V42"/>
    <mergeCell ref="W42:Z42"/>
    <mergeCell ref="AA42:AD42"/>
    <mergeCell ref="AE42:AH42"/>
    <mergeCell ref="AI42:AL42"/>
    <mergeCell ref="C43:F43"/>
    <mergeCell ref="G43:J43"/>
    <mergeCell ref="K43:N43"/>
    <mergeCell ref="O43:R43"/>
    <mergeCell ref="S43:V43"/>
    <mergeCell ref="W43:Z43"/>
    <mergeCell ref="AA43:AD43"/>
    <mergeCell ref="AE43:AH43"/>
    <mergeCell ref="AI43:AL43"/>
    <mergeCell ref="C44:F44"/>
    <mergeCell ref="G44:J44"/>
    <mergeCell ref="K44:N44"/>
    <mergeCell ref="O44:R44"/>
    <mergeCell ref="S44:V44"/>
    <mergeCell ref="W44:Z44"/>
    <mergeCell ref="AA44:AD44"/>
    <mergeCell ref="AE44:AH44"/>
    <mergeCell ref="AI44:AL44"/>
    <mergeCell ref="C45:F45"/>
    <mergeCell ref="G45:J45"/>
    <mergeCell ref="K45:N45"/>
    <mergeCell ref="O45:R45"/>
    <mergeCell ref="S45:V45"/>
    <mergeCell ref="W45:Z45"/>
    <mergeCell ref="AA45:AD45"/>
    <mergeCell ref="AE45:AH45"/>
    <mergeCell ref="AI45:AL45"/>
  </mergeCells>
  <phoneticPr fontId="2"/>
  <pageMargins left="0.39370078740157483" right="0.27559055118110237" top="0.59055118110236227" bottom="0.59055118110236227" header="0.11811023622047245" footer="0.11811023622047245"/>
  <pageSetup paperSize="9" scale="98" firstPageNumber="122" orientation="portrait" useFirstPageNumber="1" r:id="rId1"/>
  <headerFooter alignWithMargins="0">
    <oddFooter>&amp;C&amp;"ＭＳ 明朝,標準"&amp;10&amp;P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630CB-C46D-41D7-AEF7-A3CA8E826898}">
  <sheetPr>
    <pageSetUpPr autoPageBreaks="0"/>
  </sheetPr>
  <dimension ref="A1:O31"/>
  <sheetViews>
    <sheetView showGridLines="0" view="pageBreakPreview" zoomScaleNormal="100" zoomScaleSheetLayoutView="100" workbookViewId="0"/>
  </sheetViews>
  <sheetFormatPr defaultColWidth="9" defaultRowHeight="13"/>
  <cols>
    <col min="1" max="5" width="12.6328125" style="3229" customWidth="1"/>
    <col min="6" max="7" width="16.6328125" style="3229" customWidth="1"/>
    <col min="8" max="16384" width="9" style="3229"/>
  </cols>
  <sheetData>
    <row r="1" spans="1:15" s="3223" customFormat="1" ht="30" customHeight="1">
      <c r="A1" s="3222" t="s">
        <v>4487</v>
      </c>
      <c r="B1" s="3222"/>
      <c r="C1" s="3222"/>
      <c r="D1" s="3222"/>
      <c r="E1" s="3222"/>
      <c r="F1" s="3222"/>
      <c r="G1" s="3222"/>
    </row>
    <row r="2" spans="1:15" s="3225" customFormat="1" ht="15" customHeight="1" thickBot="1">
      <c r="A2" s="3224"/>
      <c r="B2" s="3224"/>
      <c r="C2" s="3224"/>
      <c r="D2" s="3224"/>
      <c r="E2" s="3224"/>
      <c r="G2" s="3226" t="s">
        <v>4488</v>
      </c>
    </row>
    <row r="3" spans="1:15">
      <c r="A3" s="3227" t="s">
        <v>363</v>
      </c>
      <c r="B3" s="3228" t="s">
        <v>4489</v>
      </c>
      <c r="C3" s="3228" t="s">
        <v>4490</v>
      </c>
      <c r="D3" s="3228" t="s">
        <v>4491</v>
      </c>
      <c r="E3" s="3228" t="s">
        <v>4492</v>
      </c>
      <c r="F3" s="5899" t="s">
        <v>4493</v>
      </c>
      <c r="G3" s="5900"/>
    </row>
    <row r="4" spans="1:15" s="3234" customFormat="1" ht="16.5" customHeight="1">
      <c r="A4" s="3230" t="s">
        <v>342</v>
      </c>
      <c r="B4" s="3231">
        <v>883</v>
      </c>
      <c r="C4" s="3232">
        <v>874</v>
      </c>
      <c r="D4" s="3232">
        <v>1</v>
      </c>
      <c r="E4" s="3233">
        <v>8</v>
      </c>
      <c r="F4" s="5901" t="s">
        <v>4494</v>
      </c>
      <c r="G4" s="5902"/>
    </row>
    <row r="5" spans="1:15" s="3234" customFormat="1" ht="16.5" customHeight="1">
      <c r="A5" s="3230" t="s">
        <v>438</v>
      </c>
      <c r="B5" s="3231">
        <v>907</v>
      </c>
      <c r="C5" s="3232">
        <v>897</v>
      </c>
      <c r="D5" s="3232">
        <v>1</v>
      </c>
      <c r="E5" s="3233">
        <v>9</v>
      </c>
      <c r="F5" s="5901"/>
      <c r="G5" s="5902"/>
    </row>
    <row r="6" spans="1:15" s="3234" customFormat="1" ht="16.5" customHeight="1">
      <c r="A6" s="3230" t="s">
        <v>344</v>
      </c>
      <c r="B6" s="3231">
        <v>937</v>
      </c>
      <c r="C6" s="3232">
        <v>926</v>
      </c>
      <c r="D6" s="3232">
        <v>1</v>
      </c>
      <c r="E6" s="3233">
        <v>10</v>
      </c>
      <c r="F6" s="5901"/>
      <c r="G6" s="5902"/>
    </row>
    <row r="7" spans="1:15" s="3234" customFormat="1" ht="16.5" customHeight="1">
      <c r="A7" s="3230" t="s">
        <v>345</v>
      </c>
      <c r="B7" s="3231">
        <v>932</v>
      </c>
      <c r="C7" s="3232">
        <v>920</v>
      </c>
      <c r="D7" s="3232">
        <v>4</v>
      </c>
      <c r="E7" s="3233">
        <v>8</v>
      </c>
      <c r="F7" s="5901"/>
      <c r="G7" s="5902"/>
    </row>
    <row r="8" spans="1:15" s="3234" customFormat="1" ht="16.5" customHeight="1" thickBot="1">
      <c r="A8" s="3235" t="s">
        <v>2410</v>
      </c>
      <c r="B8" s="3236">
        <v>974</v>
      </c>
      <c r="C8" s="3237">
        <v>965</v>
      </c>
      <c r="D8" s="3237">
        <v>1</v>
      </c>
      <c r="E8" s="3238">
        <v>8</v>
      </c>
      <c r="F8" s="5903"/>
      <c r="G8" s="5904"/>
    </row>
    <row r="9" spans="1:15" s="3234" customFormat="1" ht="16.5" customHeight="1">
      <c r="A9" s="3225"/>
      <c r="B9" s="3239"/>
      <c r="C9" s="3239"/>
      <c r="D9" s="3239"/>
      <c r="E9" s="3239"/>
      <c r="G9" s="3240" t="s">
        <v>4450</v>
      </c>
    </row>
    <row r="11" spans="1:15" s="3242" customFormat="1" ht="30" customHeight="1">
      <c r="A11" s="3241" t="s">
        <v>4495</v>
      </c>
      <c r="B11" s="3241"/>
      <c r="C11" s="3241"/>
      <c r="D11" s="3241"/>
      <c r="E11" s="3241"/>
      <c r="F11" s="3241"/>
      <c r="G11" s="3241"/>
    </row>
    <row r="12" spans="1:15" s="3243" customFormat="1" ht="15" customHeight="1" thickBot="1"/>
    <row r="13" spans="1:15" s="3244" customFormat="1" ht="23.25" customHeight="1">
      <c r="A13" s="5905" t="s">
        <v>1410</v>
      </c>
      <c r="B13" s="5907" t="s">
        <v>4496</v>
      </c>
      <c r="C13" s="5907"/>
      <c r="D13" s="5907"/>
      <c r="E13" s="5907"/>
      <c r="F13" s="5907" t="s">
        <v>4497</v>
      </c>
      <c r="G13" s="5908"/>
      <c r="M13" s="3243"/>
      <c r="N13" s="3243"/>
      <c r="O13" s="3243"/>
    </row>
    <row r="14" spans="1:15" s="3244" customFormat="1" ht="26">
      <c r="A14" s="5906"/>
      <c r="B14" s="3245" t="s">
        <v>4498</v>
      </c>
      <c r="C14" s="3245" t="s">
        <v>4499</v>
      </c>
      <c r="D14" s="3245" t="s">
        <v>4500</v>
      </c>
      <c r="E14" s="3246" t="s">
        <v>4501</v>
      </c>
      <c r="F14" s="3245" t="s">
        <v>4502</v>
      </c>
      <c r="G14" s="3247" t="s">
        <v>4503</v>
      </c>
      <c r="H14" s="3242"/>
      <c r="I14" s="3242"/>
      <c r="M14" s="3243"/>
      <c r="N14" s="3243"/>
      <c r="O14" s="3243"/>
    </row>
    <row r="15" spans="1:15" s="3250" customFormat="1" ht="16.5" customHeight="1">
      <c r="A15" s="3230" t="s">
        <v>2420</v>
      </c>
      <c r="B15" s="3248">
        <v>12467</v>
      </c>
      <c r="C15" s="3249">
        <v>9579</v>
      </c>
      <c r="D15" s="3249">
        <v>533</v>
      </c>
      <c r="E15" s="3249">
        <v>2355</v>
      </c>
      <c r="F15" s="3249">
        <v>22976</v>
      </c>
      <c r="G15" s="3249">
        <v>2690</v>
      </c>
      <c r="H15" s="3242"/>
      <c r="I15" s="3242"/>
    </row>
    <row r="16" spans="1:15" s="3250" customFormat="1" ht="16.5" customHeight="1">
      <c r="A16" s="3230" t="s">
        <v>438</v>
      </c>
      <c r="B16" s="3248">
        <v>12111</v>
      </c>
      <c r="C16" s="3249">
        <v>9384</v>
      </c>
      <c r="D16" s="3249">
        <v>524</v>
      </c>
      <c r="E16" s="3249">
        <v>2203</v>
      </c>
      <c r="F16" s="3249">
        <v>22628</v>
      </c>
      <c r="G16" s="3249">
        <v>2716</v>
      </c>
      <c r="H16" s="3242"/>
      <c r="I16" s="3242"/>
    </row>
    <row r="17" spans="1:9" s="3250" customFormat="1" ht="16.5" customHeight="1">
      <c r="A17" s="3230" t="s">
        <v>344</v>
      </c>
      <c r="B17" s="3248">
        <v>11990</v>
      </c>
      <c r="C17" s="3249">
        <v>9391</v>
      </c>
      <c r="D17" s="3249">
        <v>513</v>
      </c>
      <c r="E17" s="3249">
        <v>2086</v>
      </c>
      <c r="F17" s="3249">
        <v>22860</v>
      </c>
      <c r="G17" s="3249">
        <v>2707</v>
      </c>
      <c r="H17" s="3243"/>
      <c r="I17" s="3243"/>
    </row>
    <row r="18" spans="1:9" s="3250" customFormat="1" ht="16.5" customHeight="1">
      <c r="A18" s="3230" t="s">
        <v>345</v>
      </c>
      <c r="B18" s="3248">
        <v>11869</v>
      </c>
      <c r="C18" s="3249">
        <v>9242</v>
      </c>
      <c r="D18" s="3249">
        <v>526</v>
      </c>
      <c r="E18" s="3249">
        <v>2101</v>
      </c>
      <c r="F18" s="3249">
        <v>22523</v>
      </c>
      <c r="G18" s="3249">
        <v>3035</v>
      </c>
      <c r="H18" s="3243"/>
      <c r="I18" s="3243"/>
    </row>
    <row r="19" spans="1:9" s="3250" customFormat="1" ht="16.5" customHeight="1" thickBot="1">
      <c r="A19" s="3235" t="s">
        <v>2410</v>
      </c>
      <c r="B19" s="3251">
        <v>11641</v>
      </c>
      <c r="C19" s="3252">
        <v>9125</v>
      </c>
      <c r="D19" s="3252">
        <v>527</v>
      </c>
      <c r="E19" s="3252">
        <v>1989</v>
      </c>
      <c r="F19" s="3252">
        <v>21903</v>
      </c>
      <c r="G19" s="3252">
        <v>2747</v>
      </c>
      <c r="H19" s="3243"/>
      <c r="I19" s="3243"/>
    </row>
    <row r="20" spans="1:9" s="3244" customFormat="1">
      <c r="B20" s="3253"/>
      <c r="G20" s="3240" t="s">
        <v>4450</v>
      </c>
    </row>
    <row r="22" spans="1:9" s="3255" customFormat="1" ht="30" customHeight="1">
      <c r="A22" s="3254" t="s">
        <v>4504</v>
      </c>
      <c r="B22" s="3254"/>
      <c r="C22" s="3254"/>
      <c r="D22" s="3254"/>
      <c r="E22" s="3254"/>
      <c r="F22" s="3254"/>
      <c r="G22" s="3254"/>
    </row>
    <row r="23" spans="1:9" s="3256" customFormat="1" ht="15" customHeight="1" thickBot="1">
      <c r="G23" s="3257" t="s">
        <v>4505</v>
      </c>
    </row>
    <row r="24" spans="1:9" s="3258" customFormat="1" ht="18.75" customHeight="1">
      <c r="A24" s="5909" t="s">
        <v>3334</v>
      </c>
      <c r="B24" s="5910"/>
      <c r="C24" s="5913" t="s">
        <v>4506</v>
      </c>
      <c r="D24" s="5913"/>
      <c r="E24" s="5915" t="s">
        <v>4507</v>
      </c>
      <c r="F24" s="5915"/>
      <c r="G24" s="5916"/>
    </row>
    <row r="25" spans="1:9" s="3258" customFormat="1" ht="18.75" customHeight="1">
      <c r="A25" s="5911"/>
      <c r="B25" s="5912"/>
      <c r="C25" s="5914"/>
      <c r="D25" s="5914"/>
      <c r="E25" s="3259" t="s">
        <v>4508</v>
      </c>
      <c r="F25" s="3259" t="s">
        <v>4509</v>
      </c>
      <c r="G25" s="3260" t="s">
        <v>466</v>
      </c>
    </row>
    <row r="26" spans="1:9" s="3258" customFormat="1" ht="16.5" customHeight="1">
      <c r="A26" s="5891" t="s">
        <v>2420</v>
      </c>
      <c r="B26" s="5892" t="s">
        <v>472</v>
      </c>
      <c r="C26" s="5893">
        <v>15639</v>
      </c>
      <c r="D26" s="5894"/>
      <c r="E26" s="3261">
        <v>703</v>
      </c>
      <c r="F26" s="3261">
        <v>14936</v>
      </c>
      <c r="G26" s="3262" t="s">
        <v>809</v>
      </c>
    </row>
    <row r="27" spans="1:9" s="3258" customFormat="1" ht="16.5" customHeight="1">
      <c r="A27" s="5891" t="s">
        <v>438</v>
      </c>
      <c r="B27" s="5892" t="s">
        <v>472</v>
      </c>
      <c r="C27" s="5893">
        <v>16010</v>
      </c>
      <c r="D27" s="5894"/>
      <c r="E27" s="3261">
        <v>683</v>
      </c>
      <c r="F27" s="3261">
        <v>15327</v>
      </c>
      <c r="G27" s="3262" t="s">
        <v>809</v>
      </c>
    </row>
    <row r="28" spans="1:9" s="3258" customFormat="1" ht="16.5" customHeight="1">
      <c r="A28" s="5891" t="s">
        <v>344</v>
      </c>
      <c r="B28" s="5892" t="s">
        <v>472</v>
      </c>
      <c r="C28" s="5893">
        <v>14788</v>
      </c>
      <c r="D28" s="5894"/>
      <c r="E28" s="3261">
        <v>766</v>
      </c>
      <c r="F28" s="3261">
        <v>14022</v>
      </c>
      <c r="G28" s="3262" t="s">
        <v>809</v>
      </c>
    </row>
    <row r="29" spans="1:9" s="3258" customFormat="1" ht="16.5" customHeight="1">
      <c r="A29" s="5891" t="s">
        <v>345</v>
      </c>
      <c r="B29" s="5892" t="s">
        <v>472</v>
      </c>
      <c r="C29" s="5893">
        <v>16540</v>
      </c>
      <c r="D29" s="5894"/>
      <c r="E29" s="3261">
        <v>650</v>
      </c>
      <c r="F29" s="3261">
        <v>15890</v>
      </c>
      <c r="G29" s="3262" t="s">
        <v>1002</v>
      </c>
    </row>
    <row r="30" spans="1:9" s="3258" customFormat="1" ht="16.5" customHeight="1" thickBot="1">
      <c r="A30" s="5895" t="s">
        <v>2425</v>
      </c>
      <c r="B30" s="5896" t="s">
        <v>472</v>
      </c>
      <c r="C30" s="5897">
        <v>15297</v>
      </c>
      <c r="D30" s="5898"/>
      <c r="E30" s="3263">
        <v>652</v>
      </c>
      <c r="F30" s="3263">
        <v>14645</v>
      </c>
      <c r="G30" s="3264" t="s">
        <v>1002</v>
      </c>
    </row>
    <row r="31" spans="1:9" s="3256" customFormat="1" ht="15" customHeight="1">
      <c r="A31" s="3265"/>
      <c r="B31" s="3265"/>
      <c r="C31" s="3265"/>
      <c r="G31" s="3240" t="s">
        <v>4450</v>
      </c>
    </row>
  </sheetData>
  <mergeCells count="18">
    <mergeCell ref="A24:B25"/>
    <mergeCell ref="C24:D25"/>
    <mergeCell ref="E24:G24"/>
    <mergeCell ref="F3:G3"/>
    <mergeCell ref="F4:G8"/>
    <mergeCell ref="A13:A14"/>
    <mergeCell ref="B13:E13"/>
    <mergeCell ref="F13:G13"/>
    <mergeCell ref="A29:B29"/>
    <mergeCell ref="C29:D29"/>
    <mergeCell ref="A30:B30"/>
    <mergeCell ref="C30:D30"/>
    <mergeCell ref="A26:B26"/>
    <mergeCell ref="C26:D26"/>
    <mergeCell ref="A27:B27"/>
    <mergeCell ref="C27:D27"/>
    <mergeCell ref="A28:B28"/>
    <mergeCell ref="C28:D28"/>
  </mergeCells>
  <phoneticPr fontId="2"/>
  <pageMargins left="0.39370078740157483" right="0.39370078740157483" top="0.59055118110236227" bottom="0.59055118110236227" header="0.11811023622047245" footer="0.11811023622047245"/>
  <pageSetup paperSize="9" firstPageNumber="123" orientation="portrait" useFirstPageNumber="1" r:id="rId1"/>
  <headerFooter alignWithMargins="0">
    <oddFooter>&amp;C&amp;"ＭＳ 明朝,標準"&amp;10&amp;P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0F3F-91C8-45FA-993D-DD9EFC71DB66}">
  <sheetPr>
    <pageSetUpPr autoPageBreaks="0"/>
  </sheetPr>
  <dimension ref="A1:I37"/>
  <sheetViews>
    <sheetView showGridLines="0" view="pageBreakPreview" zoomScaleNormal="100" zoomScaleSheetLayoutView="100" workbookViewId="0"/>
  </sheetViews>
  <sheetFormatPr defaultColWidth="9" defaultRowHeight="13"/>
  <cols>
    <col min="1" max="1" width="10.6328125" style="3303" customWidth="1"/>
    <col min="2" max="2" width="11.1796875" style="3303" customWidth="1"/>
    <col min="3" max="9" width="10.6328125" style="3303" customWidth="1"/>
    <col min="10" max="16384" width="9" style="3303"/>
  </cols>
  <sheetData>
    <row r="1" spans="1:9" s="3267" customFormat="1" ht="26.25" customHeight="1">
      <c r="A1" s="3266" t="s">
        <v>4510</v>
      </c>
      <c r="B1" s="3266"/>
      <c r="C1" s="3266"/>
      <c r="D1" s="3266"/>
      <c r="E1" s="3266"/>
      <c r="F1" s="3266"/>
      <c r="G1" s="3266"/>
      <c r="H1" s="3266"/>
      <c r="I1" s="3266"/>
    </row>
    <row r="2" spans="1:9" s="3269" customFormat="1" ht="15" customHeight="1" thickBot="1">
      <c r="A2" s="219"/>
      <c r="B2" s="3268"/>
      <c r="C2" s="219"/>
      <c r="D2" s="219"/>
      <c r="E2" s="219"/>
      <c r="F2" s="219"/>
      <c r="G2" s="3268"/>
      <c r="H2" s="219"/>
      <c r="I2" s="218" t="s">
        <v>4511</v>
      </c>
    </row>
    <row r="3" spans="1:9" s="3267" customFormat="1" ht="21" customHeight="1">
      <c r="A3" s="5928"/>
      <c r="B3" s="5929"/>
      <c r="C3" s="3270" t="s">
        <v>4512</v>
      </c>
      <c r="D3" s="3271" t="s">
        <v>4513</v>
      </c>
      <c r="E3" s="3270" t="s">
        <v>4514</v>
      </c>
      <c r="F3" s="3270" t="s">
        <v>4515</v>
      </c>
      <c r="G3" s="3270" t="s">
        <v>4516</v>
      </c>
      <c r="H3" s="3270" t="s">
        <v>4517</v>
      </c>
      <c r="I3" s="3272" t="s">
        <v>4518</v>
      </c>
    </row>
    <row r="4" spans="1:9" s="3277" customFormat="1" ht="18" customHeight="1">
      <c r="A4" s="5930" t="s">
        <v>4519</v>
      </c>
      <c r="B4" s="3273" t="s">
        <v>4520</v>
      </c>
      <c r="C4" s="3274">
        <f t="shared" ref="C4:C9" si="0">SUM(D4:I4)</f>
        <v>3626</v>
      </c>
      <c r="D4" s="3275">
        <v>3444</v>
      </c>
      <c r="E4" s="3275">
        <v>180</v>
      </c>
      <c r="F4" s="3276" t="s">
        <v>1232</v>
      </c>
      <c r="G4" s="3275">
        <v>2</v>
      </c>
      <c r="H4" s="3276" t="s">
        <v>1232</v>
      </c>
      <c r="I4" s="3276">
        <v>0</v>
      </c>
    </row>
    <row r="5" spans="1:9" s="3277" customFormat="1" ht="18" customHeight="1">
      <c r="A5" s="5930"/>
      <c r="B5" s="3278" t="s">
        <v>4521</v>
      </c>
      <c r="C5" s="3274">
        <f t="shared" si="0"/>
        <v>2665</v>
      </c>
      <c r="D5" s="3275">
        <v>2319</v>
      </c>
      <c r="E5" s="3275">
        <v>268</v>
      </c>
      <c r="F5" s="3275">
        <v>38</v>
      </c>
      <c r="G5" s="3275">
        <v>10</v>
      </c>
      <c r="H5" s="3275">
        <v>15</v>
      </c>
      <c r="I5" s="3275">
        <v>15</v>
      </c>
    </row>
    <row r="6" spans="1:9" s="3277" customFormat="1" ht="18" customHeight="1">
      <c r="A6" s="5930" t="s">
        <v>4522</v>
      </c>
      <c r="B6" s="3278" t="s">
        <v>4520</v>
      </c>
      <c r="C6" s="3274">
        <f t="shared" si="0"/>
        <v>2749</v>
      </c>
      <c r="D6" s="3275">
        <v>2711</v>
      </c>
      <c r="E6" s="3275">
        <v>37</v>
      </c>
      <c r="F6" s="3276" t="s">
        <v>1232</v>
      </c>
      <c r="G6" s="3276" t="s">
        <v>1232</v>
      </c>
      <c r="H6" s="3276" t="s">
        <v>1232</v>
      </c>
      <c r="I6" s="3275">
        <v>1</v>
      </c>
    </row>
    <row r="7" spans="1:9" s="3277" customFormat="1" ht="18" customHeight="1">
      <c r="A7" s="5930"/>
      <c r="B7" s="3278" t="s">
        <v>4521</v>
      </c>
      <c r="C7" s="3274">
        <f t="shared" si="0"/>
        <v>63</v>
      </c>
      <c r="D7" s="3276">
        <v>62</v>
      </c>
      <c r="E7" s="3275">
        <v>1</v>
      </c>
      <c r="F7" s="3276" t="s">
        <v>1232</v>
      </c>
      <c r="G7" s="3276" t="s">
        <v>1232</v>
      </c>
      <c r="H7" s="3276" t="s">
        <v>1232</v>
      </c>
      <c r="I7" s="3276" t="s">
        <v>1232</v>
      </c>
    </row>
    <row r="8" spans="1:9" s="3277" customFormat="1" ht="18" customHeight="1">
      <c r="A8" s="5930" t="s">
        <v>4523</v>
      </c>
      <c r="B8" s="3278" t="s">
        <v>4520</v>
      </c>
      <c r="C8" s="3274">
        <f t="shared" si="0"/>
        <v>6375</v>
      </c>
      <c r="D8" s="3274">
        <v>6155</v>
      </c>
      <c r="E8" s="3274">
        <v>217</v>
      </c>
      <c r="F8" s="3279" t="s">
        <v>1232</v>
      </c>
      <c r="G8" s="3274">
        <v>2</v>
      </c>
      <c r="H8" s="3279" t="s">
        <v>1232</v>
      </c>
      <c r="I8" s="3274">
        <v>1</v>
      </c>
    </row>
    <row r="9" spans="1:9" s="3277" customFormat="1" ht="18" customHeight="1" thickBot="1">
      <c r="A9" s="5931"/>
      <c r="B9" s="3280" t="s">
        <v>4521</v>
      </c>
      <c r="C9" s="3281">
        <f t="shared" si="0"/>
        <v>2728</v>
      </c>
      <c r="D9" s="3281">
        <v>2381</v>
      </c>
      <c r="E9" s="3281">
        <v>269</v>
      </c>
      <c r="F9" s="3281">
        <v>38</v>
      </c>
      <c r="G9" s="3281">
        <v>10</v>
      </c>
      <c r="H9" s="3281">
        <v>15</v>
      </c>
      <c r="I9" s="3281">
        <v>15</v>
      </c>
    </row>
    <row r="10" spans="1:9" s="3277" customFormat="1" ht="15" customHeight="1">
      <c r="A10" s="216"/>
      <c r="B10" s="216"/>
      <c r="C10" s="216"/>
      <c r="D10" s="216"/>
      <c r="E10" s="216"/>
      <c r="F10" s="216"/>
      <c r="G10" s="3282"/>
      <c r="H10" s="216"/>
      <c r="I10" s="211" t="s">
        <v>4524</v>
      </c>
    </row>
    <row r="11" spans="1:9" s="3277" customFormat="1" ht="15" customHeight="1">
      <c r="A11" s="3283"/>
      <c r="B11" s="3283"/>
      <c r="C11" s="3283"/>
      <c r="D11" s="3283"/>
      <c r="E11" s="3283"/>
      <c r="F11" s="3283"/>
      <c r="G11" s="3283"/>
      <c r="H11" s="216"/>
      <c r="I11" s="216"/>
    </row>
    <row r="12" spans="1:9" s="3277" customFormat="1" ht="30" customHeight="1">
      <c r="A12" s="3284" t="s">
        <v>4525</v>
      </c>
      <c r="B12" s="3284"/>
      <c r="C12" s="3284"/>
      <c r="D12" s="3284"/>
      <c r="E12" s="3284"/>
      <c r="F12" s="3284"/>
      <c r="G12" s="3284"/>
      <c r="H12" s="3284"/>
      <c r="I12" s="3284"/>
    </row>
    <row r="13" spans="1:9" s="3286" customFormat="1" ht="15" customHeight="1" thickBot="1">
      <c r="A13" s="3269"/>
      <c r="B13" s="3269"/>
      <c r="C13" s="3269"/>
      <c r="D13" s="3269"/>
      <c r="E13" s="3269"/>
      <c r="F13" s="3269"/>
      <c r="G13" s="3269"/>
      <c r="H13" s="3269"/>
      <c r="I13" s="3285" t="s">
        <v>3273</v>
      </c>
    </row>
    <row r="14" spans="1:9" s="3277" customFormat="1" ht="21" customHeight="1">
      <c r="A14" s="5932" t="s">
        <v>3334</v>
      </c>
      <c r="B14" s="5932"/>
      <c r="C14" s="5933"/>
      <c r="D14" s="3287" t="s">
        <v>815</v>
      </c>
      <c r="E14" s="3287" t="s">
        <v>4526</v>
      </c>
      <c r="F14" s="3287" t="s">
        <v>4527</v>
      </c>
      <c r="G14" s="3287" t="s">
        <v>4528</v>
      </c>
      <c r="H14" s="3287" t="s">
        <v>4529</v>
      </c>
      <c r="I14" s="3288" t="s">
        <v>466</v>
      </c>
    </row>
    <row r="15" spans="1:9" s="3291" customFormat="1" ht="18" customHeight="1">
      <c r="A15" s="5924" t="s">
        <v>2420</v>
      </c>
      <c r="B15" s="5924"/>
      <c r="C15" s="5925"/>
      <c r="D15" s="3289">
        <v>38</v>
      </c>
      <c r="E15" s="3290">
        <v>5</v>
      </c>
      <c r="F15" s="3290" t="s">
        <v>1232</v>
      </c>
      <c r="G15" s="3290">
        <v>2</v>
      </c>
      <c r="H15" s="3290">
        <v>1</v>
      </c>
      <c r="I15" s="3290">
        <v>30</v>
      </c>
    </row>
    <row r="16" spans="1:9" s="3291" customFormat="1" ht="18" customHeight="1">
      <c r="A16" s="5924" t="s">
        <v>438</v>
      </c>
      <c r="B16" s="5924"/>
      <c r="C16" s="5925"/>
      <c r="D16" s="3289">
        <v>31</v>
      </c>
      <c r="E16" s="3290">
        <v>2</v>
      </c>
      <c r="F16" s="3290" t="s">
        <v>1232</v>
      </c>
      <c r="G16" s="3290">
        <v>2</v>
      </c>
      <c r="H16" s="3290">
        <v>6</v>
      </c>
      <c r="I16" s="3290">
        <v>21</v>
      </c>
    </row>
    <row r="17" spans="1:9" s="3291" customFormat="1" ht="18" customHeight="1">
      <c r="A17" s="5924" t="s">
        <v>344</v>
      </c>
      <c r="B17" s="5924"/>
      <c r="C17" s="5925"/>
      <c r="D17" s="3289">
        <v>29</v>
      </c>
      <c r="E17" s="3290">
        <v>6</v>
      </c>
      <c r="F17" s="3290" t="s">
        <v>1232</v>
      </c>
      <c r="G17" s="3290">
        <v>1</v>
      </c>
      <c r="H17" s="3290">
        <v>2</v>
      </c>
      <c r="I17" s="3290">
        <v>20</v>
      </c>
    </row>
    <row r="18" spans="1:9" s="3291" customFormat="1" ht="15" customHeight="1">
      <c r="A18" s="5924" t="s">
        <v>345</v>
      </c>
      <c r="B18" s="5924"/>
      <c r="C18" s="5925"/>
      <c r="D18" s="3289">
        <v>37</v>
      </c>
      <c r="E18" s="3290">
        <v>2</v>
      </c>
      <c r="F18" s="3290" t="s">
        <v>1232</v>
      </c>
      <c r="G18" s="3290">
        <v>3</v>
      </c>
      <c r="H18" s="3290">
        <v>3</v>
      </c>
      <c r="I18" s="3290">
        <v>29</v>
      </c>
    </row>
    <row r="19" spans="1:9" s="3291" customFormat="1" ht="15" customHeight="1" thickBot="1">
      <c r="A19" s="5926" t="s">
        <v>2425</v>
      </c>
      <c r="B19" s="5926"/>
      <c r="C19" s="5927"/>
      <c r="D19" s="3292">
        <v>36</v>
      </c>
      <c r="E19" s="3293">
        <v>7</v>
      </c>
      <c r="F19" s="3293" t="s">
        <v>1232</v>
      </c>
      <c r="G19" s="3293">
        <v>3</v>
      </c>
      <c r="H19" s="3293">
        <v>6</v>
      </c>
      <c r="I19" s="3293">
        <v>20</v>
      </c>
    </row>
    <row r="20" spans="1:9" s="3291" customFormat="1" ht="15" customHeight="1">
      <c r="A20" s="3277"/>
      <c r="B20" s="3277"/>
      <c r="C20" s="3277"/>
      <c r="D20" s="3277"/>
      <c r="E20" s="3277"/>
      <c r="F20" s="3277"/>
      <c r="G20" s="3277"/>
      <c r="H20" s="3277"/>
      <c r="I20" s="3240" t="s">
        <v>4450</v>
      </c>
    </row>
    <row r="21" spans="1:9" s="3291" customFormat="1" ht="15" customHeight="1">
      <c r="A21" s="3277"/>
      <c r="B21" s="3277"/>
      <c r="C21" s="3277"/>
      <c r="D21" s="3277"/>
      <c r="E21" s="3277"/>
      <c r="F21" s="3277"/>
      <c r="G21" s="3277"/>
      <c r="H21" s="3277"/>
      <c r="I21" s="3240"/>
    </row>
    <row r="22" spans="1:9" s="3291" customFormat="1" ht="30" customHeight="1">
      <c r="A22" s="3294" t="s">
        <v>4530</v>
      </c>
      <c r="B22" s="3294"/>
      <c r="C22" s="3294"/>
      <c r="D22" s="3294"/>
      <c r="E22" s="3294"/>
      <c r="F22" s="3294"/>
      <c r="G22" s="3294"/>
      <c r="H22" s="3294"/>
      <c r="I22" s="3294"/>
    </row>
    <row r="23" spans="1:9" s="3297" customFormat="1" ht="15" customHeight="1">
      <c r="A23" s="3291"/>
      <c r="B23" s="3295" t="s">
        <v>4531</v>
      </c>
      <c r="C23" s="3296"/>
      <c r="D23" s="3296"/>
      <c r="E23" s="3294"/>
      <c r="F23" s="3294"/>
      <c r="G23" s="3291"/>
      <c r="H23" s="3291"/>
      <c r="I23" s="3291"/>
    </row>
    <row r="24" spans="1:9" s="3291" customFormat="1" ht="14.25" customHeight="1" thickBot="1">
      <c r="A24" s="3297"/>
      <c r="B24" s="3297"/>
      <c r="C24" s="3297"/>
      <c r="D24" s="3297"/>
      <c r="E24" s="3297"/>
      <c r="F24" s="3297"/>
      <c r="G24" s="3298"/>
      <c r="H24" s="3298"/>
      <c r="I24" s="3299" t="s">
        <v>4532</v>
      </c>
    </row>
    <row r="25" spans="1:9" s="3291" customFormat="1" ht="18" customHeight="1">
      <c r="A25" s="5918" t="s">
        <v>3334</v>
      </c>
      <c r="B25" s="5919"/>
      <c r="C25" s="5919"/>
      <c r="D25" s="5919"/>
      <c r="E25" s="3300" t="s">
        <v>2585</v>
      </c>
      <c r="F25" s="3300" t="s">
        <v>343</v>
      </c>
      <c r="G25" s="3300" t="s">
        <v>478</v>
      </c>
      <c r="H25" s="3300" t="s">
        <v>479</v>
      </c>
      <c r="I25" s="3300" t="s">
        <v>346</v>
      </c>
    </row>
    <row r="26" spans="1:9" s="3297" customFormat="1" ht="18" customHeight="1" thickBot="1">
      <c r="A26" s="5920" t="s">
        <v>4533</v>
      </c>
      <c r="B26" s="5920"/>
      <c r="C26" s="5920"/>
      <c r="D26" s="5921"/>
      <c r="E26" s="3301" t="s">
        <v>693</v>
      </c>
      <c r="F26" s="3301" t="s">
        <v>693</v>
      </c>
      <c r="G26" s="3301" t="s">
        <v>693</v>
      </c>
      <c r="H26" s="3301" t="s">
        <v>693</v>
      </c>
      <c r="I26" s="3301" t="s">
        <v>693</v>
      </c>
    </row>
    <row r="27" spans="1:9">
      <c r="A27" s="5917"/>
      <c r="B27" s="5917"/>
      <c r="C27" s="5917"/>
      <c r="D27" s="5917"/>
      <c r="E27" s="3302"/>
      <c r="F27" s="3302"/>
      <c r="G27" s="3302"/>
      <c r="H27" s="3302"/>
      <c r="I27" s="3302"/>
    </row>
    <row r="28" spans="1:9" ht="16.5">
      <c r="A28" s="3291"/>
      <c r="B28" s="3295" t="s">
        <v>4534</v>
      </c>
      <c r="C28" s="3295"/>
      <c r="D28" s="3296"/>
      <c r="E28" s="3291"/>
      <c r="F28" s="3291"/>
      <c r="G28" s="3291"/>
      <c r="H28" s="3291"/>
      <c r="I28" s="3291"/>
    </row>
    <row r="29" spans="1:9" ht="13.5" thickBot="1">
      <c r="A29" s="3297"/>
      <c r="B29" s="3297"/>
      <c r="C29" s="3297"/>
      <c r="D29" s="3297"/>
      <c r="E29" s="3298"/>
      <c r="F29" s="3298"/>
      <c r="G29" s="3299"/>
      <c r="H29" s="3299"/>
      <c r="I29" s="3299" t="s">
        <v>4532</v>
      </c>
    </row>
    <row r="30" spans="1:9" ht="18" customHeight="1">
      <c r="A30" s="5918" t="s">
        <v>3334</v>
      </c>
      <c r="B30" s="5919"/>
      <c r="C30" s="5919"/>
      <c r="D30" s="5919"/>
      <c r="E30" s="3300" t="s">
        <v>2585</v>
      </c>
      <c r="F30" s="3300" t="s">
        <v>343</v>
      </c>
      <c r="G30" s="3300" t="s">
        <v>478</v>
      </c>
      <c r="H30" s="3300" t="s">
        <v>479</v>
      </c>
      <c r="I30" s="3300" t="s">
        <v>346</v>
      </c>
    </row>
    <row r="31" spans="1:9" ht="18" customHeight="1" thickBot="1">
      <c r="A31" s="5920" t="s">
        <v>4533</v>
      </c>
      <c r="B31" s="5920"/>
      <c r="C31" s="5920"/>
      <c r="D31" s="5921"/>
      <c r="E31" s="3304">
        <v>7.0000000000000001E-3</v>
      </c>
      <c r="F31" s="3304">
        <v>5.0000000000000001E-3</v>
      </c>
      <c r="G31" s="3304">
        <v>6.0000000000000001E-3</v>
      </c>
      <c r="H31" s="3304">
        <v>6.0000000000000001E-3</v>
      </c>
      <c r="I31" s="3304">
        <v>5.0000000000000001E-3</v>
      </c>
    </row>
    <row r="32" spans="1:9">
      <c r="A32" s="5917"/>
      <c r="B32" s="5917"/>
      <c r="C32" s="5917"/>
      <c r="D32" s="5917"/>
      <c r="E32" s="3302"/>
      <c r="F32" s="3302"/>
      <c r="G32" s="3302"/>
      <c r="H32" s="3302"/>
      <c r="I32" s="3302"/>
    </row>
    <row r="33" spans="1:9" ht="16.5">
      <c r="A33" s="3291"/>
      <c r="B33" s="3295" t="s">
        <v>4535</v>
      </c>
      <c r="C33" s="3296"/>
      <c r="D33" s="3296"/>
      <c r="E33" s="3291"/>
      <c r="F33" s="3291"/>
      <c r="G33" s="3291"/>
      <c r="H33" s="3291"/>
      <c r="I33" s="3291"/>
    </row>
    <row r="34" spans="1:9" ht="13.5" thickBot="1">
      <c r="A34" s="3297"/>
      <c r="B34" s="3297"/>
      <c r="C34" s="3297"/>
      <c r="D34" s="3297"/>
      <c r="E34" s="3298"/>
      <c r="F34" s="3298"/>
      <c r="G34" s="3299"/>
      <c r="H34" s="3299"/>
      <c r="I34" s="3299" t="s">
        <v>4532</v>
      </c>
    </row>
    <row r="35" spans="1:9" ht="18" customHeight="1">
      <c r="A35" s="5918" t="s">
        <v>3334</v>
      </c>
      <c r="B35" s="5919"/>
      <c r="C35" s="5919"/>
      <c r="D35" s="5919"/>
      <c r="E35" s="3300" t="s">
        <v>2585</v>
      </c>
      <c r="F35" s="3300" t="s">
        <v>343</v>
      </c>
      <c r="G35" s="3300" t="s">
        <v>478</v>
      </c>
      <c r="H35" s="3300" t="s">
        <v>479</v>
      </c>
      <c r="I35" s="3300" t="s">
        <v>346</v>
      </c>
    </row>
    <row r="36" spans="1:9" ht="18" customHeight="1" thickBot="1">
      <c r="A36" s="5922" t="s">
        <v>4533</v>
      </c>
      <c r="B36" s="5922"/>
      <c r="C36" s="5922"/>
      <c r="D36" s="5923"/>
      <c r="E36" s="3305">
        <v>3.6999999999999998E-2</v>
      </c>
      <c r="F36" s="3305">
        <v>3.5999999999999997E-2</v>
      </c>
      <c r="G36" s="3305">
        <v>3.5000000000000003E-2</v>
      </c>
      <c r="H36" s="3305">
        <v>3.2000000000000001E-2</v>
      </c>
      <c r="I36" s="3305">
        <v>3.4000000000000002E-2</v>
      </c>
    </row>
    <row r="37" spans="1:9">
      <c r="A37" s="3297"/>
      <c r="B37" s="3297"/>
      <c r="C37" s="3297"/>
      <c r="D37" s="3297"/>
      <c r="E37" s="3297"/>
      <c r="F37" s="3297"/>
      <c r="G37" s="3306"/>
      <c r="H37" s="3306"/>
      <c r="I37" s="3307" t="s">
        <v>4536</v>
      </c>
    </row>
  </sheetData>
  <mergeCells count="18">
    <mergeCell ref="A15:C15"/>
    <mergeCell ref="A3:B3"/>
    <mergeCell ref="A4:A5"/>
    <mergeCell ref="A6:A7"/>
    <mergeCell ref="A8:A9"/>
    <mergeCell ref="A14:C14"/>
    <mergeCell ref="A36:D36"/>
    <mergeCell ref="A16:C16"/>
    <mergeCell ref="A17:C17"/>
    <mergeCell ref="A18:C18"/>
    <mergeCell ref="A19:C19"/>
    <mergeCell ref="A25:D25"/>
    <mergeCell ref="A26:D26"/>
    <mergeCell ref="A27:D27"/>
    <mergeCell ref="A30:D30"/>
    <mergeCell ref="A31:D31"/>
    <mergeCell ref="A32:D32"/>
    <mergeCell ref="A35:D35"/>
  </mergeCells>
  <phoneticPr fontId="2"/>
  <pageMargins left="0.39370078740157483" right="0.39370078740157483" top="0.59055118110236227" bottom="0.59055118110236227" header="0.11811023622047245" footer="0.11811023622047245"/>
  <pageSetup paperSize="9" firstPageNumber="124" orientation="portrait" useFirstPageNumber="1" r:id="rId1"/>
  <headerFooter alignWithMargins="0">
    <oddFooter>&amp;C&amp;"ＭＳ 明朝,標準"&amp;10&amp;P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2729-5D3F-4F28-8D76-51728C2368BD}">
  <dimension ref="A1:BL39"/>
  <sheetViews>
    <sheetView showGridLines="0" view="pageBreakPreview" zoomScaleNormal="80" zoomScaleSheetLayoutView="100" workbookViewId="0">
      <pane ySplit="4" topLeftCell="A5" activePane="bottomLeft" state="frozen"/>
      <selection pane="bottomLeft"/>
    </sheetView>
  </sheetViews>
  <sheetFormatPr defaultColWidth="9" defaultRowHeight="13"/>
  <cols>
    <col min="1" max="2" width="2.6328125" style="2886" customWidth="1"/>
    <col min="3" max="3" width="16.08984375" style="2886" customWidth="1"/>
    <col min="4" max="4" width="5" style="3399" customWidth="1"/>
    <col min="5" max="10" width="4.90625" style="2886" customWidth="1"/>
    <col min="11" max="14" width="4.90625" style="2993" customWidth="1"/>
    <col min="15" max="16" width="6.54296875" style="2886" bestFit="1" customWidth="1"/>
    <col min="17" max="17" width="7.36328125" style="2886" bestFit="1" customWidth="1"/>
    <col min="18" max="19" width="6.54296875" style="2886" bestFit="1" customWidth="1"/>
    <col min="20" max="21" width="2.6328125" style="2886" customWidth="1"/>
    <col min="22" max="22" width="16.90625" style="2886" customWidth="1"/>
    <col min="23" max="23" width="6" style="2886" bestFit="1" customWidth="1"/>
    <col min="24" max="32" width="5.453125" style="2886" bestFit="1" customWidth="1"/>
    <col min="33" max="37" width="5.6328125" style="2886" customWidth="1"/>
    <col min="38" max="39" width="2.6328125" style="2886" customWidth="1"/>
    <col min="40" max="40" width="16.90625" style="2886" customWidth="1"/>
    <col min="41" max="41" width="6.1796875" style="2886" customWidth="1"/>
    <col min="42" max="42" width="2.1796875" style="2886" customWidth="1"/>
    <col min="43" max="43" width="3.08984375" style="3400" customWidth="1"/>
    <col min="44" max="44" width="2.6328125" style="3401" customWidth="1"/>
    <col min="45" max="45" width="6.1796875" style="2886" customWidth="1"/>
    <col min="46" max="46" width="2.1796875" style="2886" customWidth="1"/>
    <col min="47" max="47" width="3.08984375" style="3400" customWidth="1"/>
    <col min="48" max="48" width="2.453125" style="3401" bestFit="1" customWidth="1"/>
    <col min="49" max="49" width="6.1796875" style="2886" customWidth="1"/>
    <col min="50" max="50" width="2.1796875" style="2886" customWidth="1"/>
    <col min="51" max="51" width="3.08984375" style="3400" customWidth="1"/>
    <col min="52" max="52" width="2.453125" style="3401" bestFit="1" customWidth="1"/>
    <col min="53" max="53" width="6.1796875" style="2886" customWidth="1"/>
    <col min="54" max="54" width="2.1796875" style="2886" customWidth="1"/>
    <col min="55" max="55" width="3.08984375" style="3400" customWidth="1"/>
    <col min="56" max="56" width="1.1796875" style="3401" customWidth="1"/>
    <col min="57" max="57" width="6.1796875" style="2886" customWidth="1"/>
    <col min="58" max="58" width="2.1796875" style="2886" customWidth="1"/>
    <col min="59" max="59" width="3.08984375" style="3400" customWidth="1"/>
    <col min="60" max="60" width="1.1796875" style="3401" customWidth="1"/>
    <col min="61" max="16384" width="9" style="2886"/>
  </cols>
  <sheetData>
    <row r="1" spans="1:64" s="2593" customFormat="1" ht="31.5" customHeight="1">
      <c r="A1" s="2473" t="s">
        <v>4537</v>
      </c>
      <c r="D1" s="3308"/>
      <c r="K1" s="2508"/>
      <c r="L1" s="2508"/>
      <c r="M1" s="2508"/>
      <c r="N1" s="2508"/>
      <c r="O1" s="2508"/>
      <c r="P1" s="2508"/>
      <c r="Q1" s="2508"/>
      <c r="R1" s="2508"/>
      <c r="S1" s="2508"/>
      <c r="T1" s="2508"/>
      <c r="U1" s="2508"/>
      <c r="V1" s="2508"/>
      <c r="W1" s="2508"/>
      <c r="X1" s="3309"/>
      <c r="Y1" s="3309"/>
      <c r="Z1" s="3309"/>
      <c r="AA1" s="3309"/>
      <c r="AQ1" s="3310"/>
      <c r="AR1" s="3311"/>
      <c r="AU1" s="3310"/>
      <c r="AV1" s="3311"/>
      <c r="AY1" s="3310"/>
      <c r="AZ1" s="3311"/>
      <c r="BC1" s="3310"/>
      <c r="BD1" s="3311"/>
      <c r="BG1" s="3310"/>
      <c r="BH1" s="3311"/>
    </row>
    <row r="2" spans="1:64" s="2989" customFormat="1" ht="15" customHeight="1" thickBot="1">
      <c r="D2" s="3312"/>
      <c r="K2" s="2566"/>
      <c r="L2" s="2566"/>
      <c r="M2" s="2566"/>
      <c r="N2" s="2566"/>
      <c r="AQ2" s="3313"/>
      <c r="AR2" s="3314"/>
      <c r="AU2" s="3313"/>
      <c r="AV2" s="3314"/>
      <c r="AY2" s="3313"/>
      <c r="AZ2" s="3314"/>
      <c r="BC2" s="3313"/>
      <c r="BD2" s="3314"/>
      <c r="BG2" s="3313"/>
      <c r="BH2" s="3314"/>
    </row>
    <row r="3" spans="1:64" ht="31.5" customHeight="1">
      <c r="A3" s="5760" t="s">
        <v>4538</v>
      </c>
      <c r="B3" s="5760"/>
      <c r="C3" s="5757"/>
      <c r="D3" s="5950" t="s">
        <v>4539</v>
      </c>
      <c r="E3" s="5952" t="s">
        <v>4540</v>
      </c>
      <c r="F3" s="5953"/>
      <c r="G3" s="5953"/>
      <c r="H3" s="5953"/>
      <c r="I3" s="5953"/>
      <c r="J3" s="5953"/>
      <c r="K3" s="5953"/>
      <c r="L3" s="5953"/>
      <c r="M3" s="5953"/>
      <c r="N3" s="5954"/>
      <c r="O3" s="5731" t="s">
        <v>4541</v>
      </c>
      <c r="P3" s="5945"/>
      <c r="Q3" s="5945"/>
      <c r="R3" s="5945"/>
      <c r="S3" s="5945"/>
      <c r="T3" s="5760" t="s">
        <v>4538</v>
      </c>
      <c r="U3" s="5760"/>
      <c r="V3" s="5757"/>
      <c r="W3" s="5945" t="s">
        <v>4542</v>
      </c>
      <c r="X3" s="5945"/>
      <c r="Y3" s="5945"/>
      <c r="Z3" s="5945"/>
      <c r="AA3" s="5687"/>
      <c r="AB3" s="5945" t="s">
        <v>4543</v>
      </c>
      <c r="AC3" s="5945"/>
      <c r="AD3" s="5945"/>
      <c r="AE3" s="5945"/>
      <c r="AF3" s="5687"/>
      <c r="AG3" s="5945" t="s">
        <v>4544</v>
      </c>
      <c r="AH3" s="5945"/>
      <c r="AI3" s="5945"/>
      <c r="AJ3" s="5945"/>
      <c r="AK3" s="5945"/>
      <c r="AL3" s="5760" t="s">
        <v>4538</v>
      </c>
      <c r="AM3" s="5760"/>
      <c r="AN3" s="5757"/>
      <c r="AO3" s="5946" t="s">
        <v>4545</v>
      </c>
      <c r="AP3" s="5946"/>
      <c r="AQ3" s="5946"/>
      <c r="AR3" s="5946"/>
      <c r="AS3" s="5946"/>
      <c r="AT3" s="5946"/>
      <c r="AU3" s="5946"/>
      <c r="AV3" s="5946"/>
      <c r="AW3" s="5946"/>
      <c r="AX3" s="5946"/>
      <c r="AY3" s="5946"/>
      <c r="AZ3" s="5946"/>
      <c r="BA3" s="5946"/>
      <c r="BB3" s="5946"/>
      <c r="BC3" s="5946"/>
      <c r="BD3" s="5946"/>
      <c r="BE3" s="5946"/>
      <c r="BF3" s="5946"/>
      <c r="BG3" s="5946"/>
      <c r="BH3" s="5946"/>
    </row>
    <row r="4" spans="1:64" s="2993" customFormat="1" ht="31.5" customHeight="1">
      <c r="A4" s="5761"/>
      <c r="B4" s="5761"/>
      <c r="C4" s="5759"/>
      <c r="D4" s="5951"/>
      <c r="E4" s="5947" t="s">
        <v>4426</v>
      </c>
      <c r="F4" s="5947"/>
      <c r="G4" s="5947" t="s">
        <v>1983</v>
      </c>
      <c r="H4" s="5947"/>
      <c r="I4" s="5947" t="s">
        <v>4433</v>
      </c>
      <c r="J4" s="5947"/>
      <c r="K4" s="5947" t="s">
        <v>4438</v>
      </c>
      <c r="L4" s="5947"/>
      <c r="M4" s="5948" t="s">
        <v>346</v>
      </c>
      <c r="N4" s="5949"/>
      <c r="O4" s="3315" t="s">
        <v>4426</v>
      </c>
      <c r="P4" s="3315" t="s">
        <v>1983</v>
      </c>
      <c r="Q4" s="3315" t="s">
        <v>4433</v>
      </c>
      <c r="R4" s="3316" t="s">
        <v>4438</v>
      </c>
      <c r="S4" s="3317" t="s">
        <v>4546</v>
      </c>
      <c r="T4" s="5761"/>
      <c r="U4" s="5761"/>
      <c r="V4" s="5759"/>
      <c r="W4" s="3318" t="s">
        <v>4426</v>
      </c>
      <c r="X4" s="3318" t="s">
        <v>1983</v>
      </c>
      <c r="Y4" s="3318" t="s">
        <v>4433</v>
      </c>
      <c r="Z4" s="3319" t="s">
        <v>4438</v>
      </c>
      <c r="AA4" s="3317" t="s">
        <v>4546</v>
      </c>
      <c r="AB4" s="3318" t="s">
        <v>4426</v>
      </c>
      <c r="AC4" s="3318" t="s">
        <v>1983</v>
      </c>
      <c r="AD4" s="3318" t="s">
        <v>4433</v>
      </c>
      <c r="AE4" s="3319" t="s">
        <v>4438</v>
      </c>
      <c r="AF4" s="3317" t="s">
        <v>4546</v>
      </c>
      <c r="AG4" s="3318" t="s">
        <v>4426</v>
      </c>
      <c r="AH4" s="3318" t="s">
        <v>1983</v>
      </c>
      <c r="AI4" s="3318" t="s">
        <v>4433</v>
      </c>
      <c r="AJ4" s="3319" t="s">
        <v>4438</v>
      </c>
      <c r="AK4" s="3317" t="s">
        <v>4546</v>
      </c>
      <c r="AL4" s="5761"/>
      <c r="AM4" s="5761"/>
      <c r="AN4" s="5759"/>
      <c r="AO4" s="5938" t="s">
        <v>4426</v>
      </c>
      <c r="AP4" s="5939"/>
      <c r="AQ4" s="5939"/>
      <c r="AR4" s="5940"/>
      <c r="AS4" s="5938" t="s">
        <v>4547</v>
      </c>
      <c r="AT4" s="5939"/>
      <c r="AU4" s="5939"/>
      <c r="AV4" s="5940"/>
      <c r="AW4" s="5938" t="s">
        <v>4433</v>
      </c>
      <c r="AX4" s="5939"/>
      <c r="AY4" s="5939"/>
      <c r="AZ4" s="5940"/>
      <c r="BA4" s="5938" t="s">
        <v>4548</v>
      </c>
      <c r="BB4" s="5939"/>
      <c r="BC4" s="5939"/>
      <c r="BD4" s="5940"/>
      <c r="BE4" s="5938" t="s">
        <v>2410</v>
      </c>
      <c r="BF4" s="5939"/>
      <c r="BG4" s="5939"/>
      <c r="BH4" s="5940"/>
    </row>
    <row r="5" spans="1:64" s="2993" customFormat="1" ht="31.5" customHeight="1">
      <c r="A5" s="2508"/>
      <c r="B5" s="2508"/>
      <c r="C5" s="2511"/>
      <c r="D5" s="3320"/>
      <c r="E5" s="3321" t="s">
        <v>4549</v>
      </c>
      <c r="F5" s="3321" t="s">
        <v>4550</v>
      </c>
      <c r="G5" s="3321" t="s">
        <v>4549</v>
      </c>
      <c r="H5" s="3321" t="s">
        <v>4550</v>
      </c>
      <c r="I5" s="3321" t="s">
        <v>4549</v>
      </c>
      <c r="J5" s="3321" t="s">
        <v>4550</v>
      </c>
      <c r="K5" s="3321" t="s">
        <v>4549</v>
      </c>
      <c r="L5" s="3321" t="s">
        <v>4550</v>
      </c>
      <c r="M5" s="3322" t="s">
        <v>4549</v>
      </c>
      <c r="N5" s="3322" t="s">
        <v>4550</v>
      </c>
      <c r="O5" s="5941" t="s">
        <v>4551</v>
      </c>
      <c r="P5" s="5942"/>
      <c r="Q5" s="5942"/>
      <c r="R5" s="5942"/>
      <c r="S5" s="5942"/>
      <c r="T5" s="2508"/>
      <c r="U5" s="2508"/>
      <c r="V5" s="2511"/>
      <c r="W5" s="5942" t="s">
        <v>4551</v>
      </c>
      <c r="X5" s="5942"/>
      <c r="Y5" s="5942"/>
      <c r="Z5" s="5942"/>
      <c r="AA5" s="5943"/>
      <c r="AB5" s="5942" t="s">
        <v>4551</v>
      </c>
      <c r="AC5" s="5942"/>
      <c r="AD5" s="5942"/>
      <c r="AE5" s="5942"/>
      <c r="AF5" s="5943"/>
      <c r="AG5" s="5942" t="s">
        <v>4551</v>
      </c>
      <c r="AH5" s="5942"/>
      <c r="AI5" s="5942"/>
      <c r="AJ5" s="5942"/>
      <c r="AK5" s="5943"/>
      <c r="AL5" s="2508"/>
      <c r="AM5" s="2508"/>
      <c r="AN5" s="2511"/>
      <c r="AO5" s="5944" t="s">
        <v>4551</v>
      </c>
      <c r="AP5" s="5944"/>
      <c r="AQ5" s="5944"/>
      <c r="AR5" s="5944"/>
      <c r="AS5" s="5944"/>
      <c r="AT5" s="5944"/>
      <c r="AU5" s="5944"/>
      <c r="AV5" s="5944"/>
      <c r="AW5" s="5944"/>
      <c r="AX5" s="5944"/>
      <c r="AY5" s="5944"/>
      <c r="AZ5" s="5944"/>
      <c r="BA5" s="5944"/>
      <c r="BB5" s="5944"/>
      <c r="BC5" s="5944"/>
      <c r="BD5" s="5944"/>
      <c r="BE5" s="5944"/>
      <c r="BF5" s="5944"/>
      <c r="BG5" s="5944"/>
      <c r="BH5" s="5944"/>
    </row>
    <row r="6" spans="1:64" ht="24.75" customHeight="1">
      <c r="A6" s="5936" t="s">
        <v>293</v>
      </c>
      <c r="B6" s="5936"/>
      <c r="C6" s="5937"/>
      <c r="D6" s="3320"/>
      <c r="E6" s="3323"/>
      <c r="F6" s="3324"/>
      <c r="G6" s="3324"/>
      <c r="H6" s="3324"/>
      <c r="I6" s="3324"/>
      <c r="J6" s="3324"/>
      <c r="K6" s="3324"/>
      <c r="L6" s="3324"/>
      <c r="M6" s="3324"/>
      <c r="N6" s="3325"/>
      <c r="O6" s="3326"/>
      <c r="P6" s="3327"/>
      <c r="Q6" s="3327"/>
      <c r="R6" s="3324"/>
      <c r="S6" s="3328"/>
      <c r="T6" s="5936" t="s">
        <v>293</v>
      </c>
      <c r="U6" s="5936"/>
      <c r="V6" s="5937"/>
      <c r="W6" s="3324"/>
      <c r="X6" s="3324"/>
      <c r="Y6" s="3324"/>
      <c r="Z6" s="3329"/>
      <c r="AA6" s="3330"/>
      <c r="AB6" s="3015"/>
      <c r="AC6" s="3015"/>
      <c r="AD6" s="3331"/>
      <c r="AE6" s="3332"/>
      <c r="AF6" s="3333"/>
      <c r="AG6" s="3331"/>
      <c r="AH6" s="3331"/>
      <c r="AI6" s="3331"/>
      <c r="AJ6" s="3331"/>
      <c r="AK6" s="3331"/>
      <c r="AL6" s="5936" t="s">
        <v>293</v>
      </c>
      <c r="AM6" s="5936"/>
      <c r="AN6" s="5937"/>
      <c r="AO6" s="3324"/>
      <c r="AP6" s="2639"/>
      <c r="AQ6" s="3334"/>
      <c r="AR6" s="3335"/>
      <c r="AS6" s="2639"/>
      <c r="AT6" s="2639"/>
      <c r="AU6" s="3334"/>
      <c r="AV6" s="3335"/>
      <c r="AW6" s="3324"/>
      <c r="AX6" s="2639"/>
      <c r="AY6" s="3334"/>
      <c r="AZ6" s="3335"/>
      <c r="BA6" s="3324"/>
      <c r="BB6" s="2639"/>
      <c r="BC6" s="3334"/>
      <c r="BD6" s="3335"/>
      <c r="BE6" s="3324"/>
      <c r="BF6" s="2639"/>
      <c r="BG6" s="3334"/>
      <c r="BH6" s="3335"/>
    </row>
    <row r="7" spans="1:64" ht="24.75" customHeight="1">
      <c r="A7" s="2508"/>
      <c r="B7" s="3336" t="s">
        <v>4552</v>
      </c>
      <c r="C7" s="3337"/>
      <c r="D7" s="3320"/>
      <c r="E7" s="3323"/>
      <c r="F7" s="3324"/>
      <c r="G7" s="3324"/>
      <c r="H7" s="3324"/>
      <c r="I7" s="3324"/>
      <c r="J7" s="3324"/>
      <c r="K7" s="3324"/>
      <c r="L7" s="3324"/>
      <c r="M7" s="3324"/>
      <c r="N7" s="3325"/>
      <c r="O7" s="3326"/>
      <c r="P7" s="3327"/>
      <c r="Q7" s="3327"/>
      <c r="R7" s="3324"/>
      <c r="S7" s="3324"/>
      <c r="T7" s="2508"/>
      <c r="U7" s="3336" t="s">
        <v>4552</v>
      </c>
      <c r="V7" s="3337"/>
      <c r="W7" s="3324"/>
      <c r="X7" s="3324"/>
      <c r="Y7" s="3324"/>
      <c r="Z7" s="3338"/>
      <c r="AA7" s="3325"/>
      <c r="AB7" s="3015"/>
      <c r="AC7" s="3015"/>
      <c r="AD7" s="3015"/>
      <c r="AE7" s="3332"/>
      <c r="AF7" s="3333"/>
      <c r="AG7" s="3015"/>
      <c r="AH7" s="3015"/>
      <c r="AI7" s="3015"/>
      <c r="AJ7" s="3015"/>
      <c r="AK7" s="3015"/>
      <c r="AL7" s="2508"/>
      <c r="AM7" s="3336" t="s">
        <v>4552</v>
      </c>
      <c r="AN7" s="3337"/>
      <c r="AO7" s="3324"/>
      <c r="AP7" s="2639"/>
      <c r="AQ7" s="3334"/>
      <c r="AR7" s="3335"/>
      <c r="AS7" s="2639"/>
      <c r="AT7" s="2639"/>
      <c r="AU7" s="3334"/>
      <c r="AV7" s="3335"/>
      <c r="AW7" s="3324"/>
      <c r="AX7" s="2639"/>
      <c r="AY7" s="3334"/>
      <c r="AZ7" s="3335"/>
      <c r="BA7" s="3324"/>
      <c r="BB7" s="2639"/>
      <c r="BC7" s="3334"/>
      <c r="BD7" s="3335"/>
      <c r="BE7" s="3324"/>
      <c r="BF7" s="2639"/>
      <c r="BG7" s="3334"/>
      <c r="BH7" s="3335"/>
    </row>
    <row r="8" spans="1:64" ht="24.75" customHeight="1">
      <c r="A8" s="2508"/>
      <c r="B8" s="3336"/>
      <c r="C8" s="3339" t="s">
        <v>4553</v>
      </c>
      <c r="D8" s="3320" t="s">
        <v>4554</v>
      </c>
      <c r="E8" s="3340">
        <v>7.2</v>
      </c>
      <c r="F8" s="3341">
        <v>7.7</v>
      </c>
      <c r="G8" s="3342">
        <v>7.2</v>
      </c>
      <c r="H8" s="3342">
        <v>7.6</v>
      </c>
      <c r="I8" s="3342">
        <v>7</v>
      </c>
      <c r="J8" s="3342">
        <v>7.8</v>
      </c>
      <c r="K8" s="3342">
        <v>7.2</v>
      </c>
      <c r="L8" s="3342">
        <v>7.9</v>
      </c>
      <c r="M8" s="3342">
        <v>7.3</v>
      </c>
      <c r="N8" s="3343">
        <v>7.8</v>
      </c>
      <c r="O8" s="3340">
        <v>10</v>
      </c>
      <c r="P8" s="3344">
        <v>9.9</v>
      </c>
      <c r="Q8" s="3345">
        <v>11</v>
      </c>
      <c r="R8" s="3345">
        <v>10</v>
      </c>
      <c r="S8" s="3345">
        <v>10</v>
      </c>
      <c r="T8" s="2508"/>
      <c r="U8" s="3336"/>
      <c r="V8" s="3339" t="s">
        <v>4553</v>
      </c>
      <c r="W8" s="3324">
        <v>0.9</v>
      </c>
      <c r="X8" s="3346">
        <v>0.9</v>
      </c>
      <c r="Y8" s="3346">
        <v>0.8</v>
      </c>
      <c r="Z8" s="3347">
        <v>0.9</v>
      </c>
      <c r="AA8" s="3348">
        <v>1.3</v>
      </c>
      <c r="AB8" s="3349">
        <v>2</v>
      </c>
      <c r="AC8" s="3015">
        <v>2</v>
      </c>
      <c r="AD8" s="3015">
        <v>3</v>
      </c>
      <c r="AE8" s="3015">
        <v>3</v>
      </c>
      <c r="AF8" s="3333">
        <v>2</v>
      </c>
      <c r="AG8" s="3015"/>
      <c r="AH8" s="3015"/>
      <c r="AI8" s="3015"/>
      <c r="AJ8" s="3015"/>
      <c r="AK8" s="3015"/>
      <c r="AL8" s="2508"/>
      <c r="AM8" s="3336"/>
      <c r="AN8" s="3339" t="s">
        <v>4553</v>
      </c>
      <c r="AO8" s="3324">
        <v>3</v>
      </c>
      <c r="AP8" s="2639" t="s">
        <v>4555</v>
      </c>
      <c r="AQ8" s="3334">
        <v>10</v>
      </c>
      <c r="AR8" s="3350">
        <v>2</v>
      </c>
      <c r="AS8" s="3324">
        <v>6</v>
      </c>
      <c r="AT8" s="2639" t="s">
        <v>4555</v>
      </c>
      <c r="AU8" s="3334">
        <v>10</v>
      </c>
      <c r="AV8" s="3351">
        <v>2</v>
      </c>
      <c r="AW8" s="3324">
        <v>9.5</v>
      </c>
      <c r="AX8" s="2639" t="s">
        <v>4555</v>
      </c>
      <c r="AY8" s="3334">
        <v>10</v>
      </c>
      <c r="AZ8" s="3350">
        <v>2</v>
      </c>
      <c r="BA8" s="3324">
        <v>2.2999999999999998</v>
      </c>
      <c r="BB8" s="2639" t="s">
        <v>4555</v>
      </c>
      <c r="BC8" s="3334">
        <v>10</v>
      </c>
      <c r="BD8" s="3351">
        <v>3</v>
      </c>
      <c r="BE8" s="3324">
        <v>3.6</v>
      </c>
      <c r="BF8" s="2639" t="s">
        <v>4555</v>
      </c>
      <c r="BG8" s="3334">
        <v>10</v>
      </c>
      <c r="BH8" s="3351">
        <v>2</v>
      </c>
      <c r="BK8" s="3352"/>
      <c r="BL8" s="3353"/>
    </row>
    <row r="9" spans="1:64" ht="24.75" customHeight="1">
      <c r="A9" s="2508"/>
      <c r="B9" s="2508"/>
      <c r="C9" s="3339" t="s">
        <v>4556</v>
      </c>
      <c r="D9" s="3320" t="s">
        <v>1109</v>
      </c>
      <c r="E9" s="3340">
        <v>7.3</v>
      </c>
      <c r="F9" s="3344">
        <v>7.6</v>
      </c>
      <c r="G9" s="3342">
        <v>7.2</v>
      </c>
      <c r="H9" s="3342">
        <v>7.7</v>
      </c>
      <c r="I9" s="3342">
        <v>7.1</v>
      </c>
      <c r="J9" s="3342">
        <v>7.5</v>
      </c>
      <c r="K9" s="3342">
        <v>7.3</v>
      </c>
      <c r="L9" s="3342">
        <v>7.7</v>
      </c>
      <c r="M9" s="3342">
        <v>7.3</v>
      </c>
      <c r="N9" s="3343">
        <v>7.6</v>
      </c>
      <c r="O9" s="3340">
        <v>10</v>
      </c>
      <c r="P9" s="3344">
        <v>10</v>
      </c>
      <c r="Q9" s="3345">
        <v>11</v>
      </c>
      <c r="R9" s="3345">
        <v>10</v>
      </c>
      <c r="S9" s="3345">
        <v>10</v>
      </c>
      <c r="T9" s="2508"/>
      <c r="U9" s="2508"/>
      <c r="V9" s="3339" t="s">
        <v>4556</v>
      </c>
      <c r="W9" s="3324">
        <v>1.8</v>
      </c>
      <c r="X9" s="3346">
        <v>1.6</v>
      </c>
      <c r="Y9" s="3346">
        <v>1.5</v>
      </c>
      <c r="Z9" s="3347">
        <v>2</v>
      </c>
      <c r="AA9" s="3348">
        <v>2.2999999999999998</v>
      </c>
      <c r="AB9" s="3349">
        <v>3</v>
      </c>
      <c r="AC9" s="3015">
        <v>3</v>
      </c>
      <c r="AD9" s="3015">
        <v>4</v>
      </c>
      <c r="AE9" s="3015">
        <v>4</v>
      </c>
      <c r="AF9" s="3333">
        <v>3</v>
      </c>
      <c r="AG9" s="3015"/>
      <c r="AH9" s="3015"/>
      <c r="AI9" s="3015"/>
      <c r="AJ9" s="3015"/>
      <c r="AK9" s="3015"/>
      <c r="AL9" s="2508"/>
      <c r="AM9" s="2508"/>
      <c r="AN9" s="3339" t="s">
        <v>4556</v>
      </c>
      <c r="AO9" s="3324">
        <v>3.2</v>
      </c>
      <c r="AP9" s="2639" t="s">
        <v>4555</v>
      </c>
      <c r="AQ9" s="3334">
        <v>10</v>
      </c>
      <c r="AR9" s="3350">
        <v>3</v>
      </c>
      <c r="AS9" s="3324">
        <v>8.1999999999999993</v>
      </c>
      <c r="AT9" s="2639" t="s">
        <v>4555</v>
      </c>
      <c r="AU9" s="3334">
        <v>10</v>
      </c>
      <c r="AV9" s="3351">
        <v>3</v>
      </c>
      <c r="AW9" s="3324">
        <v>8.9</v>
      </c>
      <c r="AX9" s="2639" t="s">
        <v>4555</v>
      </c>
      <c r="AY9" s="3334">
        <v>10</v>
      </c>
      <c r="AZ9" s="3350">
        <v>3</v>
      </c>
      <c r="BA9" s="3324">
        <v>1.2</v>
      </c>
      <c r="BB9" s="2639" t="s">
        <v>4555</v>
      </c>
      <c r="BC9" s="3334">
        <v>10</v>
      </c>
      <c r="BD9" s="3351">
        <v>4</v>
      </c>
      <c r="BE9" s="3324">
        <v>6.1</v>
      </c>
      <c r="BF9" s="2639" t="s">
        <v>4555</v>
      </c>
      <c r="BG9" s="3334">
        <v>10</v>
      </c>
      <c r="BH9" s="3351">
        <v>3</v>
      </c>
      <c r="BL9" s="3353"/>
    </row>
    <row r="10" spans="1:64" ht="24.75" customHeight="1">
      <c r="A10" s="2508"/>
      <c r="B10" s="2508"/>
      <c r="C10" s="3339" t="s">
        <v>4557</v>
      </c>
      <c r="D10" s="3320" t="s">
        <v>1111</v>
      </c>
      <c r="E10" s="3340">
        <v>7</v>
      </c>
      <c r="F10" s="3344">
        <v>7.5</v>
      </c>
      <c r="G10" s="3342">
        <v>6.8</v>
      </c>
      <c r="H10" s="3342">
        <v>7.4</v>
      </c>
      <c r="I10" s="3342">
        <v>6.9</v>
      </c>
      <c r="J10" s="3342">
        <v>7.2</v>
      </c>
      <c r="K10" s="3342">
        <v>7</v>
      </c>
      <c r="L10" s="3342">
        <v>7.2</v>
      </c>
      <c r="M10" s="3342">
        <v>7</v>
      </c>
      <c r="N10" s="3343">
        <v>7.3</v>
      </c>
      <c r="O10" s="3340">
        <v>9.5</v>
      </c>
      <c r="P10" s="3344">
        <v>9.1999999999999993</v>
      </c>
      <c r="Q10" s="3345">
        <v>9.8000000000000007</v>
      </c>
      <c r="R10" s="3345">
        <v>9</v>
      </c>
      <c r="S10" s="3345">
        <v>9.1</v>
      </c>
      <c r="T10" s="2508"/>
      <c r="U10" s="2508"/>
      <c r="V10" s="3339" t="s">
        <v>4557</v>
      </c>
      <c r="W10" s="3324">
        <v>1.1000000000000001</v>
      </c>
      <c r="X10" s="3346">
        <v>1</v>
      </c>
      <c r="Y10" s="3346">
        <v>1</v>
      </c>
      <c r="Z10" s="3347">
        <v>1.5</v>
      </c>
      <c r="AA10" s="3348">
        <v>1.4</v>
      </c>
      <c r="AB10" s="3349">
        <v>3</v>
      </c>
      <c r="AC10" s="3015">
        <v>2</v>
      </c>
      <c r="AD10" s="3015">
        <v>3</v>
      </c>
      <c r="AE10" s="3015">
        <v>2</v>
      </c>
      <c r="AF10" s="3333">
        <v>2</v>
      </c>
      <c r="AG10" s="3015"/>
      <c r="AH10" s="3015"/>
      <c r="AI10" s="3015"/>
      <c r="AJ10" s="3015"/>
      <c r="AK10" s="3015"/>
      <c r="AL10" s="2508"/>
      <c r="AM10" s="2508"/>
      <c r="AN10" s="3339" t="s">
        <v>4557</v>
      </c>
      <c r="AO10" s="3324">
        <v>1.5</v>
      </c>
      <c r="AP10" s="2639" t="s">
        <v>4555</v>
      </c>
      <c r="AQ10" s="3334">
        <v>10</v>
      </c>
      <c r="AR10" s="3350">
        <v>3</v>
      </c>
      <c r="AS10" s="3324">
        <v>1.2</v>
      </c>
      <c r="AT10" s="2639" t="s">
        <v>4555</v>
      </c>
      <c r="AU10" s="3334">
        <v>10</v>
      </c>
      <c r="AV10" s="3351">
        <v>3</v>
      </c>
      <c r="AW10" s="3324">
        <v>7.3</v>
      </c>
      <c r="AX10" s="2639" t="s">
        <v>4555</v>
      </c>
      <c r="AY10" s="3334">
        <v>10</v>
      </c>
      <c r="AZ10" s="3350">
        <v>3</v>
      </c>
      <c r="BA10" s="3324">
        <v>7</v>
      </c>
      <c r="BB10" s="2639" t="s">
        <v>4555</v>
      </c>
      <c r="BC10" s="3334">
        <v>10</v>
      </c>
      <c r="BD10" s="3351">
        <v>3</v>
      </c>
      <c r="BE10" s="3324">
        <v>4.3</v>
      </c>
      <c r="BF10" s="2639" t="s">
        <v>4555</v>
      </c>
      <c r="BG10" s="3334">
        <v>10</v>
      </c>
      <c r="BH10" s="3351">
        <v>3</v>
      </c>
      <c r="BL10" s="3353"/>
    </row>
    <row r="11" spans="1:64" ht="24.75" customHeight="1">
      <c r="A11" s="2508"/>
      <c r="B11" s="2508"/>
      <c r="C11" s="3339" t="s">
        <v>4558</v>
      </c>
      <c r="D11" s="3320" t="s">
        <v>1111</v>
      </c>
      <c r="E11" s="3340">
        <v>7.2</v>
      </c>
      <c r="F11" s="3344">
        <v>7.6</v>
      </c>
      <c r="G11" s="3342">
        <v>6.8</v>
      </c>
      <c r="H11" s="3342">
        <v>7.4</v>
      </c>
      <c r="I11" s="3342">
        <v>6.9</v>
      </c>
      <c r="J11" s="3342">
        <v>7.5</v>
      </c>
      <c r="K11" s="3342">
        <v>7</v>
      </c>
      <c r="L11" s="3342">
        <v>8.1999999999999993</v>
      </c>
      <c r="M11" s="3342">
        <v>7</v>
      </c>
      <c r="N11" s="3343">
        <v>7.3</v>
      </c>
      <c r="O11" s="3340">
        <v>9.9</v>
      </c>
      <c r="P11" s="3344">
        <v>9.1</v>
      </c>
      <c r="Q11" s="3345">
        <v>10</v>
      </c>
      <c r="R11" s="3345">
        <v>9.4</v>
      </c>
      <c r="S11" s="3345">
        <v>9.1</v>
      </c>
      <c r="T11" s="2508"/>
      <c r="U11" s="2508"/>
      <c r="V11" s="3339" t="s">
        <v>4558</v>
      </c>
      <c r="W11" s="3324">
        <v>1.2</v>
      </c>
      <c r="X11" s="3346">
        <v>1.3</v>
      </c>
      <c r="Y11" s="3346">
        <v>1.4</v>
      </c>
      <c r="Z11" s="3347">
        <v>1.2</v>
      </c>
      <c r="AA11" s="3348">
        <v>1.3</v>
      </c>
      <c r="AB11" s="3349">
        <v>4</v>
      </c>
      <c r="AC11" s="3015">
        <v>4</v>
      </c>
      <c r="AD11" s="3015">
        <v>5</v>
      </c>
      <c r="AE11" s="3015">
        <v>5</v>
      </c>
      <c r="AF11" s="3333">
        <v>4</v>
      </c>
      <c r="AG11" s="3015"/>
      <c r="AH11" s="3015"/>
      <c r="AI11" s="3015"/>
      <c r="AJ11" s="3015"/>
      <c r="AK11" s="3015"/>
      <c r="AL11" s="2508"/>
      <c r="AM11" s="2508"/>
      <c r="AN11" s="3339" t="s">
        <v>4558</v>
      </c>
      <c r="AO11" s="3324">
        <v>3</v>
      </c>
      <c r="AP11" s="2639" t="s">
        <v>4555</v>
      </c>
      <c r="AQ11" s="3334">
        <v>10</v>
      </c>
      <c r="AR11" s="3350">
        <v>3</v>
      </c>
      <c r="AS11" s="3324">
        <v>9</v>
      </c>
      <c r="AT11" s="2639" t="s">
        <v>4555</v>
      </c>
      <c r="AU11" s="3334">
        <v>10</v>
      </c>
      <c r="AV11" s="3351">
        <v>3</v>
      </c>
      <c r="AW11" s="3324">
        <v>6.9</v>
      </c>
      <c r="AX11" s="2639" t="s">
        <v>4555</v>
      </c>
      <c r="AY11" s="3334">
        <v>10</v>
      </c>
      <c r="AZ11" s="3350">
        <v>3</v>
      </c>
      <c r="BA11" s="3324">
        <v>7.4</v>
      </c>
      <c r="BB11" s="2639" t="s">
        <v>4555</v>
      </c>
      <c r="BC11" s="3334">
        <v>10</v>
      </c>
      <c r="BD11" s="3351">
        <v>3</v>
      </c>
      <c r="BE11" s="3324">
        <v>4.9000000000000004</v>
      </c>
      <c r="BF11" s="2639" t="s">
        <v>4555</v>
      </c>
      <c r="BG11" s="3334">
        <v>10</v>
      </c>
      <c r="BH11" s="3351">
        <v>3</v>
      </c>
      <c r="BL11" s="3353"/>
    </row>
    <row r="12" spans="1:64" ht="24.75" customHeight="1">
      <c r="A12" s="2508"/>
      <c r="B12" s="2508"/>
      <c r="C12" s="3339" t="s">
        <v>4559</v>
      </c>
      <c r="D12" s="3320" t="s">
        <v>1111</v>
      </c>
      <c r="E12" s="3340">
        <v>7.1</v>
      </c>
      <c r="F12" s="3344">
        <v>8.6999999999999993</v>
      </c>
      <c r="G12" s="3342">
        <v>6.8</v>
      </c>
      <c r="H12" s="3342">
        <v>8.6</v>
      </c>
      <c r="I12" s="3342">
        <v>6.9</v>
      </c>
      <c r="J12" s="3342">
        <v>8.9</v>
      </c>
      <c r="K12" s="3342">
        <v>7</v>
      </c>
      <c r="L12" s="3342">
        <v>8.8000000000000007</v>
      </c>
      <c r="M12" s="3342">
        <v>7</v>
      </c>
      <c r="N12" s="3343">
        <v>7.9</v>
      </c>
      <c r="O12" s="3340">
        <v>10</v>
      </c>
      <c r="P12" s="3344">
        <v>9.6</v>
      </c>
      <c r="Q12" s="3345">
        <v>11</v>
      </c>
      <c r="R12" s="3345">
        <v>10</v>
      </c>
      <c r="S12" s="3345">
        <v>9.4</v>
      </c>
      <c r="T12" s="2508"/>
      <c r="U12" s="2508"/>
      <c r="V12" s="3339" t="s">
        <v>4559</v>
      </c>
      <c r="W12" s="3324">
        <v>1.6</v>
      </c>
      <c r="X12" s="3346">
        <v>1.5</v>
      </c>
      <c r="Y12" s="3346">
        <v>2</v>
      </c>
      <c r="Z12" s="3347">
        <v>1.6</v>
      </c>
      <c r="AA12" s="3348">
        <v>1.6</v>
      </c>
      <c r="AB12" s="3349">
        <v>5</v>
      </c>
      <c r="AC12" s="3015">
        <v>5</v>
      </c>
      <c r="AD12" s="3015">
        <v>6</v>
      </c>
      <c r="AE12" s="3015">
        <v>5</v>
      </c>
      <c r="AF12" s="3333">
        <v>4</v>
      </c>
      <c r="AG12" s="3015"/>
      <c r="AH12" s="3015"/>
      <c r="AI12" s="3015"/>
      <c r="AJ12" s="3015"/>
      <c r="AK12" s="3015"/>
      <c r="AL12" s="2508"/>
      <c r="AM12" s="2508"/>
      <c r="AN12" s="3339" t="s">
        <v>4559</v>
      </c>
      <c r="AO12" s="3324">
        <v>2.7</v>
      </c>
      <c r="AP12" s="2639" t="s">
        <v>4555</v>
      </c>
      <c r="AQ12" s="3334">
        <v>10</v>
      </c>
      <c r="AR12" s="3350">
        <v>3</v>
      </c>
      <c r="AS12" s="3324">
        <v>7</v>
      </c>
      <c r="AT12" s="2639" t="s">
        <v>4555</v>
      </c>
      <c r="AU12" s="3334">
        <v>10</v>
      </c>
      <c r="AV12" s="3351">
        <v>3</v>
      </c>
      <c r="AW12" s="3324">
        <v>8.3000000000000007</v>
      </c>
      <c r="AX12" s="2639" t="s">
        <v>4555</v>
      </c>
      <c r="AY12" s="3334">
        <v>10</v>
      </c>
      <c r="AZ12" s="3350">
        <v>3</v>
      </c>
      <c r="BA12" s="3324">
        <v>5.5</v>
      </c>
      <c r="BB12" s="2639" t="s">
        <v>4555</v>
      </c>
      <c r="BC12" s="3334">
        <v>10</v>
      </c>
      <c r="BD12" s="3351">
        <v>3</v>
      </c>
      <c r="BE12" s="3324">
        <v>2.2000000000000002</v>
      </c>
      <c r="BF12" s="2639" t="s">
        <v>4555</v>
      </c>
      <c r="BG12" s="3334">
        <v>10</v>
      </c>
      <c r="BH12" s="3351">
        <v>3</v>
      </c>
      <c r="BL12" s="3353"/>
    </row>
    <row r="13" spans="1:64" ht="24.75" customHeight="1">
      <c r="A13" s="2508"/>
      <c r="B13" s="3336" t="s">
        <v>4560</v>
      </c>
      <c r="C13" s="3337"/>
      <c r="D13" s="3320"/>
      <c r="E13" s="3340"/>
      <c r="F13" s="3344"/>
      <c r="G13" s="3354"/>
      <c r="H13" s="3354"/>
      <c r="I13" s="3354"/>
      <c r="J13" s="3354"/>
      <c r="K13" s="3354"/>
      <c r="L13" s="3354"/>
      <c r="M13" s="3354"/>
      <c r="N13" s="3355"/>
      <c r="O13" s="3340"/>
      <c r="P13" s="3344"/>
      <c r="Q13" s="3344"/>
      <c r="R13" s="3344"/>
      <c r="S13" s="3344"/>
      <c r="T13" s="2508"/>
      <c r="U13" s="3336" t="s">
        <v>4560</v>
      </c>
      <c r="V13" s="3337"/>
      <c r="W13" s="3324"/>
      <c r="X13" s="3324"/>
      <c r="Y13" s="3324"/>
      <c r="Z13" s="3338"/>
      <c r="AA13" s="3325"/>
      <c r="AB13" s="3349"/>
      <c r="AC13" s="3015"/>
      <c r="AD13" s="3015"/>
      <c r="AE13" s="3015"/>
      <c r="AF13" s="3333"/>
      <c r="AG13" s="3015"/>
      <c r="AH13" s="3015"/>
      <c r="AI13" s="3015"/>
      <c r="AJ13" s="3015"/>
      <c r="AK13" s="3015"/>
      <c r="AL13" s="2508"/>
      <c r="AM13" s="3336" t="s">
        <v>4560</v>
      </c>
      <c r="AN13" s="3337"/>
      <c r="AO13" s="3324"/>
      <c r="AP13" s="2639"/>
      <c r="AQ13" s="3334"/>
      <c r="AR13" s="3350">
        <v>3</v>
      </c>
      <c r="AS13" s="3324"/>
      <c r="AT13" s="2639"/>
      <c r="AU13" s="3334"/>
      <c r="AV13" s="3351"/>
      <c r="AW13" s="3324"/>
      <c r="AX13" s="2639"/>
      <c r="AY13" s="3334"/>
      <c r="AZ13" s="3356"/>
      <c r="BA13" s="3324"/>
      <c r="BB13" s="2639"/>
      <c r="BC13" s="3334"/>
      <c r="BD13" s="3335"/>
      <c r="BE13" s="3324"/>
      <c r="BF13" s="2639"/>
      <c r="BG13" s="3334"/>
      <c r="BH13" s="3335"/>
      <c r="BL13" s="3353"/>
    </row>
    <row r="14" spans="1:64" ht="24.75" customHeight="1">
      <c r="A14" s="2508"/>
      <c r="B14" s="2508"/>
      <c r="C14" s="3339" t="s">
        <v>4561</v>
      </c>
      <c r="D14" s="3320" t="s">
        <v>1113</v>
      </c>
      <c r="E14" s="3340">
        <v>6.9</v>
      </c>
      <c r="F14" s="3344">
        <v>7.4</v>
      </c>
      <c r="G14" s="3342">
        <v>6.9</v>
      </c>
      <c r="H14" s="3342">
        <v>7.3</v>
      </c>
      <c r="I14" s="3342">
        <v>6.7</v>
      </c>
      <c r="J14" s="3342">
        <v>7.4</v>
      </c>
      <c r="K14" s="3342">
        <v>7</v>
      </c>
      <c r="L14" s="3342">
        <v>7.3</v>
      </c>
      <c r="M14" s="3342">
        <v>7.1</v>
      </c>
      <c r="N14" s="3343">
        <v>7.3</v>
      </c>
      <c r="O14" s="3340">
        <v>7.4</v>
      </c>
      <c r="P14" s="3344">
        <v>8.3000000000000007</v>
      </c>
      <c r="Q14" s="3345">
        <v>8.3000000000000007</v>
      </c>
      <c r="R14" s="3345">
        <v>9</v>
      </c>
      <c r="S14" s="3345">
        <v>9.1</v>
      </c>
      <c r="T14" s="2508"/>
      <c r="U14" s="2508"/>
      <c r="V14" s="3339" t="s">
        <v>4561</v>
      </c>
      <c r="W14" s="3324">
        <v>2</v>
      </c>
      <c r="X14" s="3346">
        <v>1.3</v>
      </c>
      <c r="Y14" s="3346">
        <v>1.5</v>
      </c>
      <c r="Z14" s="3347">
        <v>1</v>
      </c>
      <c r="AA14" s="3348">
        <v>1.2</v>
      </c>
      <c r="AB14" s="3349">
        <v>7</v>
      </c>
      <c r="AC14" s="3015">
        <v>6</v>
      </c>
      <c r="AD14" s="3015">
        <v>6</v>
      </c>
      <c r="AE14" s="3015">
        <v>5</v>
      </c>
      <c r="AF14" s="3333">
        <v>7</v>
      </c>
      <c r="AG14" s="3015"/>
      <c r="AH14" s="3015"/>
      <c r="AI14" s="3015"/>
      <c r="AJ14" s="3015"/>
      <c r="AK14" s="3015"/>
      <c r="AL14" s="2508"/>
      <c r="AM14" s="2508"/>
      <c r="AN14" s="3339" t="s">
        <v>4561</v>
      </c>
      <c r="AO14" s="3324">
        <v>1.1000000000000001</v>
      </c>
      <c r="AP14" s="2639" t="s">
        <v>4555</v>
      </c>
      <c r="AQ14" s="3334">
        <v>10</v>
      </c>
      <c r="AR14" s="3350">
        <v>3</v>
      </c>
      <c r="AS14" s="3324">
        <v>1.7</v>
      </c>
      <c r="AT14" s="2639" t="s">
        <v>4555</v>
      </c>
      <c r="AU14" s="3334">
        <v>10</v>
      </c>
      <c r="AV14" s="3351">
        <v>4</v>
      </c>
      <c r="AW14" s="3324">
        <v>1.7</v>
      </c>
      <c r="AX14" s="2639" t="s">
        <v>4555</v>
      </c>
      <c r="AY14" s="3334">
        <v>10</v>
      </c>
      <c r="AZ14" s="3350">
        <v>4</v>
      </c>
      <c r="BA14" s="3324">
        <v>1.1000000000000001</v>
      </c>
      <c r="BB14" s="2639" t="s">
        <v>4555</v>
      </c>
      <c r="BC14" s="3334">
        <v>10</v>
      </c>
      <c r="BD14" s="3351">
        <v>4</v>
      </c>
      <c r="BE14" s="3324">
        <v>1.1000000000000001</v>
      </c>
      <c r="BF14" s="2639" t="s">
        <v>4555</v>
      </c>
      <c r="BG14" s="3334">
        <v>10</v>
      </c>
      <c r="BH14" s="3351">
        <v>4</v>
      </c>
      <c r="BL14" s="3353"/>
    </row>
    <row r="15" spans="1:64" ht="24.75" customHeight="1">
      <c r="A15" s="2508"/>
      <c r="B15" s="2508"/>
      <c r="C15" s="3339" t="s">
        <v>4562</v>
      </c>
      <c r="D15" s="3320" t="s">
        <v>1113</v>
      </c>
      <c r="E15" s="3340">
        <v>7</v>
      </c>
      <c r="F15" s="3344">
        <v>7.7</v>
      </c>
      <c r="G15" s="3342">
        <v>6.7</v>
      </c>
      <c r="H15" s="3342">
        <v>7.2</v>
      </c>
      <c r="I15" s="3342">
        <v>6.8</v>
      </c>
      <c r="J15" s="3342">
        <v>7.3</v>
      </c>
      <c r="K15" s="3342">
        <v>6.9</v>
      </c>
      <c r="L15" s="3342">
        <v>7.4</v>
      </c>
      <c r="M15" s="3342">
        <v>7</v>
      </c>
      <c r="N15" s="3343">
        <v>7.3</v>
      </c>
      <c r="O15" s="3340">
        <v>8</v>
      </c>
      <c r="P15" s="3344">
        <v>7.1</v>
      </c>
      <c r="Q15" s="3345">
        <v>8.1</v>
      </c>
      <c r="R15" s="3345">
        <v>8.4</v>
      </c>
      <c r="S15" s="3345">
        <v>8</v>
      </c>
      <c r="T15" s="2508"/>
      <c r="U15" s="2508"/>
      <c r="V15" s="3339" t="s">
        <v>4562</v>
      </c>
      <c r="W15" s="3324">
        <v>2.2000000000000002</v>
      </c>
      <c r="X15" s="3346">
        <v>1.4</v>
      </c>
      <c r="Y15" s="3346">
        <v>1.3</v>
      </c>
      <c r="Z15" s="3347">
        <v>0.9</v>
      </c>
      <c r="AA15" s="3348">
        <v>1.3</v>
      </c>
      <c r="AB15" s="3349">
        <v>9</v>
      </c>
      <c r="AC15" s="3015">
        <v>9</v>
      </c>
      <c r="AD15" s="3015">
        <v>8</v>
      </c>
      <c r="AE15" s="3015">
        <v>8</v>
      </c>
      <c r="AF15" s="3333">
        <v>9</v>
      </c>
      <c r="AG15" s="3015"/>
      <c r="AH15" s="3015"/>
      <c r="AI15" s="3015"/>
      <c r="AJ15" s="3015"/>
      <c r="AK15" s="3015"/>
      <c r="AL15" s="2508"/>
      <c r="AM15" s="2508"/>
      <c r="AN15" s="3339" t="s">
        <v>4562</v>
      </c>
      <c r="AO15" s="3324">
        <v>6.2</v>
      </c>
      <c r="AP15" s="2639" t="s">
        <v>4555</v>
      </c>
      <c r="AQ15" s="3334">
        <v>10</v>
      </c>
      <c r="AR15" s="3350">
        <v>4</v>
      </c>
      <c r="AS15" s="3324">
        <v>1.7</v>
      </c>
      <c r="AT15" s="2639" t="s">
        <v>4555</v>
      </c>
      <c r="AU15" s="3334">
        <v>10</v>
      </c>
      <c r="AV15" s="3351">
        <v>3</v>
      </c>
      <c r="AW15" s="3324">
        <v>1.6</v>
      </c>
      <c r="AX15" s="2639" t="s">
        <v>4555</v>
      </c>
      <c r="AY15" s="3334">
        <v>10</v>
      </c>
      <c r="AZ15" s="3350">
        <v>4</v>
      </c>
      <c r="BA15" s="3324">
        <v>1.1000000000000001</v>
      </c>
      <c r="BB15" s="2639" t="s">
        <v>4555</v>
      </c>
      <c r="BC15" s="3334">
        <v>10</v>
      </c>
      <c r="BD15" s="3351">
        <v>4</v>
      </c>
      <c r="BE15" s="3324">
        <v>8.4</v>
      </c>
      <c r="BF15" s="2639" t="s">
        <v>4555</v>
      </c>
      <c r="BG15" s="3334">
        <v>10</v>
      </c>
      <c r="BH15" s="3351">
        <v>3</v>
      </c>
      <c r="BL15" s="3353"/>
    </row>
    <row r="16" spans="1:64" ht="24.75" customHeight="1">
      <c r="A16" s="2508"/>
      <c r="B16" s="3336" t="s">
        <v>4563</v>
      </c>
      <c r="C16" s="3337"/>
      <c r="D16" s="3320"/>
      <c r="E16" s="3340"/>
      <c r="F16" s="3344"/>
      <c r="G16" s="3354"/>
      <c r="H16" s="3354"/>
      <c r="I16" s="3354"/>
      <c r="J16" s="3354"/>
      <c r="K16" s="3354"/>
      <c r="L16" s="3354"/>
      <c r="M16" s="3354"/>
      <c r="N16" s="3355"/>
      <c r="O16" s="3340"/>
      <c r="P16" s="3344"/>
      <c r="Q16" s="3344"/>
      <c r="R16" s="3344"/>
      <c r="S16" s="3344"/>
      <c r="T16" s="2508"/>
      <c r="U16" s="3336" t="s">
        <v>4563</v>
      </c>
      <c r="V16" s="3337"/>
      <c r="W16" s="3357"/>
      <c r="X16" s="3357"/>
      <c r="Y16" s="3357"/>
      <c r="Z16" s="3358"/>
      <c r="AA16" s="3359"/>
      <c r="AB16" s="3349"/>
      <c r="AC16" s="3015"/>
      <c r="AD16" s="3015"/>
      <c r="AE16" s="3015"/>
      <c r="AF16" s="3333"/>
      <c r="AG16" s="3015"/>
      <c r="AH16" s="3015"/>
      <c r="AI16" s="3015"/>
      <c r="AJ16" s="3015"/>
      <c r="AK16" s="3015"/>
      <c r="AL16" s="2508"/>
      <c r="AM16" s="3336" t="s">
        <v>4563</v>
      </c>
      <c r="AN16" s="3337"/>
      <c r="AO16" s="3324"/>
      <c r="AP16" s="2639"/>
      <c r="AQ16" s="3334"/>
      <c r="AR16" s="3350"/>
      <c r="AS16" s="3324"/>
      <c r="AT16" s="2639"/>
      <c r="AU16" s="3334"/>
      <c r="AV16" s="3351"/>
      <c r="AW16" s="3324"/>
      <c r="AX16" s="2639"/>
      <c r="AY16" s="3334"/>
      <c r="AZ16" s="3356"/>
      <c r="BA16" s="3324"/>
      <c r="BB16" s="2639"/>
      <c r="BC16" s="3334"/>
      <c r="BD16" s="3335"/>
      <c r="BE16" s="3324"/>
      <c r="BF16" s="2639"/>
      <c r="BG16" s="3334"/>
      <c r="BH16" s="3335"/>
      <c r="BL16" s="3353"/>
    </row>
    <row r="17" spans="1:64" ht="24.75" customHeight="1">
      <c r="A17" s="2508"/>
      <c r="B17" s="2508"/>
      <c r="C17" s="3339" t="s">
        <v>4564</v>
      </c>
      <c r="D17" s="3320" t="s">
        <v>1111</v>
      </c>
      <c r="E17" s="3340">
        <v>7.2</v>
      </c>
      <c r="F17" s="3344">
        <v>9.1999999999999993</v>
      </c>
      <c r="G17" s="3342">
        <v>7.2</v>
      </c>
      <c r="H17" s="3342">
        <v>8.5</v>
      </c>
      <c r="I17" s="3342">
        <v>7.3</v>
      </c>
      <c r="J17" s="3342">
        <v>8.6</v>
      </c>
      <c r="K17" s="3342">
        <v>7.7</v>
      </c>
      <c r="L17" s="3342">
        <v>8.8000000000000007</v>
      </c>
      <c r="M17" s="3342">
        <v>7.3</v>
      </c>
      <c r="N17" s="3343">
        <v>8.9</v>
      </c>
      <c r="O17" s="3340">
        <v>10</v>
      </c>
      <c r="P17" s="3344">
        <v>9.3000000000000007</v>
      </c>
      <c r="Q17" s="3345">
        <v>10</v>
      </c>
      <c r="R17" s="3345">
        <v>10</v>
      </c>
      <c r="S17" s="3345">
        <v>9.9</v>
      </c>
      <c r="T17" s="2508"/>
      <c r="U17" s="2508"/>
      <c r="V17" s="3339" t="s">
        <v>4564</v>
      </c>
      <c r="W17" s="3360">
        <v>4.2</v>
      </c>
      <c r="X17" s="3346">
        <v>3.4</v>
      </c>
      <c r="Y17" s="3346">
        <v>4.9000000000000004</v>
      </c>
      <c r="Z17" s="3347">
        <v>4.3</v>
      </c>
      <c r="AA17" s="3348">
        <v>4.5</v>
      </c>
      <c r="AB17" s="3349">
        <v>7</v>
      </c>
      <c r="AC17" s="3015">
        <v>5</v>
      </c>
      <c r="AD17" s="3015">
        <v>8</v>
      </c>
      <c r="AE17" s="3015">
        <v>10</v>
      </c>
      <c r="AF17" s="3333">
        <v>12</v>
      </c>
      <c r="AG17" s="3015"/>
      <c r="AH17" s="3015"/>
      <c r="AI17" s="3015"/>
      <c r="AJ17" s="3015"/>
      <c r="AK17" s="3015"/>
      <c r="AL17" s="2508"/>
      <c r="AM17" s="2508"/>
      <c r="AN17" s="3339" t="s">
        <v>4564</v>
      </c>
      <c r="AO17" s="3324">
        <v>1.1000000000000001</v>
      </c>
      <c r="AP17" s="2639" t="s">
        <v>4555</v>
      </c>
      <c r="AQ17" s="3334">
        <v>10</v>
      </c>
      <c r="AR17" s="3350">
        <v>3</v>
      </c>
      <c r="AS17" s="3324">
        <v>2.8</v>
      </c>
      <c r="AT17" s="2639" t="s">
        <v>4555</v>
      </c>
      <c r="AU17" s="3334">
        <v>10</v>
      </c>
      <c r="AV17" s="3351">
        <v>3</v>
      </c>
      <c r="AW17" s="3324">
        <v>1.8</v>
      </c>
      <c r="AX17" s="2639" t="s">
        <v>4555</v>
      </c>
      <c r="AY17" s="3334">
        <v>10</v>
      </c>
      <c r="AZ17" s="3350">
        <v>3</v>
      </c>
      <c r="BA17" s="3324">
        <v>1.9</v>
      </c>
      <c r="BB17" s="2639" t="s">
        <v>4555</v>
      </c>
      <c r="BC17" s="3334">
        <v>10</v>
      </c>
      <c r="BD17" s="3351">
        <v>3</v>
      </c>
      <c r="BE17" s="3324">
        <v>8</v>
      </c>
      <c r="BF17" s="2639" t="s">
        <v>4555</v>
      </c>
      <c r="BG17" s="3334">
        <v>10</v>
      </c>
      <c r="BH17" s="3351">
        <v>2</v>
      </c>
      <c r="BL17" s="3353"/>
    </row>
    <row r="18" spans="1:64" ht="24.75" customHeight="1">
      <c r="A18" s="5936" t="s">
        <v>4565</v>
      </c>
      <c r="B18" s="5936"/>
      <c r="C18" s="5937"/>
      <c r="D18" s="3320"/>
      <c r="E18" s="3340"/>
      <c r="F18" s="3344"/>
      <c r="G18" s="3354"/>
      <c r="H18" s="3354"/>
      <c r="I18" s="3354"/>
      <c r="J18" s="3354"/>
      <c r="K18" s="3354"/>
      <c r="L18" s="3354"/>
      <c r="M18" s="3354"/>
      <c r="N18" s="3355"/>
      <c r="O18" s="3340"/>
      <c r="P18" s="3344"/>
      <c r="Q18" s="3344"/>
      <c r="R18" s="3344"/>
      <c r="S18" s="3344"/>
      <c r="T18" s="5936" t="s">
        <v>4565</v>
      </c>
      <c r="U18" s="5936"/>
      <c r="V18" s="5937"/>
      <c r="W18" s="3361"/>
      <c r="X18" s="3361"/>
      <c r="Y18" s="3361"/>
      <c r="Z18" s="3362"/>
      <c r="AA18" s="3363"/>
      <c r="AB18" s="3349"/>
      <c r="AC18" s="3015"/>
      <c r="AD18" s="3015"/>
      <c r="AE18" s="3015"/>
      <c r="AF18" s="3333"/>
      <c r="AG18" s="3015"/>
      <c r="AH18" s="3015"/>
      <c r="AI18" s="3015"/>
      <c r="AJ18" s="3015"/>
      <c r="AK18" s="3015"/>
      <c r="AL18" s="5936" t="s">
        <v>4565</v>
      </c>
      <c r="AM18" s="5936"/>
      <c r="AN18" s="5937"/>
      <c r="AO18" s="3324"/>
      <c r="AP18" s="2639"/>
      <c r="AQ18" s="3334"/>
      <c r="AR18" s="3350"/>
      <c r="AS18" s="3324"/>
      <c r="AT18" s="2639"/>
      <c r="AU18" s="3334"/>
      <c r="AV18" s="3351"/>
      <c r="AW18" s="3324"/>
      <c r="AX18" s="2639"/>
      <c r="AY18" s="3334"/>
      <c r="AZ18" s="3356"/>
      <c r="BA18" s="3324"/>
      <c r="BB18" s="2639"/>
      <c r="BC18" s="3334"/>
      <c r="BD18" s="3335"/>
      <c r="BE18" s="3324"/>
      <c r="BF18" s="2639"/>
      <c r="BG18" s="3334"/>
      <c r="BH18" s="3335"/>
      <c r="BL18" s="3353"/>
    </row>
    <row r="19" spans="1:64" ht="24.75" customHeight="1">
      <c r="A19" s="3336"/>
      <c r="B19" s="3336" t="s">
        <v>4552</v>
      </c>
      <c r="C19" s="3337"/>
      <c r="D19" s="3320"/>
      <c r="E19" s="3340"/>
      <c r="F19" s="3344"/>
      <c r="G19" s="3354"/>
      <c r="H19" s="3354"/>
      <c r="I19" s="3354"/>
      <c r="J19" s="3354"/>
      <c r="K19" s="3354"/>
      <c r="L19" s="3354"/>
      <c r="M19" s="3354"/>
      <c r="N19" s="3355"/>
      <c r="O19" s="3340"/>
      <c r="P19" s="3344"/>
      <c r="Q19" s="3344"/>
      <c r="R19" s="3344"/>
      <c r="S19" s="3344"/>
      <c r="T19" s="3336"/>
      <c r="U19" s="3336" t="s">
        <v>4552</v>
      </c>
      <c r="V19" s="3337"/>
      <c r="W19" s="3360"/>
      <c r="X19" s="3360"/>
      <c r="Y19" s="3360"/>
      <c r="Z19" s="3364"/>
      <c r="AA19" s="3365"/>
      <c r="AB19" s="3349"/>
      <c r="AC19" s="3015"/>
      <c r="AD19" s="3015"/>
      <c r="AE19" s="3015"/>
      <c r="AF19" s="3333"/>
      <c r="AG19" s="3015"/>
      <c r="AH19" s="3015"/>
      <c r="AI19" s="3015"/>
      <c r="AJ19" s="3015"/>
      <c r="AK19" s="3015"/>
      <c r="AL19" s="3336"/>
      <c r="AM19" s="3336" t="s">
        <v>4552</v>
      </c>
      <c r="AN19" s="3337"/>
      <c r="AO19" s="3324"/>
      <c r="AP19" s="2639"/>
      <c r="AQ19" s="3334"/>
      <c r="AR19" s="3350"/>
      <c r="AS19" s="3324"/>
      <c r="AT19" s="2639"/>
      <c r="AU19" s="3334"/>
      <c r="AV19" s="3351"/>
      <c r="AW19" s="3324"/>
      <c r="AX19" s="2639"/>
      <c r="AY19" s="3334"/>
      <c r="AZ19" s="3356"/>
      <c r="BA19" s="3324"/>
      <c r="BB19" s="2639"/>
      <c r="BC19" s="3334"/>
      <c r="BD19" s="3335"/>
      <c r="BE19" s="3324"/>
      <c r="BF19" s="2639"/>
      <c r="BG19" s="3334"/>
      <c r="BH19" s="3335"/>
      <c r="BL19" s="3353"/>
    </row>
    <row r="20" spans="1:64" ht="24.75" customHeight="1">
      <c r="A20" s="2508"/>
      <c r="B20" s="2508"/>
      <c r="C20" s="3339" t="s">
        <v>4566</v>
      </c>
      <c r="D20" s="3320" t="s">
        <v>1109</v>
      </c>
      <c r="E20" s="3340">
        <v>7</v>
      </c>
      <c r="F20" s="3344">
        <v>9.4</v>
      </c>
      <c r="G20" s="3342">
        <v>7</v>
      </c>
      <c r="H20" s="3342">
        <v>9.4</v>
      </c>
      <c r="I20" s="3342">
        <v>6.8</v>
      </c>
      <c r="J20" s="3342">
        <v>9.4</v>
      </c>
      <c r="K20" s="3342">
        <v>7.1</v>
      </c>
      <c r="L20" s="3342">
        <v>9.3000000000000007</v>
      </c>
      <c r="M20" s="3342">
        <v>7.1</v>
      </c>
      <c r="N20" s="3343">
        <v>7.9</v>
      </c>
      <c r="O20" s="3340">
        <v>10</v>
      </c>
      <c r="P20" s="3344">
        <v>10</v>
      </c>
      <c r="Q20" s="3345">
        <v>10</v>
      </c>
      <c r="R20" s="3345">
        <v>10</v>
      </c>
      <c r="S20" s="3345">
        <v>10</v>
      </c>
      <c r="T20" s="2508"/>
      <c r="U20" s="2508"/>
      <c r="V20" s="3339" t="s">
        <v>4566</v>
      </c>
      <c r="W20" s="3360">
        <v>5.8</v>
      </c>
      <c r="X20" s="3360">
        <v>5.5</v>
      </c>
      <c r="Y20" s="3346">
        <v>5.4</v>
      </c>
      <c r="Z20" s="3364">
        <v>5.2</v>
      </c>
      <c r="AA20" s="3365">
        <v>5.9</v>
      </c>
      <c r="AB20" s="3349">
        <v>11</v>
      </c>
      <c r="AC20" s="3015">
        <v>12</v>
      </c>
      <c r="AD20" s="3015">
        <v>11</v>
      </c>
      <c r="AE20" s="3015">
        <v>10</v>
      </c>
      <c r="AF20" s="3333">
        <v>12</v>
      </c>
      <c r="AG20" s="3015"/>
      <c r="AH20" s="3015"/>
      <c r="AI20" s="3015"/>
      <c r="AJ20" s="3015"/>
      <c r="AK20" s="3015"/>
      <c r="AL20" s="2508"/>
      <c r="AM20" s="2508"/>
      <c r="AN20" s="3339" t="s">
        <v>4566</v>
      </c>
      <c r="AO20" s="3324">
        <v>7.3</v>
      </c>
      <c r="AP20" s="2639" t="s">
        <v>4555</v>
      </c>
      <c r="AQ20" s="3334">
        <v>10</v>
      </c>
      <c r="AR20" s="3350">
        <v>2</v>
      </c>
      <c r="AS20" s="3324">
        <v>1.5</v>
      </c>
      <c r="AT20" s="2639" t="s">
        <v>4555</v>
      </c>
      <c r="AU20" s="3334">
        <v>10</v>
      </c>
      <c r="AV20" s="3351">
        <v>2</v>
      </c>
      <c r="AW20" s="3324">
        <v>3.7</v>
      </c>
      <c r="AX20" s="2639" t="s">
        <v>4555</v>
      </c>
      <c r="AY20" s="3334">
        <v>10</v>
      </c>
      <c r="AZ20" s="3350">
        <v>3</v>
      </c>
      <c r="BA20" s="3324">
        <v>4.7</v>
      </c>
      <c r="BB20" s="2639" t="s">
        <v>4555</v>
      </c>
      <c r="BC20" s="3334">
        <v>10</v>
      </c>
      <c r="BD20" s="3351">
        <v>2</v>
      </c>
      <c r="BE20" s="3324">
        <v>7.6</v>
      </c>
      <c r="BF20" s="2639" t="s">
        <v>4555</v>
      </c>
      <c r="BG20" s="3334">
        <v>10</v>
      </c>
      <c r="BH20" s="3351">
        <v>2</v>
      </c>
      <c r="BL20" s="3353"/>
    </row>
    <row r="21" spans="1:64" ht="24.75" customHeight="1">
      <c r="A21" s="2508"/>
      <c r="B21" s="2508" t="s">
        <v>4567</v>
      </c>
      <c r="C21" s="2511"/>
      <c r="D21" s="3320"/>
      <c r="E21" s="3340"/>
      <c r="F21" s="3344"/>
      <c r="G21" s="3354"/>
      <c r="H21" s="3354"/>
      <c r="I21" s="3354"/>
      <c r="J21" s="3354"/>
      <c r="K21" s="3354"/>
      <c r="L21" s="3354"/>
      <c r="M21" s="3354"/>
      <c r="N21" s="3355"/>
      <c r="O21" s="3340"/>
      <c r="P21" s="3344"/>
      <c r="Q21" s="3344"/>
      <c r="R21" s="3344"/>
      <c r="S21" s="3344"/>
      <c r="T21" s="2508"/>
      <c r="U21" s="2508" t="s">
        <v>4567</v>
      </c>
      <c r="V21" s="2511"/>
      <c r="W21" s="3360"/>
      <c r="X21" s="3360"/>
      <c r="Y21" s="3360"/>
      <c r="Z21" s="3364"/>
      <c r="AA21" s="3365"/>
      <c r="AB21" s="3349"/>
      <c r="AC21" s="3015"/>
      <c r="AD21" s="3015"/>
      <c r="AE21" s="3015"/>
      <c r="AF21" s="3333"/>
      <c r="AG21" s="3015"/>
      <c r="AH21" s="3015"/>
      <c r="AI21" s="3015"/>
      <c r="AJ21" s="3015"/>
      <c r="AK21" s="3015"/>
      <c r="AL21" s="2508"/>
      <c r="AM21" s="2508" t="s">
        <v>4567</v>
      </c>
      <c r="AN21" s="2511"/>
      <c r="AO21" s="3324"/>
      <c r="AP21" s="2639"/>
      <c r="AQ21" s="3334"/>
      <c r="AR21" s="3350"/>
      <c r="AS21" s="3324"/>
      <c r="AT21" s="2639"/>
      <c r="AU21" s="3334"/>
      <c r="AV21" s="3351"/>
      <c r="AW21" s="3324"/>
      <c r="AX21" s="2639"/>
      <c r="AY21" s="3334"/>
      <c r="AZ21" s="3356"/>
      <c r="BA21" s="3324"/>
      <c r="BB21" s="2639"/>
      <c r="BC21" s="3334"/>
      <c r="BD21" s="3335"/>
      <c r="BE21" s="3324"/>
      <c r="BF21" s="2639"/>
      <c r="BG21" s="3334"/>
      <c r="BH21" s="3335"/>
      <c r="BL21" s="3353"/>
    </row>
    <row r="22" spans="1:64" ht="24.75" customHeight="1">
      <c r="A22" s="2508"/>
      <c r="B22" s="2508"/>
      <c r="C22" s="3339" t="s">
        <v>4568</v>
      </c>
      <c r="D22" s="3320" t="s">
        <v>1109</v>
      </c>
      <c r="E22" s="3340">
        <v>7.1</v>
      </c>
      <c r="F22" s="3344">
        <v>9.1999999999999993</v>
      </c>
      <c r="G22" s="3342">
        <v>7</v>
      </c>
      <c r="H22" s="3342">
        <v>9.5</v>
      </c>
      <c r="I22" s="3342">
        <v>6.9</v>
      </c>
      <c r="J22" s="3342">
        <v>9.4</v>
      </c>
      <c r="K22" s="3342">
        <v>7.1</v>
      </c>
      <c r="L22" s="3342">
        <v>9.3000000000000007</v>
      </c>
      <c r="M22" s="3342">
        <v>7.1</v>
      </c>
      <c r="N22" s="3366">
        <v>10</v>
      </c>
      <c r="O22" s="3340">
        <v>10</v>
      </c>
      <c r="P22" s="3344">
        <v>10</v>
      </c>
      <c r="Q22" s="3345">
        <v>11</v>
      </c>
      <c r="R22" s="3345">
        <v>10</v>
      </c>
      <c r="S22" s="3345">
        <v>11</v>
      </c>
      <c r="T22" s="2508"/>
      <c r="U22" s="2508"/>
      <c r="V22" s="3339" t="s">
        <v>4568</v>
      </c>
      <c r="W22" s="3360">
        <v>5.8</v>
      </c>
      <c r="X22" s="3360">
        <v>5.6</v>
      </c>
      <c r="Y22" s="3346">
        <v>5.3</v>
      </c>
      <c r="Z22" s="3364">
        <v>5.2</v>
      </c>
      <c r="AA22" s="3365">
        <v>6</v>
      </c>
      <c r="AB22" s="3349">
        <v>11</v>
      </c>
      <c r="AC22" s="3015">
        <v>12</v>
      </c>
      <c r="AD22" s="3015">
        <v>12</v>
      </c>
      <c r="AE22" s="3015">
        <v>9</v>
      </c>
      <c r="AF22" s="3333">
        <v>12</v>
      </c>
      <c r="AG22" s="3015"/>
      <c r="AH22" s="3015"/>
      <c r="AI22" s="3015"/>
      <c r="AJ22" s="3015"/>
      <c r="AK22" s="3015"/>
      <c r="AL22" s="2508"/>
      <c r="AM22" s="2508"/>
      <c r="AN22" s="3339" t="s">
        <v>4568</v>
      </c>
      <c r="AO22" s="3324">
        <v>4.9000000000000004</v>
      </c>
      <c r="AP22" s="2639" t="s">
        <v>4555</v>
      </c>
      <c r="AQ22" s="3334">
        <v>10</v>
      </c>
      <c r="AR22" s="3350">
        <v>2</v>
      </c>
      <c r="AS22" s="3324">
        <v>2.1</v>
      </c>
      <c r="AT22" s="2639" t="s">
        <v>4555</v>
      </c>
      <c r="AU22" s="3334">
        <v>10</v>
      </c>
      <c r="AV22" s="3351">
        <v>2</v>
      </c>
      <c r="AW22" s="3324">
        <v>1.9</v>
      </c>
      <c r="AX22" s="2639" t="s">
        <v>4555</v>
      </c>
      <c r="AY22" s="3334">
        <v>10</v>
      </c>
      <c r="AZ22" s="3350">
        <v>3</v>
      </c>
      <c r="BA22" s="3324">
        <v>4.7</v>
      </c>
      <c r="BB22" s="2639" t="s">
        <v>4555</v>
      </c>
      <c r="BC22" s="3334">
        <v>10</v>
      </c>
      <c r="BD22" s="3351">
        <v>2</v>
      </c>
      <c r="BE22" s="3324">
        <v>9.4</v>
      </c>
      <c r="BF22" s="2639" t="s">
        <v>4555</v>
      </c>
      <c r="BG22" s="3334">
        <v>10</v>
      </c>
      <c r="BH22" s="3351">
        <v>2</v>
      </c>
    </row>
    <row r="23" spans="1:64" ht="24.75" customHeight="1">
      <c r="A23" s="2508"/>
      <c r="B23" s="2508"/>
      <c r="C23" s="3339" t="s">
        <v>4569</v>
      </c>
      <c r="D23" s="3320" t="s">
        <v>1109</v>
      </c>
      <c r="E23" s="3340">
        <v>6.8</v>
      </c>
      <c r="F23" s="3344">
        <v>9.5</v>
      </c>
      <c r="G23" s="3342">
        <v>6.9</v>
      </c>
      <c r="H23" s="3342">
        <v>9.5</v>
      </c>
      <c r="I23" s="3342">
        <v>6.8</v>
      </c>
      <c r="J23" s="3342">
        <v>9.6999999999999993</v>
      </c>
      <c r="K23" s="3342">
        <v>6.9</v>
      </c>
      <c r="L23" s="3342">
        <v>9.4</v>
      </c>
      <c r="M23" s="3342">
        <v>6.9</v>
      </c>
      <c r="N23" s="3343">
        <v>9.9</v>
      </c>
      <c r="O23" s="3340">
        <v>11</v>
      </c>
      <c r="P23" s="3344">
        <v>10</v>
      </c>
      <c r="Q23" s="3345">
        <v>11</v>
      </c>
      <c r="R23" s="3345">
        <v>11</v>
      </c>
      <c r="S23" s="3345">
        <v>11</v>
      </c>
      <c r="T23" s="2508"/>
      <c r="U23" s="2508"/>
      <c r="V23" s="3339" t="s">
        <v>4569</v>
      </c>
      <c r="W23" s="3360">
        <v>6.3</v>
      </c>
      <c r="X23" s="3360">
        <v>5.6</v>
      </c>
      <c r="Y23" s="3346">
        <v>5.6</v>
      </c>
      <c r="Z23" s="3364">
        <v>5.3</v>
      </c>
      <c r="AA23" s="3365">
        <v>5.8</v>
      </c>
      <c r="AB23" s="3349">
        <v>13</v>
      </c>
      <c r="AC23" s="3015">
        <v>11</v>
      </c>
      <c r="AD23" s="3015">
        <v>12</v>
      </c>
      <c r="AE23" s="3015">
        <v>9</v>
      </c>
      <c r="AF23" s="3333">
        <v>12</v>
      </c>
      <c r="AG23" s="3015"/>
      <c r="AH23" s="3015"/>
      <c r="AI23" s="3015"/>
      <c r="AJ23" s="3015"/>
      <c r="AK23" s="3015"/>
      <c r="AL23" s="2508"/>
      <c r="AM23" s="2508"/>
      <c r="AN23" s="3339" t="s">
        <v>4569</v>
      </c>
      <c r="AO23" s="3324">
        <v>1.6</v>
      </c>
      <c r="AP23" s="2639" t="s">
        <v>4555</v>
      </c>
      <c r="AQ23" s="3334">
        <v>10</v>
      </c>
      <c r="AR23" s="3350">
        <v>3</v>
      </c>
      <c r="AS23" s="3324">
        <v>6.5</v>
      </c>
      <c r="AT23" s="2639" t="s">
        <v>4555</v>
      </c>
      <c r="AU23" s="3334">
        <v>10</v>
      </c>
      <c r="AV23" s="3351">
        <v>3</v>
      </c>
      <c r="AW23" s="3324">
        <v>6.1</v>
      </c>
      <c r="AX23" s="2639" t="s">
        <v>4555</v>
      </c>
      <c r="AY23" s="3334">
        <v>10</v>
      </c>
      <c r="AZ23" s="3350">
        <v>3</v>
      </c>
      <c r="BA23" s="3324">
        <v>1.5</v>
      </c>
      <c r="BB23" s="2639" t="s">
        <v>4555</v>
      </c>
      <c r="BC23" s="3334">
        <v>10</v>
      </c>
      <c r="BD23" s="3351">
        <v>3</v>
      </c>
      <c r="BE23" s="3324">
        <v>1</v>
      </c>
      <c r="BF23" s="2639" t="s">
        <v>4555</v>
      </c>
      <c r="BG23" s="3334">
        <v>10</v>
      </c>
      <c r="BH23" s="3351">
        <v>3</v>
      </c>
    </row>
    <row r="24" spans="1:64" ht="24.75" customHeight="1">
      <c r="A24" s="2508"/>
      <c r="B24" s="2508" t="s">
        <v>4570</v>
      </c>
      <c r="C24" s="2511"/>
      <c r="D24" s="3320"/>
      <c r="E24" s="3340"/>
      <c r="F24" s="3344"/>
      <c r="G24" s="3354"/>
      <c r="H24" s="3354"/>
      <c r="I24" s="3354"/>
      <c r="J24" s="3354"/>
      <c r="K24" s="3354"/>
      <c r="L24" s="3354"/>
      <c r="M24" s="3354"/>
      <c r="N24" s="3355"/>
      <c r="O24" s="3340"/>
      <c r="P24" s="3344"/>
      <c r="Q24" s="3344"/>
      <c r="R24" s="3344"/>
      <c r="S24" s="3344"/>
      <c r="T24" s="2508"/>
      <c r="U24" s="2508" t="s">
        <v>4570</v>
      </c>
      <c r="V24" s="2511"/>
      <c r="W24" s="3324"/>
      <c r="X24" s="3324"/>
      <c r="Y24" s="3324"/>
      <c r="Z24" s="3338"/>
      <c r="AA24" s="3325"/>
      <c r="AB24" s="3349"/>
      <c r="AC24" s="3015"/>
      <c r="AD24" s="3015"/>
      <c r="AE24" s="3015"/>
      <c r="AF24" s="3333"/>
      <c r="AG24" s="3015"/>
      <c r="AH24" s="3015"/>
      <c r="AI24" s="3015"/>
      <c r="AJ24" s="3015"/>
      <c r="AK24" s="3015"/>
      <c r="AL24" s="2508"/>
      <c r="AM24" s="2508" t="s">
        <v>4570</v>
      </c>
      <c r="AN24" s="2511"/>
      <c r="AO24" s="3324"/>
      <c r="AP24" s="2639"/>
      <c r="AQ24" s="3334"/>
      <c r="AR24" s="3350"/>
      <c r="AS24" s="3324"/>
      <c r="AT24" s="2639"/>
      <c r="AU24" s="3334"/>
      <c r="AV24" s="3351"/>
      <c r="AW24" s="3324"/>
      <c r="AX24" s="2639"/>
      <c r="AY24" s="3334"/>
      <c r="AZ24" s="3356"/>
      <c r="BA24" s="3324"/>
      <c r="BB24" s="2639"/>
      <c r="BC24" s="3334"/>
      <c r="BD24" s="3335"/>
      <c r="BE24" s="3324"/>
      <c r="BF24" s="2639"/>
      <c r="BG24" s="3334"/>
      <c r="BH24" s="3335"/>
    </row>
    <row r="25" spans="1:64" ht="24.75" customHeight="1">
      <c r="A25" s="2508"/>
      <c r="B25" s="2508"/>
      <c r="C25" s="3339" t="s">
        <v>4571</v>
      </c>
      <c r="D25" s="3320" t="s">
        <v>1109</v>
      </c>
      <c r="E25" s="3340">
        <v>7.3</v>
      </c>
      <c r="F25" s="3344">
        <v>8.1</v>
      </c>
      <c r="G25" s="3342">
        <v>7.4</v>
      </c>
      <c r="H25" s="3342">
        <v>8</v>
      </c>
      <c r="I25" s="3342">
        <v>7.1</v>
      </c>
      <c r="J25" s="3342">
        <v>7.9</v>
      </c>
      <c r="K25" s="3342">
        <v>7.2</v>
      </c>
      <c r="L25" s="3342">
        <v>7.8</v>
      </c>
      <c r="M25" s="3342">
        <v>7.3</v>
      </c>
      <c r="N25" s="3343">
        <v>7.8</v>
      </c>
      <c r="O25" s="3340">
        <v>10</v>
      </c>
      <c r="P25" s="3344">
        <v>11</v>
      </c>
      <c r="Q25" s="3345">
        <v>11</v>
      </c>
      <c r="R25" s="3345">
        <v>10</v>
      </c>
      <c r="S25" s="3345">
        <v>11</v>
      </c>
      <c r="T25" s="2508"/>
      <c r="U25" s="2508"/>
      <c r="V25" s="3339" t="s">
        <v>4571</v>
      </c>
      <c r="W25" s="3324">
        <v>0.6</v>
      </c>
      <c r="X25" s="3346">
        <v>0.6</v>
      </c>
      <c r="Y25" s="3346">
        <v>0.7</v>
      </c>
      <c r="Z25" s="3347">
        <v>0.7</v>
      </c>
      <c r="AA25" s="3348">
        <v>0.8</v>
      </c>
      <c r="AB25" s="3349">
        <v>1</v>
      </c>
      <c r="AC25" s="3015">
        <v>2</v>
      </c>
      <c r="AD25" s="3015">
        <v>1</v>
      </c>
      <c r="AE25" s="3015">
        <v>2</v>
      </c>
      <c r="AF25" s="3333">
        <v>1</v>
      </c>
      <c r="AG25" s="3015"/>
      <c r="AH25" s="3015"/>
      <c r="AI25" s="3015"/>
      <c r="AJ25" s="3015"/>
      <c r="AK25" s="3015"/>
      <c r="AL25" s="2508"/>
      <c r="AM25" s="2508"/>
      <c r="AN25" s="3339" t="s">
        <v>4571</v>
      </c>
      <c r="AO25" s="3324">
        <v>2.2000000000000002</v>
      </c>
      <c r="AP25" s="2639" t="s">
        <v>4555</v>
      </c>
      <c r="AQ25" s="3334">
        <v>10</v>
      </c>
      <c r="AR25" s="3350">
        <v>2</v>
      </c>
      <c r="AS25" s="3324">
        <v>4</v>
      </c>
      <c r="AT25" s="2639" t="s">
        <v>4555</v>
      </c>
      <c r="AU25" s="3334">
        <v>10</v>
      </c>
      <c r="AV25" s="3351">
        <v>3</v>
      </c>
      <c r="AW25" s="3324">
        <v>3.8</v>
      </c>
      <c r="AX25" s="2639" t="s">
        <v>4555</v>
      </c>
      <c r="AY25" s="3334">
        <v>10</v>
      </c>
      <c r="AZ25" s="3350">
        <v>3</v>
      </c>
      <c r="BA25" s="3324">
        <v>2.9</v>
      </c>
      <c r="BB25" s="2639" t="s">
        <v>4555</v>
      </c>
      <c r="BC25" s="3334">
        <v>10</v>
      </c>
      <c r="BD25" s="3351">
        <v>3</v>
      </c>
      <c r="BE25" s="3324">
        <v>1.1000000000000001</v>
      </c>
      <c r="BF25" s="2639" t="s">
        <v>4555</v>
      </c>
      <c r="BG25" s="3334">
        <v>10</v>
      </c>
      <c r="BH25" s="3351">
        <v>3</v>
      </c>
    </row>
    <row r="26" spans="1:64" ht="24.75" customHeight="1">
      <c r="A26" s="2508"/>
      <c r="B26" s="2508"/>
      <c r="C26" s="3339" t="s">
        <v>4572</v>
      </c>
      <c r="D26" s="3320" t="s">
        <v>1109</v>
      </c>
      <c r="E26" s="3340">
        <v>7.2</v>
      </c>
      <c r="F26" s="3344">
        <v>7.6</v>
      </c>
      <c r="G26" s="3342">
        <v>7.1</v>
      </c>
      <c r="H26" s="3342">
        <v>7.4</v>
      </c>
      <c r="I26" s="3342">
        <v>6.9</v>
      </c>
      <c r="J26" s="3342">
        <v>7.4</v>
      </c>
      <c r="K26" s="3342">
        <v>7</v>
      </c>
      <c r="L26" s="3342">
        <v>7.4</v>
      </c>
      <c r="M26" s="3342">
        <v>7.1</v>
      </c>
      <c r="N26" s="3343">
        <v>7.4</v>
      </c>
      <c r="O26" s="3340">
        <v>10</v>
      </c>
      <c r="P26" s="3344">
        <v>10</v>
      </c>
      <c r="Q26" s="3345">
        <v>10</v>
      </c>
      <c r="R26" s="3345">
        <v>10</v>
      </c>
      <c r="S26" s="3345">
        <v>10</v>
      </c>
      <c r="T26" s="2508"/>
      <c r="U26" s="2508"/>
      <c r="V26" s="3339" t="s">
        <v>4572</v>
      </c>
      <c r="W26" s="3324">
        <v>0.9</v>
      </c>
      <c r="X26" s="3346">
        <v>0.7</v>
      </c>
      <c r="Y26" s="3346">
        <v>0.9</v>
      </c>
      <c r="Z26" s="3347">
        <v>0.9</v>
      </c>
      <c r="AA26" s="3348">
        <v>0.8</v>
      </c>
      <c r="AB26" s="3349">
        <v>3</v>
      </c>
      <c r="AC26" s="3015">
        <v>3</v>
      </c>
      <c r="AD26" s="3015">
        <v>3</v>
      </c>
      <c r="AE26" s="3015">
        <v>2</v>
      </c>
      <c r="AF26" s="3333">
        <v>2</v>
      </c>
      <c r="AG26" s="3015"/>
      <c r="AH26" s="3015"/>
      <c r="AI26" s="3015"/>
      <c r="AJ26" s="3015"/>
      <c r="AK26" s="3015"/>
      <c r="AL26" s="2508"/>
      <c r="AM26" s="2508"/>
      <c r="AN26" s="3339" t="s">
        <v>4572</v>
      </c>
      <c r="AO26" s="3324">
        <v>2.2000000000000002</v>
      </c>
      <c r="AP26" s="2639" t="s">
        <v>4555</v>
      </c>
      <c r="AQ26" s="3334">
        <v>10</v>
      </c>
      <c r="AR26" s="3350">
        <v>3</v>
      </c>
      <c r="AS26" s="3324">
        <v>7.4</v>
      </c>
      <c r="AT26" s="2639" t="s">
        <v>4555</v>
      </c>
      <c r="AU26" s="3334">
        <v>10</v>
      </c>
      <c r="AV26" s="3351">
        <v>3</v>
      </c>
      <c r="AW26" s="3324">
        <v>1.2</v>
      </c>
      <c r="AX26" s="2639" t="s">
        <v>4555</v>
      </c>
      <c r="AY26" s="3334">
        <v>10</v>
      </c>
      <c r="AZ26" s="3350">
        <v>4</v>
      </c>
      <c r="BA26" s="3324">
        <v>6</v>
      </c>
      <c r="BB26" s="2639" t="s">
        <v>4555</v>
      </c>
      <c r="BC26" s="3334">
        <v>10</v>
      </c>
      <c r="BD26" s="3351">
        <v>3</v>
      </c>
      <c r="BE26" s="3324">
        <v>4.9000000000000004</v>
      </c>
      <c r="BF26" s="2639" t="s">
        <v>4555</v>
      </c>
      <c r="BG26" s="3334">
        <v>10</v>
      </c>
      <c r="BH26" s="3351">
        <v>3</v>
      </c>
    </row>
    <row r="27" spans="1:64" ht="24.75" customHeight="1">
      <c r="A27" s="2508"/>
      <c r="B27" s="2508"/>
      <c r="C27" s="3339" t="s">
        <v>4573</v>
      </c>
      <c r="D27" s="3320" t="s">
        <v>1111</v>
      </c>
      <c r="E27" s="3340">
        <v>7.1</v>
      </c>
      <c r="F27" s="3344">
        <v>9</v>
      </c>
      <c r="G27" s="3342">
        <v>7</v>
      </c>
      <c r="H27" s="3342">
        <v>9.1</v>
      </c>
      <c r="I27" s="3342">
        <v>6.9</v>
      </c>
      <c r="J27" s="3342">
        <v>8.9</v>
      </c>
      <c r="K27" s="3342">
        <v>6.9</v>
      </c>
      <c r="L27" s="3342">
        <v>9.3000000000000007</v>
      </c>
      <c r="M27" s="3342">
        <v>7</v>
      </c>
      <c r="N27" s="3366">
        <v>10</v>
      </c>
      <c r="O27" s="3340">
        <v>10</v>
      </c>
      <c r="P27" s="3344">
        <v>11</v>
      </c>
      <c r="Q27" s="3345">
        <v>11</v>
      </c>
      <c r="R27" s="3345">
        <v>10</v>
      </c>
      <c r="S27" s="3345">
        <v>11</v>
      </c>
      <c r="T27" s="2508"/>
      <c r="U27" s="2508"/>
      <c r="V27" s="3339" t="s">
        <v>4573</v>
      </c>
      <c r="W27" s="3324">
        <v>2.1</v>
      </c>
      <c r="X27" s="3346">
        <v>2.5</v>
      </c>
      <c r="Y27" s="3346">
        <v>1.8</v>
      </c>
      <c r="Z27" s="3347">
        <v>2</v>
      </c>
      <c r="AA27" s="3348">
        <v>2.8</v>
      </c>
      <c r="AB27" s="3349">
        <v>5</v>
      </c>
      <c r="AC27" s="3015">
        <v>6</v>
      </c>
      <c r="AD27" s="3015">
        <v>5</v>
      </c>
      <c r="AE27" s="3015">
        <v>5</v>
      </c>
      <c r="AF27" s="3333">
        <v>7</v>
      </c>
      <c r="AG27" s="3015"/>
      <c r="AH27" s="3015"/>
      <c r="AI27" s="3015"/>
      <c r="AJ27" s="3015"/>
      <c r="AK27" s="3015"/>
      <c r="AL27" s="2508"/>
      <c r="AM27" s="2508"/>
      <c r="AN27" s="3339" t="s">
        <v>4573</v>
      </c>
      <c r="AO27" s="3324">
        <v>3.4</v>
      </c>
      <c r="AP27" s="2639" t="s">
        <v>4555</v>
      </c>
      <c r="AQ27" s="3334">
        <v>10</v>
      </c>
      <c r="AR27" s="3350">
        <v>3</v>
      </c>
      <c r="AS27" s="3324">
        <v>6.8</v>
      </c>
      <c r="AT27" s="2639" t="s">
        <v>4555</v>
      </c>
      <c r="AU27" s="3334">
        <v>10</v>
      </c>
      <c r="AV27" s="3351">
        <v>3</v>
      </c>
      <c r="AW27" s="3324">
        <v>7</v>
      </c>
      <c r="AX27" s="2639" t="s">
        <v>4555</v>
      </c>
      <c r="AY27" s="3334">
        <v>10</v>
      </c>
      <c r="AZ27" s="3350">
        <v>3</v>
      </c>
      <c r="BA27" s="3324">
        <v>5.6</v>
      </c>
      <c r="BB27" s="2639" t="s">
        <v>4555</v>
      </c>
      <c r="BC27" s="3334">
        <v>10</v>
      </c>
      <c r="BD27" s="3351">
        <v>3</v>
      </c>
      <c r="BE27" s="3324">
        <v>2.7</v>
      </c>
      <c r="BF27" s="2639" t="s">
        <v>4555</v>
      </c>
      <c r="BG27" s="3334">
        <v>10</v>
      </c>
      <c r="BH27" s="3351">
        <v>3</v>
      </c>
    </row>
    <row r="28" spans="1:64" ht="24.75" customHeight="1">
      <c r="A28" s="2508"/>
      <c r="B28" s="5934" t="s">
        <v>4574</v>
      </c>
      <c r="C28" s="5935"/>
      <c r="D28" s="3320"/>
      <c r="E28" s="3340"/>
      <c r="F28" s="3344"/>
      <c r="G28" s="3354"/>
      <c r="H28" s="3354"/>
      <c r="I28" s="3354"/>
      <c r="J28" s="3354"/>
      <c r="K28" s="3354"/>
      <c r="L28" s="3354"/>
      <c r="M28" s="3354"/>
      <c r="N28" s="3355"/>
      <c r="O28" s="3340"/>
      <c r="P28" s="3344"/>
      <c r="Q28" s="3344"/>
      <c r="R28" s="3344"/>
      <c r="S28" s="3344"/>
      <c r="T28" s="2508"/>
      <c r="U28" s="5934" t="s">
        <v>4574</v>
      </c>
      <c r="V28" s="5935"/>
      <c r="W28" s="3324"/>
      <c r="X28" s="3324"/>
      <c r="Y28" s="3324"/>
      <c r="Z28" s="3338"/>
      <c r="AA28" s="3325"/>
      <c r="AB28" s="3349"/>
      <c r="AC28" s="3015"/>
      <c r="AD28" s="3015"/>
      <c r="AE28" s="3015"/>
      <c r="AF28" s="3333"/>
      <c r="AG28" s="3015"/>
      <c r="AH28" s="3015"/>
      <c r="AI28" s="3015"/>
      <c r="AJ28" s="3015"/>
      <c r="AK28" s="3015"/>
      <c r="AL28" s="2508"/>
      <c r="AM28" s="5934" t="s">
        <v>4574</v>
      </c>
      <c r="AN28" s="5935"/>
      <c r="AO28" s="3324"/>
      <c r="AP28" s="2639"/>
      <c r="AQ28" s="3334"/>
      <c r="AR28" s="3350"/>
      <c r="AS28" s="3324"/>
      <c r="AT28" s="2639"/>
      <c r="AU28" s="3334"/>
      <c r="AV28" s="3351"/>
      <c r="AW28" s="3324"/>
      <c r="AX28" s="2639"/>
      <c r="AY28" s="3334"/>
      <c r="AZ28" s="3356"/>
      <c r="BA28" s="3324"/>
      <c r="BB28" s="2639"/>
      <c r="BC28" s="3334"/>
      <c r="BD28" s="3335"/>
      <c r="BE28" s="3324"/>
      <c r="BF28" s="2639"/>
      <c r="BG28" s="3334"/>
      <c r="BH28" s="3335"/>
    </row>
    <row r="29" spans="1:64" ht="24.75" customHeight="1">
      <c r="A29" s="2508"/>
      <c r="B29" s="2508"/>
      <c r="C29" s="3339" t="s">
        <v>4575</v>
      </c>
      <c r="D29" s="3320" t="s">
        <v>1111</v>
      </c>
      <c r="E29" s="3340">
        <v>6.9</v>
      </c>
      <c r="F29" s="3344">
        <v>7.8</v>
      </c>
      <c r="G29" s="3342">
        <v>6.8</v>
      </c>
      <c r="H29" s="3342">
        <v>7.5</v>
      </c>
      <c r="I29" s="3342">
        <v>6.8</v>
      </c>
      <c r="J29" s="3342">
        <v>7.4</v>
      </c>
      <c r="K29" s="3342">
        <v>6.8</v>
      </c>
      <c r="L29" s="3342">
        <v>7.5</v>
      </c>
      <c r="M29" s="3342">
        <v>6.9</v>
      </c>
      <c r="N29" s="3343">
        <v>7.4</v>
      </c>
      <c r="O29" s="3340">
        <v>8.9</v>
      </c>
      <c r="P29" s="3344">
        <v>9</v>
      </c>
      <c r="Q29" s="3345">
        <v>9.4</v>
      </c>
      <c r="R29" s="3345">
        <v>8.8000000000000007</v>
      </c>
      <c r="S29" s="3345">
        <v>9.1</v>
      </c>
      <c r="T29" s="2508"/>
      <c r="U29" s="2508"/>
      <c r="V29" s="3339" t="s">
        <v>4575</v>
      </c>
      <c r="W29" s="3324">
        <v>1.7</v>
      </c>
      <c r="X29" s="3346">
        <v>1.3</v>
      </c>
      <c r="Y29" s="3346">
        <v>1.5</v>
      </c>
      <c r="Z29" s="3347">
        <v>1.7</v>
      </c>
      <c r="AA29" s="3348">
        <v>1.5</v>
      </c>
      <c r="AB29" s="3349">
        <v>7</v>
      </c>
      <c r="AC29" s="3015">
        <v>8</v>
      </c>
      <c r="AD29" s="3015">
        <v>13</v>
      </c>
      <c r="AE29" s="3015">
        <v>8</v>
      </c>
      <c r="AF29" s="3333">
        <v>6</v>
      </c>
      <c r="AG29" s="3015"/>
      <c r="AH29" s="3015"/>
      <c r="AI29" s="3015"/>
      <c r="AJ29" s="3015"/>
      <c r="AK29" s="3015"/>
      <c r="AL29" s="2508"/>
      <c r="AM29" s="2508"/>
      <c r="AN29" s="3339" t="s">
        <v>4575</v>
      </c>
      <c r="AO29" s="3324">
        <v>3</v>
      </c>
      <c r="AP29" s="2639" t="s">
        <v>4555</v>
      </c>
      <c r="AQ29" s="3334">
        <v>10</v>
      </c>
      <c r="AR29" s="3350">
        <v>3</v>
      </c>
      <c r="AS29" s="3324">
        <v>3</v>
      </c>
      <c r="AT29" s="2639" t="s">
        <v>4555</v>
      </c>
      <c r="AU29" s="3334">
        <v>10</v>
      </c>
      <c r="AV29" s="3351">
        <v>4</v>
      </c>
      <c r="AW29" s="3324">
        <v>7.9</v>
      </c>
      <c r="AX29" s="2639" t="s">
        <v>4555</v>
      </c>
      <c r="AY29" s="3334">
        <v>10</v>
      </c>
      <c r="AZ29" s="3350">
        <v>4</v>
      </c>
      <c r="BA29" s="3324">
        <v>4</v>
      </c>
      <c r="BB29" s="2639" t="s">
        <v>4555</v>
      </c>
      <c r="BC29" s="3334">
        <v>10</v>
      </c>
      <c r="BD29" s="3351">
        <v>4</v>
      </c>
      <c r="BE29" s="3324">
        <v>1.2</v>
      </c>
      <c r="BF29" s="2639" t="s">
        <v>4555</v>
      </c>
      <c r="BG29" s="3334">
        <v>10</v>
      </c>
      <c r="BH29" s="3351">
        <v>4</v>
      </c>
    </row>
    <row r="30" spans="1:64" ht="24.75" customHeight="1">
      <c r="A30" s="5936" t="s">
        <v>4576</v>
      </c>
      <c r="B30" s="5936"/>
      <c r="C30" s="5937"/>
      <c r="D30" s="3320"/>
      <c r="E30" s="3340"/>
      <c r="F30" s="3344"/>
      <c r="G30" s="3354"/>
      <c r="H30" s="3354"/>
      <c r="I30" s="3354"/>
      <c r="J30" s="3354"/>
      <c r="K30" s="3354"/>
      <c r="L30" s="3354"/>
      <c r="M30" s="3354"/>
      <c r="N30" s="3355"/>
      <c r="O30" s="3340"/>
      <c r="P30" s="3344"/>
      <c r="Q30" s="3344"/>
      <c r="R30" s="3344"/>
      <c r="S30" s="3344"/>
      <c r="T30" s="5936" t="s">
        <v>4576</v>
      </c>
      <c r="U30" s="5936"/>
      <c r="V30" s="5937"/>
      <c r="W30" s="3367"/>
      <c r="X30" s="3367"/>
      <c r="Y30" s="3367"/>
      <c r="Z30" s="3368"/>
      <c r="AA30" s="3369"/>
      <c r="AB30" s="3349"/>
      <c r="AC30" s="3349"/>
      <c r="AD30" s="3015"/>
      <c r="AE30" s="3015"/>
      <c r="AF30" s="3333"/>
      <c r="AG30" s="3015"/>
      <c r="AH30" s="3015"/>
      <c r="AI30" s="3015"/>
      <c r="AJ30" s="3015"/>
      <c r="AK30" s="3015"/>
      <c r="AL30" s="5936" t="s">
        <v>4576</v>
      </c>
      <c r="AM30" s="5936"/>
      <c r="AN30" s="5937"/>
      <c r="AO30" s="3324"/>
      <c r="AP30" s="2639"/>
      <c r="AQ30" s="3334"/>
      <c r="AR30" s="3350"/>
      <c r="AS30" s="3324"/>
      <c r="AT30" s="2639"/>
      <c r="AU30" s="3334"/>
      <c r="AV30" s="3351"/>
      <c r="AW30" s="3324"/>
      <c r="AX30" s="2639"/>
      <c r="AY30" s="3334"/>
      <c r="AZ30" s="3356"/>
      <c r="BA30" s="3324"/>
      <c r="BB30" s="2639"/>
      <c r="BC30" s="3334"/>
      <c r="BD30" s="3335"/>
      <c r="BE30" s="3324"/>
      <c r="BF30" s="2639"/>
      <c r="BG30" s="3334"/>
      <c r="BH30" s="3335"/>
    </row>
    <row r="31" spans="1:64" ht="24.75" customHeight="1">
      <c r="A31" s="2508"/>
      <c r="B31" s="2508"/>
      <c r="C31" s="3339" t="s">
        <v>4577</v>
      </c>
      <c r="D31" s="3320" t="s">
        <v>1109</v>
      </c>
      <c r="E31" s="3340">
        <v>8</v>
      </c>
      <c r="F31" s="3344">
        <v>8.4</v>
      </c>
      <c r="G31" s="3342">
        <v>8</v>
      </c>
      <c r="H31" s="3342">
        <v>8.3000000000000007</v>
      </c>
      <c r="I31" s="3342">
        <v>8</v>
      </c>
      <c r="J31" s="3342">
        <v>8.4</v>
      </c>
      <c r="K31" s="3342">
        <v>7.9</v>
      </c>
      <c r="L31" s="3342">
        <v>8.3000000000000007</v>
      </c>
      <c r="M31" s="3342">
        <v>7.9</v>
      </c>
      <c r="N31" s="3343">
        <v>8.3000000000000007</v>
      </c>
      <c r="O31" s="3340">
        <v>9.9</v>
      </c>
      <c r="P31" s="3344">
        <v>9.9</v>
      </c>
      <c r="Q31" s="3345">
        <v>10</v>
      </c>
      <c r="R31" s="3345">
        <v>10</v>
      </c>
      <c r="S31" s="3345">
        <v>10</v>
      </c>
      <c r="T31" s="2508"/>
      <c r="U31" s="2508"/>
      <c r="V31" s="3339" t="s">
        <v>4577</v>
      </c>
      <c r="W31" s="3370">
        <v>1.6</v>
      </c>
      <c r="X31" s="3371">
        <v>1.9</v>
      </c>
      <c r="Y31" s="3371">
        <v>1.7</v>
      </c>
      <c r="Z31" s="3372">
        <v>1.4</v>
      </c>
      <c r="AA31" s="3373">
        <v>1.6</v>
      </c>
      <c r="AB31" s="3349"/>
      <c r="AC31" s="3349"/>
      <c r="AD31" s="3015"/>
      <c r="AE31" s="3015"/>
      <c r="AF31" s="3333"/>
      <c r="AG31" s="3374" t="s">
        <v>4578</v>
      </c>
      <c r="AH31" s="3015" t="s">
        <v>4578</v>
      </c>
      <c r="AI31" s="3015" t="s">
        <v>4579</v>
      </c>
      <c r="AJ31" s="3015" t="s">
        <v>4579</v>
      </c>
      <c r="AK31" s="3015" t="s">
        <v>4578</v>
      </c>
      <c r="AL31" s="2508"/>
      <c r="AM31" s="2508"/>
      <c r="AN31" s="3339" t="s">
        <v>4577</v>
      </c>
      <c r="AO31" s="3375">
        <v>4.5</v>
      </c>
      <c r="AP31" s="2639" t="s">
        <v>4555</v>
      </c>
      <c r="AQ31" s="3334">
        <v>10</v>
      </c>
      <c r="AR31" s="3350">
        <v>2</v>
      </c>
      <c r="AS31" s="3324">
        <v>2.1</v>
      </c>
      <c r="AT31" s="2639" t="s">
        <v>4555</v>
      </c>
      <c r="AU31" s="3334">
        <v>10</v>
      </c>
      <c r="AV31" s="3351">
        <v>2</v>
      </c>
      <c r="AW31" s="3324">
        <v>3.2</v>
      </c>
      <c r="AX31" s="2639" t="s">
        <v>4555</v>
      </c>
      <c r="AY31" s="3334">
        <v>10</v>
      </c>
      <c r="AZ31" s="3350">
        <v>2</v>
      </c>
      <c r="BA31" s="3324">
        <v>3.1</v>
      </c>
      <c r="BB31" s="2639" t="s">
        <v>4555</v>
      </c>
      <c r="BC31" s="3334">
        <v>10</v>
      </c>
      <c r="BD31" s="3351">
        <v>2</v>
      </c>
      <c r="BE31" s="3324">
        <v>5.9</v>
      </c>
      <c r="BF31" s="2639" t="s">
        <v>4555</v>
      </c>
      <c r="BG31" s="3334">
        <v>10</v>
      </c>
      <c r="BH31" s="3351">
        <v>2</v>
      </c>
    </row>
    <row r="32" spans="1:64" ht="24.75" customHeight="1">
      <c r="A32" s="2508"/>
      <c r="B32" s="2508"/>
      <c r="C32" s="3339" t="s">
        <v>4580</v>
      </c>
      <c r="D32" s="3320" t="s">
        <v>1109</v>
      </c>
      <c r="E32" s="3340">
        <v>8.1</v>
      </c>
      <c r="F32" s="3344">
        <v>8.3000000000000007</v>
      </c>
      <c r="G32" s="3342">
        <v>8.1</v>
      </c>
      <c r="H32" s="3342">
        <v>8.3000000000000007</v>
      </c>
      <c r="I32" s="3342">
        <v>7.8</v>
      </c>
      <c r="J32" s="3342">
        <v>8.3000000000000007</v>
      </c>
      <c r="K32" s="3342">
        <v>8</v>
      </c>
      <c r="L32" s="3342">
        <v>8.3000000000000007</v>
      </c>
      <c r="M32" s="3342">
        <v>8</v>
      </c>
      <c r="N32" s="3343">
        <v>8.1999999999999993</v>
      </c>
      <c r="O32" s="3340">
        <v>8.3000000000000007</v>
      </c>
      <c r="P32" s="3344">
        <v>9</v>
      </c>
      <c r="Q32" s="3345">
        <v>9.8000000000000007</v>
      </c>
      <c r="R32" s="3345">
        <v>10</v>
      </c>
      <c r="S32" s="3345">
        <v>10</v>
      </c>
      <c r="T32" s="2508"/>
      <c r="U32" s="2508"/>
      <c r="V32" s="3339" t="s">
        <v>4580</v>
      </c>
      <c r="W32" s="3370">
        <v>0.9</v>
      </c>
      <c r="X32" s="3371">
        <v>1.4</v>
      </c>
      <c r="Y32" s="3371">
        <v>1.2</v>
      </c>
      <c r="Z32" s="3372">
        <v>1</v>
      </c>
      <c r="AA32" s="3373">
        <v>0.8</v>
      </c>
      <c r="AB32" s="3349"/>
      <c r="AC32" s="3349"/>
      <c r="AD32" s="3015"/>
      <c r="AE32" s="3015"/>
      <c r="AF32" s="3333"/>
      <c r="AG32" s="3374" t="s">
        <v>4578</v>
      </c>
      <c r="AH32" s="3015" t="s">
        <v>4578</v>
      </c>
      <c r="AI32" s="3015" t="s">
        <v>4578</v>
      </c>
      <c r="AJ32" s="3015" t="s">
        <v>4579</v>
      </c>
      <c r="AK32" s="3015" t="s">
        <v>4578</v>
      </c>
      <c r="AL32" s="2508"/>
      <c r="AM32" s="2508"/>
      <c r="AN32" s="3339" t="s">
        <v>4580</v>
      </c>
      <c r="AO32" s="3375">
        <v>1.3</v>
      </c>
      <c r="AP32" s="2639" t="s">
        <v>4555</v>
      </c>
      <c r="AQ32" s="3334">
        <v>10</v>
      </c>
      <c r="AR32" s="3350">
        <v>1</v>
      </c>
      <c r="AS32" s="3324">
        <v>2.1</v>
      </c>
      <c r="AT32" s="2639" t="s">
        <v>4555</v>
      </c>
      <c r="AU32" s="3334">
        <v>10</v>
      </c>
      <c r="AV32" s="3351">
        <v>1</v>
      </c>
      <c r="AW32" s="3324">
        <v>8.4</v>
      </c>
      <c r="AX32" s="2639" t="s">
        <v>4555</v>
      </c>
      <c r="AY32" s="3334">
        <v>10</v>
      </c>
      <c r="AZ32" s="3350">
        <v>1</v>
      </c>
      <c r="BA32" s="3324">
        <v>7.3</v>
      </c>
      <c r="BB32" s="2639" t="s">
        <v>4555</v>
      </c>
      <c r="BC32" s="3334">
        <v>10</v>
      </c>
      <c r="BD32" s="3351">
        <v>0</v>
      </c>
      <c r="BE32" s="3324">
        <v>2.7</v>
      </c>
      <c r="BF32" s="2639" t="s">
        <v>4555</v>
      </c>
      <c r="BG32" s="3334">
        <v>10</v>
      </c>
      <c r="BH32" s="3351">
        <v>1</v>
      </c>
    </row>
    <row r="33" spans="1:60" ht="24.75" customHeight="1" thickBot="1">
      <c r="A33" s="2519"/>
      <c r="B33" s="2519"/>
      <c r="C33" s="3376" t="s">
        <v>4581</v>
      </c>
      <c r="D33" s="3377" t="s">
        <v>1109</v>
      </c>
      <c r="E33" s="3378">
        <v>8.1</v>
      </c>
      <c r="F33" s="3379">
        <v>8.3000000000000007</v>
      </c>
      <c r="G33" s="3380">
        <v>8.1</v>
      </c>
      <c r="H33" s="3380">
        <v>8.1999999999999993</v>
      </c>
      <c r="I33" s="3380">
        <v>8</v>
      </c>
      <c r="J33" s="3380">
        <v>8.5</v>
      </c>
      <c r="K33" s="3380">
        <v>8</v>
      </c>
      <c r="L33" s="3380">
        <v>8.3000000000000007</v>
      </c>
      <c r="M33" s="3380">
        <v>8</v>
      </c>
      <c r="N33" s="3381">
        <v>8.1999999999999993</v>
      </c>
      <c r="O33" s="3378">
        <v>8.8000000000000007</v>
      </c>
      <c r="P33" s="3379">
        <v>9.1999999999999993</v>
      </c>
      <c r="Q33" s="3382">
        <v>10</v>
      </c>
      <c r="R33" s="3382">
        <v>11</v>
      </c>
      <c r="S33" s="3382">
        <v>10</v>
      </c>
      <c r="T33" s="2519"/>
      <c r="U33" s="2519"/>
      <c r="V33" s="3376" t="s">
        <v>4581</v>
      </c>
      <c r="W33" s="3383">
        <v>1.5</v>
      </c>
      <c r="X33" s="3384">
        <v>1.5</v>
      </c>
      <c r="Y33" s="3384">
        <v>1.7</v>
      </c>
      <c r="Z33" s="3385">
        <v>1.4</v>
      </c>
      <c r="AA33" s="3386">
        <v>1.3</v>
      </c>
      <c r="AB33" s="3387"/>
      <c r="AC33" s="3387"/>
      <c r="AD33" s="3022"/>
      <c r="AE33" s="3022"/>
      <c r="AF33" s="3388"/>
      <c r="AG33" s="3389" t="s">
        <v>4578</v>
      </c>
      <c r="AH33" s="3022" t="s">
        <v>4578</v>
      </c>
      <c r="AI33" s="3022" t="s">
        <v>4578</v>
      </c>
      <c r="AJ33" s="3022" t="s">
        <v>4579</v>
      </c>
      <c r="AK33" s="3022" t="s">
        <v>4578</v>
      </c>
      <c r="AL33" s="2519"/>
      <c r="AM33" s="2519"/>
      <c r="AN33" s="3376" t="s">
        <v>4581</v>
      </c>
      <c r="AO33" s="3390">
        <v>6</v>
      </c>
      <c r="AP33" s="3391" t="s">
        <v>4555</v>
      </c>
      <c r="AQ33" s="3022">
        <v>10</v>
      </c>
      <c r="AR33" s="3392">
        <v>2</v>
      </c>
      <c r="AS33" s="3393">
        <v>2</v>
      </c>
      <c r="AT33" s="3391" t="s">
        <v>4555</v>
      </c>
      <c r="AU33" s="3022">
        <v>10</v>
      </c>
      <c r="AV33" s="3392">
        <v>1</v>
      </c>
      <c r="AW33" s="3393">
        <v>8.9</v>
      </c>
      <c r="AX33" s="3391" t="s">
        <v>4555</v>
      </c>
      <c r="AY33" s="3022">
        <v>10</v>
      </c>
      <c r="AZ33" s="3392">
        <v>1</v>
      </c>
      <c r="BA33" s="3393">
        <v>2.6</v>
      </c>
      <c r="BB33" s="3391" t="s">
        <v>4555</v>
      </c>
      <c r="BC33" s="3022">
        <v>10</v>
      </c>
      <c r="BD33" s="3351">
        <v>2</v>
      </c>
      <c r="BE33" s="3393">
        <v>2.4</v>
      </c>
      <c r="BF33" s="3391" t="s">
        <v>4555</v>
      </c>
      <c r="BG33" s="3022">
        <v>10</v>
      </c>
      <c r="BH33" s="3351">
        <v>2</v>
      </c>
    </row>
    <row r="34" spans="1:60" s="2989" customFormat="1" ht="15" customHeight="1">
      <c r="A34" s="3394" t="s">
        <v>4582</v>
      </c>
      <c r="B34" s="3394"/>
      <c r="C34" s="3394"/>
      <c r="D34" s="3394"/>
      <c r="E34" s="3394"/>
      <c r="F34" s="3394"/>
      <c r="G34" s="3394"/>
      <c r="H34" s="3394"/>
      <c r="I34" s="3394"/>
      <c r="J34" s="3394"/>
      <c r="K34" s="3394"/>
      <c r="L34" s="3394"/>
      <c r="M34" s="3394"/>
      <c r="N34" s="3394"/>
      <c r="O34" s="3394"/>
      <c r="P34" s="3394"/>
      <c r="Q34" s="3394"/>
      <c r="R34" s="3394"/>
      <c r="S34" s="3394"/>
      <c r="T34" s="3394"/>
      <c r="U34" s="3394"/>
      <c r="V34" s="3394"/>
      <c r="AQ34" s="3307"/>
      <c r="AR34" s="3395"/>
      <c r="AU34" s="3307"/>
      <c r="AV34" s="3395"/>
      <c r="AY34" s="3396"/>
      <c r="AZ34" s="3397"/>
      <c r="BC34" s="3396"/>
      <c r="BD34" s="3307"/>
      <c r="BG34" s="3396"/>
      <c r="BH34" s="3307"/>
    </row>
    <row r="35" spans="1:60" s="2989" customFormat="1" ht="15" customHeight="1">
      <c r="A35" s="3314" t="s">
        <v>4583</v>
      </c>
      <c r="B35" s="3314"/>
      <c r="C35" s="3314"/>
      <c r="D35" s="3314"/>
      <c r="E35" s="3314"/>
      <c r="F35" s="3314"/>
      <c r="G35" s="3314"/>
      <c r="H35" s="3314"/>
      <c r="I35" s="3314"/>
      <c r="J35" s="3314"/>
      <c r="K35" s="3394"/>
      <c r="L35" s="3394"/>
      <c r="M35" s="3394"/>
      <c r="N35" s="3394"/>
      <c r="O35" s="3314"/>
      <c r="P35" s="3314"/>
      <c r="Q35" s="3314"/>
      <c r="R35" s="3314"/>
      <c r="S35" s="3314"/>
      <c r="T35" s="3314"/>
      <c r="U35" s="3314"/>
      <c r="V35" s="3314"/>
      <c r="AQ35" s="3313"/>
      <c r="AR35" s="3314"/>
      <c r="AU35" s="3313"/>
      <c r="AV35" s="3314"/>
      <c r="AY35" s="3313"/>
      <c r="AZ35" s="3314"/>
      <c r="BC35" s="3313"/>
      <c r="BD35" s="3314"/>
      <c r="BG35" s="3313"/>
      <c r="BH35" s="3314">
        <v>4</v>
      </c>
    </row>
    <row r="36" spans="1:60" s="2989" customFormat="1" ht="15" customHeight="1">
      <c r="A36" s="3314" t="s">
        <v>4584</v>
      </c>
      <c r="B36" s="3314"/>
      <c r="C36" s="3314"/>
      <c r="D36" s="3314"/>
      <c r="K36" s="2566"/>
      <c r="L36" s="2566"/>
      <c r="M36" s="2566"/>
      <c r="N36" s="2566"/>
      <c r="AQ36" s="3313"/>
      <c r="AR36" s="3314"/>
      <c r="AU36" s="3313"/>
      <c r="AV36" s="3314"/>
      <c r="AY36" s="2789"/>
      <c r="AZ36" s="3394"/>
      <c r="BA36" s="3398"/>
      <c r="BB36" s="3396"/>
      <c r="BC36" s="2789"/>
      <c r="BD36" s="3314"/>
      <c r="BE36" s="3398"/>
      <c r="BF36" s="3396"/>
      <c r="BG36" s="2789"/>
      <c r="BH36" s="3314"/>
    </row>
    <row r="37" spans="1:60">
      <c r="BH37" s="3401">
        <v>2</v>
      </c>
    </row>
    <row r="38" spans="1:60">
      <c r="BH38" s="3401">
        <v>0</v>
      </c>
    </row>
    <row r="39" spans="1:60">
      <c r="BH39" s="3401">
        <v>2</v>
      </c>
    </row>
  </sheetData>
  <mergeCells count="37">
    <mergeCell ref="A3:C4"/>
    <mergeCell ref="D3:D4"/>
    <mergeCell ref="E3:N3"/>
    <mergeCell ref="O3:S3"/>
    <mergeCell ref="T3:V4"/>
    <mergeCell ref="AB3:AF3"/>
    <mergeCell ref="AG3:AK3"/>
    <mergeCell ref="AL3:AN4"/>
    <mergeCell ref="AO3:BH3"/>
    <mergeCell ref="E4:F4"/>
    <mergeCell ref="G4:H4"/>
    <mergeCell ref="I4:J4"/>
    <mergeCell ref="K4:L4"/>
    <mergeCell ref="M4:N4"/>
    <mergeCell ref="AO4:AR4"/>
    <mergeCell ref="W3:AA3"/>
    <mergeCell ref="AS4:AV4"/>
    <mergeCell ref="AW4:AZ4"/>
    <mergeCell ref="BA4:BD4"/>
    <mergeCell ref="BE4:BH4"/>
    <mergeCell ref="O5:S5"/>
    <mergeCell ref="W5:AA5"/>
    <mergeCell ref="AB5:AF5"/>
    <mergeCell ref="AG5:AK5"/>
    <mergeCell ref="AO5:BH5"/>
    <mergeCell ref="A6:C6"/>
    <mergeCell ref="T6:V6"/>
    <mergeCell ref="AL6:AN6"/>
    <mergeCell ref="A18:C18"/>
    <mergeCell ref="T18:V18"/>
    <mergeCell ref="AL18:AN18"/>
    <mergeCell ref="B28:C28"/>
    <mergeCell ref="U28:V28"/>
    <mergeCell ref="AM28:AN28"/>
    <mergeCell ref="A30:C30"/>
    <mergeCell ref="T30:V30"/>
    <mergeCell ref="AL30:AN30"/>
  </mergeCells>
  <phoneticPr fontId="2"/>
  <pageMargins left="0.39370078740157483" right="0.39370078740157483" top="0.59055118110236227" bottom="0.59055118110236227" header="0.11811023622047245" footer="0.11811023622047245"/>
  <pageSetup paperSize="9" scale="89" firstPageNumber="125" orientation="portrait" useFirstPageNumber="1" r:id="rId1"/>
  <headerFooter alignWithMargins="0">
    <oddFooter>&amp;C&amp;"ＭＳ 明朝,標準"&amp;10&amp;P</oddFooter>
  </headerFooter>
  <colBreaks count="2" manualBreakCount="2">
    <brk id="19" max="1048575" man="1"/>
    <brk id="37" max="1048575" man="1"/>
  </col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8F38-B086-4C51-8D8A-D71A0C65CB74}">
  <dimension ref="A1:L26"/>
  <sheetViews>
    <sheetView showGridLines="0" view="pageBreakPreview" zoomScaleNormal="100" zoomScaleSheetLayoutView="100" workbookViewId="0"/>
  </sheetViews>
  <sheetFormatPr defaultColWidth="9" defaultRowHeight="13"/>
  <cols>
    <col min="1" max="1" width="7.1796875" style="3403" customWidth="1"/>
    <col min="2" max="2" width="5.90625" style="3403" customWidth="1"/>
    <col min="3" max="3" width="9.453125" style="3403" customWidth="1"/>
    <col min="4" max="12" width="8.08984375" style="3403" customWidth="1"/>
    <col min="13" max="16384" width="9" style="3403"/>
  </cols>
  <sheetData>
    <row r="1" spans="1:12" ht="30" customHeight="1">
      <c r="A1" s="3402" t="s">
        <v>4585</v>
      </c>
      <c r="B1" s="3402"/>
      <c r="C1" s="3402"/>
      <c r="D1" s="3402"/>
      <c r="E1" s="3402"/>
      <c r="F1" s="3402"/>
      <c r="G1" s="3402"/>
      <c r="H1" s="3402"/>
      <c r="I1" s="3402"/>
      <c r="J1" s="3402"/>
      <c r="K1" s="3402"/>
      <c r="L1" s="3402"/>
    </row>
    <row r="2" spans="1:12" s="3404" customFormat="1" ht="15" customHeight="1" thickBot="1">
      <c r="L2" s="3405" t="s">
        <v>4586</v>
      </c>
    </row>
    <row r="3" spans="1:12" ht="18.75" customHeight="1">
      <c r="A3" s="5978" t="s">
        <v>363</v>
      </c>
      <c r="B3" s="5979"/>
      <c r="C3" s="5979" t="s">
        <v>815</v>
      </c>
      <c r="D3" s="5979" t="s">
        <v>4587</v>
      </c>
      <c r="E3" s="5979"/>
      <c r="F3" s="5979"/>
      <c r="G3" s="5979" t="s">
        <v>4588</v>
      </c>
      <c r="H3" s="5979"/>
      <c r="I3" s="5979"/>
      <c r="J3" s="5979" t="s">
        <v>4589</v>
      </c>
      <c r="K3" s="5979" t="s">
        <v>4590</v>
      </c>
      <c r="L3" s="5972" t="s">
        <v>466</v>
      </c>
    </row>
    <row r="4" spans="1:12" ht="18.75" customHeight="1">
      <c r="A4" s="5980"/>
      <c r="B4" s="5981"/>
      <c r="C4" s="5981"/>
      <c r="D4" s="3406" t="s">
        <v>4591</v>
      </c>
      <c r="E4" s="3406" t="s">
        <v>4592</v>
      </c>
      <c r="F4" s="3406" t="s">
        <v>466</v>
      </c>
      <c r="G4" s="3406" t="s">
        <v>4593</v>
      </c>
      <c r="H4" s="3406" t="s">
        <v>4594</v>
      </c>
      <c r="I4" s="3406" t="s">
        <v>466</v>
      </c>
      <c r="J4" s="5981"/>
      <c r="K4" s="5981"/>
      <c r="L4" s="5973"/>
    </row>
    <row r="5" spans="1:12" s="3412" customFormat="1" ht="16.5" customHeight="1">
      <c r="A5" s="3407" t="s">
        <v>4595</v>
      </c>
      <c r="B5" s="3408" t="s">
        <v>4596</v>
      </c>
      <c r="C5" s="3409">
        <f t="shared" ref="C5:C14" si="0">SUM($D5:$L5)</f>
        <v>393</v>
      </c>
      <c r="D5" s="3410" t="s">
        <v>1232</v>
      </c>
      <c r="E5" s="3410" t="s">
        <v>1232</v>
      </c>
      <c r="F5" s="3411" t="s">
        <v>1232</v>
      </c>
      <c r="G5" s="3410">
        <v>14</v>
      </c>
      <c r="H5" s="3410">
        <v>6</v>
      </c>
      <c r="I5" s="3410">
        <v>5</v>
      </c>
      <c r="J5" s="3410">
        <v>286</v>
      </c>
      <c r="K5" s="3410">
        <v>26</v>
      </c>
      <c r="L5" s="3410">
        <v>56</v>
      </c>
    </row>
    <row r="6" spans="1:12" ht="16.5" customHeight="1">
      <c r="A6" s="3407"/>
      <c r="B6" s="3408" t="s">
        <v>4597</v>
      </c>
      <c r="C6" s="3409">
        <f t="shared" si="0"/>
        <v>190</v>
      </c>
      <c r="D6" s="3410" t="s">
        <v>1232</v>
      </c>
      <c r="E6" s="3410" t="s">
        <v>1232</v>
      </c>
      <c r="F6" s="3411" t="s">
        <v>1232</v>
      </c>
      <c r="G6" s="3410">
        <v>13</v>
      </c>
      <c r="H6" s="3410">
        <v>7</v>
      </c>
      <c r="I6" s="3410">
        <v>7</v>
      </c>
      <c r="J6" s="3410">
        <v>126</v>
      </c>
      <c r="K6" s="3410">
        <v>18</v>
      </c>
      <c r="L6" s="3410">
        <v>19</v>
      </c>
    </row>
    <row r="7" spans="1:12" ht="16.5" customHeight="1">
      <c r="A7" s="3407" t="s">
        <v>344</v>
      </c>
      <c r="B7" s="3408" t="s">
        <v>4596</v>
      </c>
      <c r="C7" s="3409">
        <f t="shared" si="0"/>
        <v>355</v>
      </c>
      <c r="D7" s="3410">
        <v>2</v>
      </c>
      <c r="E7" s="3410" t="s">
        <v>1232</v>
      </c>
      <c r="F7" s="3410" t="s">
        <v>1232</v>
      </c>
      <c r="G7" s="3410">
        <v>23</v>
      </c>
      <c r="H7" s="3410">
        <v>10</v>
      </c>
      <c r="I7" s="3410">
        <v>4</v>
      </c>
      <c r="J7" s="3410">
        <v>257</v>
      </c>
      <c r="K7" s="3410">
        <v>11</v>
      </c>
      <c r="L7" s="3410">
        <v>48</v>
      </c>
    </row>
    <row r="8" spans="1:12" ht="16.5" customHeight="1">
      <c r="A8" s="3407"/>
      <c r="B8" s="3408" t="s">
        <v>4597</v>
      </c>
      <c r="C8" s="3409">
        <f t="shared" si="0"/>
        <v>177</v>
      </c>
      <c r="D8" s="3410">
        <v>2</v>
      </c>
      <c r="E8" s="3411" t="s">
        <v>1232</v>
      </c>
      <c r="F8" s="3410" t="s">
        <v>1232</v>
      </c>
      <c r="G8" s="3410">
        <v>23</v>
      </c>
      <c r="H8" s="3410">
        <v>12</v>
      </c>
      <c r="I8" s="3410">
        <v>4</v>
      </c>
      <c r="J8" s="3410">
        <v>114</v>
      </c>
      <c r="K8" s="3410">
        <v>7</v>
      </c>
      <c r="L8" s="3410">
        <v>15</v>
      </c>
    </row>
    <row r="9" spans="1:12" ht="16.5" customHeight="1">
      <c r="A9" s="3407" t="s">
        <v>345</v>
      </c>
      <c r="B9" s="3408" t="s">
        <v>4596</v>
      </c>
      <c r="C9" s="3409">
        <f t="shared" si="0"/>
        <v>290</v>
      </c>
      <c r="D9" s="3410">
        <v>1</v>
      </c>
      <c r="E9" s="3411">
        <v>1</v>
      </c>
      <c r="F9" s="3410" t="s">
        <v>1232</v>
      </c>
      <c r="G9" s="3410">
        <v>11</v>
      </c>
      <c r="H9" s="3410">
        <v>7</v>
      </c>
      <c r="I9" s="3410">
        <v>1</v>
      </c>
      <c r="J9" s="3410">
        <v>210</v>
      </c>
      <c r="K9" s="3410">
        <v>16</v>
      </c>
      <c r="L9" s="3410">
        <v>43</v>
      </c>
    </row>
    <row r="10" spans="1:12" ht="16.5" customHeight="1">
      <c r="A10" s="3407"/>
      <c r="B10" s="3408" t="s">
        <v>4597</v>
      </c>
      <c r="C10" s="3409">
        <f t="shared" si="0"/>
        <v>134</v>
      </c>
      <c r="D10" s="3410">
        <v>1</v>
      </c>
      <c r="E10" s="3411">
        <v>1</v>
      </c>
      <c r="F10" s="3410" t="s">
        <v>1232</v>
      </c>
      <c r="G10" s="3410">
        <v>8</v>
      </c>
      <c r="H10" s="3410">
        <v>6</v>
      </c>
      <c r="I10" s="3410" t="s">
        <v>1232</v>
      </c>
      <c r="J10" s="3410">
        <v>96</v>
      </c>
      <c r="K10" s="3410">
        <v>12</v>
      </c>
      <c r="L10" s="3410">
        <v>10</v>
      </c>
    </row>
    <row r="11" spans="1:12" ht="16.5" customHeight="1">
      <c r="A11" s="3407" t="s">
        <v>346</v>
      </c>
      <c r="B11" s="3408" t="s">
        <v>4596</v>
      </c>
      <c r="C11" s="3409">
        <f t="shared" si="0"/>
        <v>261</v>
      </c>
      <c r="D11" s="3410" t="s">
        <v>1232</v>
      </c>
      <c r="E11" s="3411">
        <v>1</v>
      </c>
      <c r="F11" s="3410">
        <v>2</v>
      </c>
      <c r="G11" s="3410">
        <v>21</v>
      </c>
      <c r="H11" s="3410">
        <v>12</v>
      </c>
      <c r="I11" s="3410">
        <v>1</v>
      </c>
      <c r="J11" s="3410">
        <v>183</v>
      </c>
      <c r="K11" s="3410">
        <v>7</v>
      </c>
      <c r="L11" s="3410">
        <v>34</v>
      </c>
    </row>
    <row r="12" spans="1:12" ht="16.5" customHeight="1">
      <c r="A12" s="3407"/>
      <c r="B12" s="3408" t="s">
        <v>4597</v>
      </c>
      <c r="C12" s="3409">
        <f t="shared" si="0"/>
        <v>184</v>
      </c>
      <c r="D12" s="3410" t="s">
        <v>1232</v>
      </c>
      <c r="E12" s="3411">
        <v>1</v>
      </c>
      <c r="F12" s="3410" t="s">
        <v>1232</v>
      </c>
      <c r="G12" s="3410">
        <v>22</v>
      </c>
      <c r="H12" s="3410">
        <v>9</v>
      </c>
      <c r="I12" s="3410">
        <v>1</v>
      </c>
      <c r="J12" s="3410">
        <v>131</v>
      </c>
      <c r="K12" s="3410">
        <v>4</v>
      </c>
      <c r="L12" s="3410">
        <v>16</v>
      </c>
    </row>
    <row r="13" spans="1:12" ht="16.5" customHeight="1">
      <c r="A13" s="3407" t="s">
        <v>873</v>
      </c>
      <c r="B13" s="3408" t="s">
        <v>4596</v>
      </c>
      <c r="C13" s="3409">
        <f t="shared" si="0"/>
        <v>241</v>
      </c>
      <c r="D13" s="3410">
        <v>1</v>
      </c>
      <c r="E13" s="3411" t="s">
        <v>1232</v>
      </c>
      <c r="F13" s="3410">
        <v>2</v>
      </c>
      <c r="G13" s="3410">
        <v>22</v>
      </c>
      <c r="H13" s="3410">
        <v>11</v>
      </c>
      <c r="I13" s="3410">
        <v>3</v>
      </c>
      <c r="J13" s="3410">
        <v>168</v>
      </c>
      <c r="K13" s="3410">
        <v>12</v>
      </c>
      <c r="L13" s="3410">
        <v>22</v>
      </c>
    </row>
    <row r="14" spans="1:12" ht="16.5" customHeight="1" thickBot="1">
      <c r="A14" s="3413"/>
      <c r="B14" s="3414" t="s">
        <v>4597</v>
      </c>
      <c r="C14" s="3415">
        <f t="shared" si="0"/>
        <v>184</v>
      </c>
      <c r="D14" s="3416">
        <v>1</v>
      </c>
      <c r="E14" s="3417" t="s">
        <v>1232</v>
      </c>
      <c r="F14" s="3416">
        <v>3</v>
      </c>
      <c r="G14" s="3416">
        <v>22</v>
      </c>
      <c r="H14" s="3416">
        <v>13</v>
      </c>
      <c r="I14" s="3416">
        <v>3</v>
      </c>
      <c r="J14" s="3416">
        <v>126</v>
      </c>
      <c r="K14" s="3416">
        <v>9</v>
      </c>
      <c r="L14" s="3416">
        <v>7</v>
      </c>
    </row>
    <row r="15" spans="1:12" s="3404" customFormat="1" ht="15" customHeight="1">
      <c r="A15" s="3418" t="s">
        <v>4598</v>
      </c>
      <c r="B15" s="3418"/>
      <c r="C15" s="3418"/>
      <c r="D15" s="3418"/>
      <c r="K15" s="3418"/>
      <c r="L15" s="3419" t="s">
        <v>4599</v>
      </c>
    </row>
    <row r="16" spans="1:12" s="3404" customFormat="1" ht="15" customHeight="1">
      <c r="A16" s="3420"/>
      <c r="B16" s="3420"/>
      <c r="C16" s="3420"/>
      <c r="D16" s="3420"/>
      <c r="K16" s="3420"/>
      <c r="L16" s="3421"/>
    </row>
    <row r="17" spans="1:12">
      <c r="A17" s="5974"/>
      <c r="B17" s="5974"/>
      <c r="C17" s="5974"/>
      <c r="D17" s="5974"/>
      <c r="E17" s="5974"/>
      <c r="F17" s="5974"/>
      <c r="G17" s="5974"/>
      <c r="H17" s="5974"/>
    </row>
    <row r="18" spans="1:12" ht="30" customHeight="1">
      <c r="A18" s="3402" t="s">
        <v>4600</v>
      </c>
    </row>
    <row r="19" spans="1:12" s="3404" customFormat="1" ht="13.5" customHeight="1" thickBot="1">
      <c r="L19" s="3422" t="s">
        <v>1974</v>
      </c>
    </row>
    <row r="20" spans="1:12" ht="18.75" customHeight="1">
      <c r="A20" s="5975" t="s">
        <v>363</v>
      </c>
      <c r="B20" s="5976"/>
      <c r="C20" s="5975" t="s">
        <v>815</v>
      </c>
      <c r="D20" s="5976"/>
      <c r="E20" s="5976" t="s">
        <v>4601</v>
      </c>
      <c r="F20" s="5976"/>
      <c r="G20" s="5976" t="s">
        <v>4602</v>
      </c>
      <c r="H20" s="5976"/>
      <c r="I20" s="5976" t="s">
        <v>4603</v>
      </c>
      <c r="J20" s="5976"/>
      <c r="K20" s="5976" t="s">
        <v>4604</v>
      </c>
      <c r="L20" s="5977"/>
    </row>
    <row r="21" spans="1:12" ht="16.5" customHeight="1">
      <c r="A21" s="5966" t="s">
        <v>4605</v>
      </c>
      <c r="B21" s="5967" t="s">
        <v>420</v>
      </c>
      <c r="C21" s="5968">
        <v>284</v>
      </c>
      <c r="D21" s="5969"/>
      <c r="E21" s="5970">
        <v>15</v>
      </c>
      <c r="F21" s="5970"/>
      <c r="G21" s="5970">
        <v>5</v>
      </c>
      <c r="H21" s="5970"/>
      <c r="I21" s="5971" t="s">
        <v>1232</v>
      </c>
      <c r="J21" s="5971"/>
      <c r="K21" s="5970">
        <v>264</v>
      </c>
      <c r="L21" s="5970"/>
    </row>
    <row r="22" spans="1:12" ht="16.5" customHeight="1">
      <c r="A22" s="5960" t="s">
        <v>344</v>
      </c>
      <c r="B22" s="5961" t="s">
        <v>420</v>
      </c>
      <c r="C22" s="5962">
        <v>135</v>
      </c>
      <c r="D22" s="5963"/>
      <c r="E22" s="5964">
        <v>12</v>
      </c>
      <c r="F22" s="5964"/>
      <c r="G22" s="5964">
        <v>6</v>
      </c>
      <c r="H22" s="5964"/>
      <c r="I22" s="5965" t="s">
        <v>1232</v>
      </c>
      <c r="J22" s="5965"/>
      <c r="K22" s="5964">
        <v>117</v>
      </c>
      <c r="L22" s="5964"/>
    </row>
    <row r="23" spans="1:12" ht="16.5" customHeight="1">
      <c r="A23" s="5960" t="s">
        <v>345</v>
      </c>
      <c r="B23" s="5961" t="s">
        <v>420</v>
      </c>
      <c r="C23" s="5962">
        <v>173</v>
      </c>
      <c r="D23" s="5963"/>
      <c r="E23" s="5964">
        <v>5</v>
      </c>
      <c r="F23" s="5964"/>
      <c r="G23" s="5964">
        <v>2</v>
      </c>
      <c r="H23" s="5964"/>
      <c r="I23" s="5964" t="s">
        <v>1232</v>
      </c>
      <c r="J23" s="5964"/>
      <c r="K23" s="5964">
        <v>166</v>
      </c>
      <c r="L23" s="5964"/>
    </row>
    <row r="24" spans="1:12" ht="16.5" customHeight="1">
      <c r="A24" s="5960" t="s">
        <v>4606</v>
      </c>
      <c r="B24" s="5961" t="s">
        <v>420</v>
      </c>
      <c r="C24" s="5962">
        <v>128</v>
      </c>
      <c r="D24" s="5963"/>
      <c r="E24" s="5964">
        <v>7</v>
      </c>
      <c r="F24" s="5964"/>
      <c r="G24" s="5964">
        <v>1</v>
      </c>
      <c r="H24" s="5964"/>
      <c r="I24" s="5964" t="s">
        <v>1232</v>
      </c>
      <c r="J24" s="5964"/>
      <c r="K24" s="5964">
        <v>120</v>
      </c>
      <c r="L24" s="5964"/>
    </row>
    <row r="25" spans="1:12" ht="16.5" customHeight="1" thickBot="1">
      <c r="A25" s="5955" t="s">
        <v>873</v>
      </c>
      <c r="B25" s="5956" t="s">
        <v>420</v>
      </c>
      <c r="C25" s="5957">
        <v>80</v>
      </c>
      <c r="D25" s="5958"/>
      <c r="E25" s="5959">
        <v>8</v>
      </c>
      <c r="F25" s="5959"/>
      <c r="G25" s="5959">
        <v>1</v>
      </c>
      <c r="H25" s="5959"/>
      <c r="I25" s="5959" t="s">
        <v>1232</v>
      </c>
      <c r="J25" s="5959"/>
      <c r="K25" s="5959">
        <v>71</v>
      </c>
      <c r="L25" s="5959"/>
    </row>
    <row r="26" spans="1:12" s="3404" customFormat="1" ht="15" customHeight="1">
      <c r="A26" s="3420" t="s">
        <v>4607</v>
      </c>
      <c r="B26" s="3420"/>
      <c r="C26" s="3420"/>
      <c r="I26" s="3421"/>
      <c r="L26" s="3421" t="s">
        <v>4599</v>
      </c>
    </row>
  </sheetData>
  <mergeCells count="44">
    <mergeCell ref="K21:L21"/>
    <mergeCell ref="L3:L4"/>
    <mergeCell ref="A17:H17"/>
    <mergeCell ref="A20:B20"/>
    <mergeCell ref="C20:D20"/>
    <mergeCell ref="E20:F20"/>
    <mergeCell ref="G20:H20"/>
    <mergeCell ref="I20:J20"/>
    <mergeCell ref="K20:L20"/>
    <mergeCell ref="A3:B4"/>
    <mergeCell ref="C3:C4"/>
    <mergeCell ref="D3:F3"/>
    <mergeCell ref="G3:I3"/>
    <mergeCell ref="J3:J4"/>
    <mergeCell ref="K3:K4"/>
    <mergeCell ref="A21:B21"/>
    <mergeCell ref="C21:D21"/>
    <mergeCell ref="E21:F21"/>
    <mergeCell ref="G21:H21"/>
    <mergeCell ref="I21:J21"/>
    <mergeCell ref="K23:L23"/>
    <mergeCell ref="A22:B22"/>
    <mergeCell ref="C22:D22"/>
    <mergeCell ref="E22:F22"/>
    <mergeCell ref="G22:H22"/>
    <mergeCell ref="I22:J22"/>
    <mergeCell ref="K22:L22"/>
    <mergeCell ref="A23:B23"/>
    <mergeCell ref="C23:D23"/>
    <mergeCell ref="E23:F23"/>
    <mergeCell ref="G23:H23"/>
    <mergeCell ref="I23:J23"/>
    <mergeCell ref="K25:L25"/>
    <mergeCell ref="A24:B24"/>
    <mergeCell ref="C24:D24"/>
    <mergeCell ref="E24:F24"/>
    <mergeCell ref="G24:H24"/>
    <mergeCell ref="I24:J24"/>
    <mergeCell ref="K24:L24"/>
    <mergeCell ref="A25:B25"/>
    <mergeCell ref="C25:D25"/>
    <mergeCell ref="E25:F25"/>
    <mergeCell ref="G25:H25"/>
    <mergeCell ref="I25:J25"/>
  </mergeCells>
  <phoneticPr fontId="2"/>
  <printOptions horizontalCentered="1"/>
  <pageMargins left="0.39370078740157483" right="0.39370078740157483" top="0.59055118110236227" bottom="0.59055118110236227" header="0.11811023622047245" footer="0.11811023622047245"/>
  <pageSetup paperSize="9" firstPageNumber="128" orientation="portrait" useFirstPageNumber="1" r:id="rId1"/>
  <headerFooter alignWithMargins="0">
    <oddFooter>&amp;C&amp;"ＭＳ 明朝,標準"&amp;10&amp;P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DAEB9-0605-457D-AB93-CD81CFECA754}">
  <dimension ref="A1:R34"/>
  <sheetViews>
    <sheetView showGridLines="0" view="pageBreakPreview" zoomScaleNormal="100" zoomScaleSheetLayoutView="100" workbookViewId="0"/>
  </sheetViews>
  <sheetFormatPr defaultColWidth="9" defaultRowHeight="13"/>
  <cols>
    <col min="1" max="1" width="14.36328125" style="2886" customWidth="1"/>
    <col min="2" max="2" width="6.453125" style="2886" customWidth="1"/>
    <col min="3" max="14" width="6.08984375" style="2886" customWidth="1"/>
    <col min="15" max="16384" width="9" style="2886"/>
  </cols>
  <sheetData>
    <row r="1" spans="1:18" ht="30" customHeight="1">
      <c r="A1" s="2473" t="s">
        <v>4608</v>
      </c>
      <c r="B1" s="2473"/>
      <c r="C1" s="2473"/>
      <c r="D1" s="2473"/>
      <c r="E1" s="2473"/>
      <c r="F1" s="2473"/>
      <c r="G1" s="2473"/>
      <c r="H1" s="2473"/>
      <c r="I1" s="2473"/>
      <c r="J1" s="2473"/>
      <c r="K1" s="2473"/>
      <c r="L1" s="2473"/>
      <c r="M1" s="2473"/>
      <c r="N1" s="2473"/>
    </row>
    <row r="2" spans="1:18" s="2989" customFormat="1" ht="15" customHeight="1" thickBot="1">
      <c r="N2" s="3313" t="s">
        <v>854</v>
      </c>
    </row>
    <row r="3" spans="1:18" ht="15" customHeight="1">
      <c r="A3" s="5757" t="s">
        <v>363</v>
      </c>
      <c r="B3" s="6018"/>
      <c r="C3" s="5766" t="s">
        <v>4609</v>
      </c>
      <c r="D3" s="5766"/>
      <c r="E3" s="5766"/>
      <c r="F3" s="5766"/>
      <c r="G3" s="5766" t="s">
        <v>4610</v>
      </c>
      <c r="H3" s="5766"/>
      <c r="I3" s="5766"/>
      <c r="J3" s="5766"/>
      <c r="K3" s="5766" t="s">
        <v>4611</v>
      </c>
      <c r="L3" s="5766"/>
      <c r="M3" s="5766"/>
      <c r="N3" s="5644"/>
    </row>
    <row r="4" spans="1:18" ht="16.5" customHeight="1">
      <c r="A4" s="5759"/>
      <c r="B4" s="6019"/>
      <c r="C4" s="6019" t="s">
        <v>815</v>
      </c>
      <c r="D4" s="6019"/>
      <c r="E4" s="6019" t="s">
        <v>4612</v>
      </c>
      <c r="F4" s="6019"/>
      <c r="G4" s="6019" t="s">
        <v>815</v>
      </c>
      <c r="H4" s="6019"/>
      <c r="I4" s="6019" t="s">
        <v>4612</v>
      </c>
      <c r="J4" s="6019"/>
      <c r="K4" s="6019" t="s">
        <v>815</v>
      </c>
      <c r="L4" s="6019"/>
      <c r="M4" s="6019" t="s">
        <v>4612</v>
      </c>
      <c r="N4" s="5758"/>
    </row>
    <row r="5" spans="1:18" ht="16.5" customHeight="1">
      <c r="A5" s="5740" t="s">
        <v>872</v>
      </c>
      <c r="B5" s="5741"/>
      <c r="C5" s="6015">
        <v>215</v>
      </c>
      <c r="D5" s="6016"/>
      <c r="E5" s="6014">
        <v>0.58699999999999997</v>
      </c>
      <c r="F5" s="6014"/>
      <c r="G5" s="6016">
        <v>1</v>
      </c>
      <c r="H5" s="6016"/>
      <c r="I5" s="6017">
        <v>2.7000000000000001E-3</v>
      </c>
      <c r="J5" s="6017"/>
      <c r="K5" s="6016">
        <v>268</v>
      </c>
      <c r="L5" s="6016"/>
      <c r="M5" s="6014">
        <v>0.73199999999999998</v>
      </c>
      <c r="N5" s="6014"/>
    </row>
    <row r="6" spans="1:18" ht="16.5" customHeight="1">
      <c r="A6" s="5740" t="s">
        <v>344</v>
      </c>
      <c r="B6" s="5741"/>
      <c r="C6" s="6011">
        <v>193</v>
      </c>
      <c r="D6" s="6012"/>
      <c r="E6" s="6008">
        <v>0.52900000000000003</v>
      </c>
      <c r="F6" s="6008"/>
      <c r="G6" s="6012">
        <v>5</v>
      </c>
      <c r="H6" s="6012"/>
      <c r="I6" s="6013">
        <v>0.13700000000000001</v>
      </c>
      <c r="J6" s="6013"/>
      <c r="K6" s="6012">
        <v>240</v>
      </c>
      <c r="L6" s="6012"/>
      <c r="M6" s="6008">
        <v>0.65800000000000003</v>
      </c>
      <c r="N6" s="6008"/>
    </row>
    <row r="7" spans="1:18" s="2989" customFormat="1" ht="16.5" customHeight="1">
      <c r="A7" s="5740" t="s">
        <v>345</v>
      </c>
      <c r="B7" s="5741"/>
      <c r="C7" s="6011">
        <v>183</v>
      </c>
      <c r="D7" s="6012"/>
      <c r="E7" s="6008">
        <v>0.5</v>
      </c>
      <c r="F7" s="6008"/>
      <c r="G7" s="6012">
        <v>1</v>
      </c>
      <c r="H7" s="6012"/>
      <c r="I7" s="6013">
        <v>0</v>
      </c>
      <c r="J7" s="6013"/>
      <c r="K7" s="6012">
        <v>219</v>
      </c>
      <c r="L7" s="6012"/>
      <c r="M7" s="6008">
        <v>0.6</v>
      </c>
      <c r="N7" s="6008"/>
    </row>
    <row r="8" spans="1:18" s="2989" customFormat="1" ht="16.5" customHeight="1">
      <c r="A8" s="6009" t="s">
        <v>2265</v>
      </c>
      <c r="B8" s="6010"/>
      <c r="C8" s="6011">
        <v>176</v>
      </c>
      <c r="D8" s="6012"/>
      <c r="E8" s="6008">
        <v>0.5</v>
      </c>
      <c r="F8" s="6008"/>
      <c r="G8" s="6012">
        <v>3</v>
      </c>
      <c r="H8" s="6012"/>
      <c r="I8" s="6013">
        <v>0.01</v>
      </c>
      <c r="J8" s="6013"/>
      <c r="K8" s="6012">
        <v>201</v>
      </c>
      <c r="L8" s="6012"/>
      <c r="M8" s="6008">
        <v>0.6</v>
      </c>
      <c r="N8" s="6008"/>
      <c r="O8" s="2886"/>
      <c r="P8" s="2886"/>
      <c r="Q8" s="2886"/>
      <c r="R8" s="2886"/>
    </row>
    <row r="9" spans="1:18" s="2989" customFormat="1" ht="16.5" customHeight="1" thickBot="1">
      <c r="A9" s="6003" t="s">
        <v>873</v>
      </c>
      <c r="B9" s="6004"/>
      <c r="C9" s="6005">
        <v>118</v>
      </c>
      <c r="D9" s="6006"/>
      <c r="E9" s="5994">
        <v>0.3</v>
      </c>
      <c r="F9" s="5994"/>
      <c r="G9" s="6006">
        <v>1</v>
      </c>
      <c r="H9" s="6006"/>
      <c r="I9" s="6007">
        <v>0</v>
      </c>
      <c r="J9" s="6007"/>
      <c r="K9" s="6006">
        <v>134</v>
      </c>
      <c r="L9" s="6006"/>
      <c r="M9" s="5994">
        <v>0.4</v>
      </c>
      <c r="N9" s="5994"/>
    </row>
    <row r="10" spans="1:18" s="3424" customFormat="1" ht="15" customHeight="1">
      <c r="A10" s="3423" t="s">
        <v>4607</v>
      </c>
      <c r="B10" s="3423"/>
      <c r="C10" s="2990"/>
      <c r="N10" s="3425" t="s">
        <v>4599</v>
      </c>
      <c r="O10" s="2886"/>
      <c r="P10" s="2886"/>
      <c r="Q10" s="2886"/>
      <c r="R10" s="2886"/>
    </row>
    <row r="11" spans="1:18" s="3424" customFormat="1" ht="15" customHeight="1">
      <c r="A11" s="2990"/>
      <c r="B11" s="2990"/>
      <c r="C11" s="2990"/>
      <c r="N11" s="3425"/>
      <c r="O11" s="2886"/>
      <c r="P11" s="2886"/>
      <c r="Q11" s="2886"/>
      <c r="R11" s="2886"/>
    </row>
    <row r="12" spans="1:18" s="3424" customFormat="1" ht="15" customHeight="1">
      <c r="A12" s="3426"/>
      <c r="B12" s="3426"/>
      <c r="C12" s="3426"/>
      <c r="F12" s="3425"/>
      <c r="G12" s="3425"/>
      <c r="O12" s="2989"/>
      <c r="P12" s="2989"/>
      <c r="Q12" s="2989"/>
      <c r="R12" s="2989"/>
    </row>
    <row r="13" spans="1:18" ht="30" customHeight="1">
      <c r="A13" s="2473" t="s">
        <v>4613</v>
      </c>
      <c r="B13" s="2473"/>
      <c r="C13" s="2473"/>
      <c r="D13" s="2473"/>
      <c r="E13" s="2473"/>
      <c r="F13" s="2473"/>
      <c r="G13" s="2473"/>
      <c r="H13" s="2473"/>
      <c r="I13" s="2473"/>
      <c r="J13" s="2473"/>
      <c r="K13" s="2473"/>
      <c r="L13" s="2473"/>
      <c r="M13" s="2473"/>
      <c r="N13" s="2473"/>
    </row>
    <row r="14" spans="1:18" s="2989" customFormat="1" ht="15" customHeight="1" thickBot="1">
      <c r="M14" s="3427"/>
      <c r="N14" s="2777" t="s">
        <v>4614</v>
      </c>
    </row>
    <row r="15" spans="1:18" ht="18.75" customHeight="1">
      <c r="A15" s="2477" t="s">
        <v>363</v>
      </c>
      <c r="B15" s="2991" t="s">
        <v>815</v>
      </c>
      <c r="C15" s="2991" t="s">
        <v>874</v>
      </c>
      <c r="D15" s="2991" t="s">
        <v>4615</v>
      </c>
      <c r="E15" s="2991" t="s">
        <v>4616</v>
      </c>
      <c r="F15" s="2991" t="s">
        <v>4617</v>
      </c>
      <c r="G15" s="2991" t="s">
        <v>4618</v>
      </c>
      <c r="H15" s="2991" t="s">
        <v>4619</v>
      </c>
      <c r="I15" s="2991" t="s">
        <v>4620</v>
      </c>
      <c r="J15" s="2991" t="s">
        <v>4621</v>
      </c>
      <c r="K15" s="2991" t="s">
        <v>4622</v>
      </c>
      <c r="L15" s="2991" t="s">
        <v>4623</v>
      </c>
      <c r="M15" s="2991" t="s">
        <v>4624</v>
      </c>
      <c r="N15" s="2992" t="s">
        <v>4625</v>
      </c>
    </row>
    <row r="16" spans="1:18" ht="16.5" customHeight="1">
      <c r="A16" s="3002" t="s">
        <v>438</v>
      </c>
      <c r="B16" s="3428">
        <v>215</v>
      </c>
      <c r="C16" s="2781">
        <v>21</v>
      </c>
      <c r="D16" s="2781">
        <v>12</v>
      </c>
      <c r="E16" s="2781">
        <v>16</v>
      </c>
      <c r="F16" s="2781">
        <v>8</v>
      </c>
      <c r="G16" s="2781">
        <v>17</v>
      </c>
      <c r="H16" s="2781">
        <v>13</v>
      </c>
      <c r="I16" s="2781">
        <v>18</v>
      </c>
      <c r="J16" s="2781">
        <v>19</v>
      </c>
      <c r="K16" s="2781">
        <v>27</v>
      </c>
      <c r="L16" s="2781">
        <v>19</v>
      </c>
      <c r="M16" s="2781">
        <v>26</v>
      </c>
      <c r="N16" s="2781">
        <v>19</v>
      </c>
    </row>
    <row r="17" spans="1:14" ht="16.5" customHeight="1">
      <c r="A17" s="3002" t="s">
        <v>344</v>
      </c>
      <c r="B17" s="3428">
        <v>193</v>
      </c>
      <c r="C17" s="2781">
        <v>13</v>
      </c>
      <c r="D17" s="2781">
        <v>11</v>
      </c>
      <c r="E17" s="2781">
        <v>7</v>
      </c>
      <c r="F17" s="2781">
        <v>17</v>
      </c>
      <c r="G17" s="2781">
        <v>13</v>
      </c>
      <c r="H17" s="2781">
        <v>20</v>
      </c>
      <c r="I17" s="2781">
        <v>12</v>
      </c>
      <c r="J17" s="2781">
        <v>18</v>
      </c>
      <c r="K17" s="2781">
        <v>15</v>
      </c>
      <c r="L17" s="2781">
        <v>20</v>
      </c>
      <c r="M17" s="2781">
        <v>29</v>
      </c>
      <c r="N17" s="2781">
        <v>18</v>
      </c>
    </row>
    <row r="18" spans="1:14" ht="16.5" customHeight="1">
      <c r="A18" s="3002" t="s">
        <v>345</v>
      </c>
      <c r="B18" s="3428">
        <v>183</v>
      </c>
      <c r="C18" s="2781">
        <v>17</v>
      </c>
      <c r="D18" s="2781">
        <v>26</v>
      </c>
      <c r="E18" s="2781">
        <v>19</v>
      </c>
      <c r="F18" s="2781">
        <v>14</v>
      </c>
      <c r="G18" s="2781">
        <v>8</v>
      </c>
      <c r="H18" s="2781">
        <v>17</v>
      </c>
      <c r="I18" s="2781">
        <v>14</v>
      </c>
      <c r="J18" s="2781">
        <v>18</v>
      </c>
      <c r="K18" s="2781">
        <v>15</v>
      </c>
      <c r="L18" s="2781">
        <v>10</v>
      </c>
      <c r="M18" s="2781">
        <v>11</v>
      </c>
      <c r="N18" s="2781">
        <v>14</v>
      </c>
    </row>
    <row r="19" spans="1:14" ht="16.5" customHeight="1">
      <c r="A19" s="3429" t="s">
        <v>2265</v>
      </c>
      <c r="B19" s="3428">
        <v>176</v>
      </c>
      <c r="C19" s="2781">
        <v>12</v>
      </c>
      <c r="D19" s="2781">
        <v>16</v>
      </c>
      <c r="E19" s="2781">
        <v>11</v>
      </c>
      <c r="F19" s="2781">
        <v>12</v>
      </c>
      <c r="G19" s="2781">
        <v>27</v>
      </c>
      <c r="H19" s="2781">
        <v>17</v>
      </c>
      <c r="I19" s="2781">
        <v>10</v>
      </c>
      <c r="J19" s="2781">
        <v>8</v>
      </c>
      <c r="K19" s="2781">
        <v>17</v>
      </c>
      <c r="L19" s="2781">
        <v>17</v>
      </c>
      <c r="M19" s="2781">
        <v>10</v>
      </c>
      <c r="N19" s="2781">
        <v>19</v>
      </c>
    </row>
    <row r="20" spans="1:14" ht="16.5" customHeight="1" thickBot="1">
      <c r="A20" s="3182" t="s">
        <v>873</v>
      </c>
      <c r="B20" s="3430">
        <v>118</v>
      </c>
      <c r="C20" s="2788">
        <v>12</v>
      </c>
      <c r="D20" s="2788">
        <v>11</v>
      </c>
      <c r="E20" s="2788">
        <v>13</v>
      </c>
      <c r="F20" s="2788">
        <v>5</v>
      </c>
      <c r="G20" s="2788">
        <v>8</v>
      </c>
      <c r="H20" s="2788">
        <v>9</v>
      </c>
      <c r="I20" s="2788">
        <v>8</v>
      </c>
      <c r="J20" s="2788">
        <v>10</v>
      </c>
      <c r="K20" s="2788">
        <v>15</v>
      </c>
      <c r="L20" s="2788">
        <v>10</v>
      </c>
      <c r="M20" s="2788">
        <v>6</v>
      </c>
      <c r="N20" s="2788">
        <v>11</v>
      </c>
    </row>
    <row r="21" spans="1:14" s="2989" customFormat="1" ht="15" customHeight="1">
      <c r="A21" s="3431" t="s">
        <v>4607</v>
      </c>
      <c r="B21" s="3431"/>
      <c r="C21" s="3431"/>
      <c r="D21" s="3431"/>
      <c r="E21" s="3431"/>
      <c r="F21" s="3431"/>
      <c r="G21" s="3431"/>
      <c r="H21" s="3431"/>
      <c r="I21" s="3431"/>
      <c r="J21" s="3431"/>
      <c r="L21" s="3431"/>
      <c r="M21" s="3431"/>
      <c r="N21" s="3432" t="s">
        <v>4599</v>
      </c>
    </row>
    <row r="22" spans="1:14" s="2989" customFormat="1" ht="15" customHeight="1">
      <c r="A22" s="2566"/>
      <c r="B22" s="2566"/>
      <c r="C22" s="2566"/>
      <c r="D22" s="2566"/>
      <c r="E22" s="2566"/>
      <c r="F22" s="2566"/>
      <c r="G22" s="2566"/>
      <c r="H22" s="2566"/>
      <c r="I22" s="2566"/>
      <c r="J22" s="2566"/>
      <c r="L22" s="2566"/>
      <c r="M22" s="2566"/>
      <c r="N22" s="2789"/>
    </row>
    <row r="24" spans="1:14" s="3434" customFormat="1" ht="30" customHeight="1">
      <c r="A24" s="3433" t="s">
        <v>4626</v>
      </c>
      <c r="B24" s="3433"/>
      <c r="C24" s="3433"/>
      <c r="D24" s="3433"/>
      <c r="E24" s="3433"/>
      <c r="F24" s="3433"/>
      <c r="G24" s="3433"/>
      <c r="H24" s="3433"/>
      <c r="I24" s="3433"/>
      <c r="J24" s="3433"/>
      <c r="K24" s="3433"/>
      <c r="L24" s="3433"/>
      <c r="M24" s="3433"/>
      <c r="N24" s="3433"/>
    </row>
    <row r="25" spans="1:14" s="3435" customFormat="1" ht="15" customHeight="1" thickBot="1">
      <c r="N25" s="3436" t="s">
        <v>4627</v>
      </c>
    </row>
    <row r="26" spans="1:14" s="3434" customFormat="1" ht="21" customHeight="1">
      <c r="A26" s="5995" t="s">
        <v>1047</v>
      </c>
      <c r="B26" s="5996"/>
      <c r="C26" s="5996" t="s">
        <v>4628</v>
      </c>
      <c r="D26" s="5996"/>
      <c r="E26" s="5996"/>
      <c r="F26" s="5996"/>
      <c r="G26" s="5996" t="s">
        <v>4610</v>
      </c>
      <c r="H26" s="5996"/>
      <c r="I26" s="5996"/>
      <c r="J26" s="5996"/>
      <c r="K26" s="5996" t="s">
        <v>4611</v>
      </c>
      <c r="L26" s="5996"/>
      <c r="M26" s="5996"/>
      <c r="N26" s="5997"/>
    </row>
    <row r="27" spans="1:14" s="3434" customFormat="1" ht="16.5" customHeight="1">
      <c r="A27" s="5998" t="s">
        <v>4629</v>
      </c>
      <c r="B27" s="5999"/>
      <c r="C27" s="6000">
        <f>SUM(G27:N27)</f>
        <v>1</v>
      </c>
      <c r="D27" s="6001"/>
      <c r="E27" s="6001"/>
      <c r="F27" s="6001"/>
      <c r="G27" s="6002" t="s">
        <v>1232</v>
      </c>
      <c r="H27" s="6002"/>
      <c r="I27" s="6002"/>
      <c r="J27" s="6002"/>
      <c r="K27" s="6002">
        <v>1</v>
      </c>
      <c r="L27" s="6002"/>
      <c r="M27" s="6002"/>
      <c r="N27" s="6002"/>
    </row>
    <row r="28" spans="1:14" s="3434" customFormat="1" ht="16.5" customHeight="1">
      <c r="A28" s="5992" t="s">
        <v>4630</v>
      </c>
      <c r="B28" s="5993" t="s">
        <v>4630</v>
      </c>
      <c r="C28" s="5989">
        <f t="shared" ref="C28:C32" si="0">SUM(G28:N28)</f>
        <v>3</v>
      </c>
      <c r="D28" s="5990"/>
      <c r="E28" s="5990"/>
      <c r="F28" s="5990"/>
      <c r="G28" s="5991" t="s">
        <v>1232</v>
      </c>
      <c r="H28" s="5991"/>
      <c r="I28" s="5991"/>
      <c r="J28" s="5991"/>
      <c r="K28" s="5991">
        <v>3</v>
      </c>
      <c r="L28" s="5991"/>
      <c r="M28" s="5991"/>
      <c r="N28" s="5991"/>
    </row>
    <row r="29" spans="1:14" s="3434" customFormat="1" ht="16.5" customHeight="1">
      <c r="A29" s="5992" t="s">
        <v>4631</v>
      </c>
      <c r="B29" s="5993" t="s">
        <v>4631</v>
      </c>
      <c r="C29" s="5989">
        <f t="shared" si="0"/>
        <v>0</v>
      </c>
      <c r="D29" s="5990"/>
      <c r="E29" s="5990"/>
      <c r="F29" s="5990"/>
      <c r="G29" s="5991" t="s">
        <v>1232</v>
      </c>
      <c r="H29" s="5991"/>
      <c r="I29" s="5991"/>
      <c r="J29" s="5991"/>
      <c r="K29" s="5991">
        <v>0</v>
      </c>
      <c r="L29" s="5991"/>
      <c r="M29" s="5991"/>
      <c r="N29" s="5991"/>
    </row>
    <row r="30" spans="1:14" s="3434" customFormat="1" ht="16.5" customHeight="1">
      <c r="A30" s="5987" t="s">
        <v>4632</v>
      </c>
      <c r="B30" s="5988" t="s">
        <v>3304</v>
      </c>
      <c r="C30" s="5989">
        <f t="shared" si="0"/>
        <v>4</v>
      </c>
      <c r="D30" s="5990"/>
      <c r="E30" s="5990"/>
      <c r="F30" s="5990"/>
      <c r="G30" s="5991" t="s">
        <v>1232</v>
      </c>
      <c r="H30" s="5991"/>
      <c r="I30" s="5991"/>
      <c r="J30" s="5991"/>
      <c r="K30" s="5991">
        <f>SUM(K27:N29)</f>
        <v>4</v>
      </c>
      <c r="L30" s="5991"/>
      <c r="M30" s="5991"/>
      <c r="N30" s="5991"/>
    </row>
    <row r="31" spans="1:14" s="3434" customFormat="1" ht="16.5" customHeight="1">
      <c r="A31" s="5992" t="s">
        <v>4633</v>
      </c>
      <c r="B31" s="5993" t="s">
        <v>1255</v>
      </c>
      <c r="C31" s="5989">
        <f t="shared" si="0"/>
        <v>36</v>
      </c>
      <c r="D31" s="5990"/>
      <c r="E31" s="5990"/>
      <c r="F31" s="5990"/>
      <c r="G31" s="5991" t="s">
        <v>1232</v>
      </c>
      <c r="H31" s="5991"/>
      <c r="I31" s="5991"/>
      <c r="J31" s="5991"/>
      <c r="K31" s="5991">
        <v>36</v>
      </c>
      <c r="L31" s="5991"/>
      <c r="M31" s="5991"/>
      <c r="N31" s="5991"/>
    </row>
    <row r="32" spans="1:14" s="3437" customFormat="1" ht="16.5" customHeight="1" thickBot="1">
      <c r="A32" s="5982" t="s">
        <v>815</v>
      </c>
      <c r="B32" s="5983"/>
      <c r="C32" s="5984">
        <f t="shared" si="0"/>
        <v>40</v>
      </c>
      <c r="D32" s="5985"/>
      <c r="E32" s="5985"/>
      <c r="F32" s="5985"/>
      <c r="G32" s="5986" t="s">
        <v>1232</v>
      </c>
      <c r="H32" s="5986"/>
      <c r="I32" s="5986"/>
      <c r="J32" s="5986"/>
      <c r="K32" s="5986">
        <f t="shared" ref="K32" si="1">SUM(K30:N31)</f>
        <v>40</v>
      </c>
      <c r="L32" s="5986"/>
      <c r="M32" s="5986"/>
      <c r="N32" s="5986"/>
    </row>
    <row r="33" spans="1:14" s="3435" customFormat="1" ht="15" customHeight="1">
      <c r="A33" s="3438" t="s">
        <v>4607</v>
      </c>
      <c r="B33" s="3438"/>
      <c r="N33" s="3436" t="s">
        <v>4599</v>
      </c>
    </row>
    <row r="34" spans="1:14">
      <c r="A34" s="3424" t="s">
        <v>4634</v>
      </c>
    </row>
  </sheetData>
  <mergeCells count="73">
    <mergeCell ref="A3:B4"/>
    <mergeCell ref="C3:F3"/>
    <mergeCell ref="G3:J3"/>
    <mergeCell ref="K3:N3"/>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E5:F5"/>
    <mergeCell ref="G5:H5"/>
    <mergeCell ref="I5:J5"/>
    <mergeCell ref="K5:L5"/>
    <mergeCell ref="M7:N7"/>
    <mergeCell ref="A8:B8"/>
    <mergeCell ref="C8:D8"/>
    <mergeCell ref="E8:F8"/>
    <mergeCell ref="G8:H8"/>
    <mergeCell ref="I8:J8"/>
    <mergeCell ref="K8:L8"/>
    <mergeCell ref="M8:N8"/>
    <mergeCell ref="A7:B7"/>
    <mergeCell ref="C7:D7"/>
    <mergeCell ref="E7:F7"/>
    <mergeCell ref="G7:H7"/>
    <mergeCell ref="I7:J7"/>
    <mergeCell ref="K7:L7"/>
    <mergeCell ref="A27:B27"/>
    <mergeCell ref="C27:F27"/>
    <mergeCell ref="G27:J27"/>
    <mergeCell ref="K27:N27"/>
    <mergeCell ref="A9:B9"/>
    <mergeCell ref="C9:D9"/>
    <mergeCell ref="E9:F9"/>
    <mergeCell ref="G9:H9"/>
    <mergeCell ref="I9:J9"/>
    <mergeCell ref="K9:L9"/>
    <mergeCell ref="M9:N9"/>
    <mergeCell ref="A26:B26"/>
    <mergeCell ref="C26:F26"/>
    <mergeCell ref="G26:J26"/>
    <mergeCell ref="K26:N26"/>
    <mergeCell ref="A28:B28"/>
    <mergeCell ref="C28:F28"/>
    <mergeCell ref="G28:J28"/>
    <mergeCell ref="K28:N28"/>
    <mergeCell ref="A29:B29"/>
    <mergeCell ref="C29:F29"/>
    <mergeCell ref="G29:J29"/>
    <mergeCell ref="K29:N29"/>
    <mergeCell ref="A32:B32"/>
    <mergeCell ref="C32:F32"/>
    <mergeCell ref="G32:J32"/>
    <mergeCell ref="K32:N32"/>
    <mergeCell ref="A30:B30"/>
    <mergeCell ref="C30:F30"/>
    <mergeCell ref="G30:J30"/>
    <mergeCell ref="K30:N30"/>
    <mergeCell ref="A31:B31"/>
    <mergeCell ref="C31:F31"/>
    <mergeCell ref="G31:J31"/>
    <mergeCell ref="K31:N31"/>
  </mergeCells>
  <phoneticPr fontId="2"/>
  <printOptions horizontalCentered="1"/>
  <pageMargins left="0.39370078740157483" right="0.39370078740157483" top="0.59055118110236227" bottom="0.59055118110236227" header="0.11811023622047245" footer="0.11811023622047245"/>
  <pageSetup paperSize="9" firstPageNumber="129" orientation="portrait" useFirstPageNumber="1" r:id="rId1"/>
  <headerFooter alignWithMargins="0">
    <oddFooter>&amp;C&amp;"ＭＳ 明朝,標準"&amp;10&amp;P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A158-532A-4F16-9C61-21297F9EC98C}">
  <dimension ref="A1:O55"/>
  <sheetViews>
    <sheetView showGridLines="0" view="pageBreakPreview" zoomScaleNormal="100" zoomScaleSheetLayoutView="100" workbookViewId="0"/>
  </sheetViews>
  <sheetFormatPr defaultColWidth="9" defaultRowHeight="13"/>
  <cols>
    <col min="1" max="9" width="7.6328125" style="3440" customWidth="1"/>
    <col min="10" max="12" width="7.453125" style="3440" customWidth="1"/>
    <col min="13" max="16384" width="9" style="3440"/>
  </cols>
  <sheetData>
    <row r="1" spans="1:15" ht="26.25" customHeight="1">
      <c r="A1" s="3439" t="s">
        <v>4635</v>
      </c>
      <c r="B1" s="3439"/>
      <c r="C1" s="3439"/>
      <c r="D1" s="3439"/>
      <c r="E1" s="3439"/>
      <c r="F1" s="3439"/>
      <c r="G1" s="3439"/>
      <c r="H1" s="3439"/>
      <c r="I1" s="3439"/>
      <c r="J1" s="3439"/>
      <c r="K1" s="3439"/>
      <c r="L1" s="3439"/>
    </row>
    <row r="2" spans="1:15" s="3441" customFormat="1" ht="12" customHeight="1" thickBot="1">
      <c r="B2" s="3442"/>
      <c r="L2" s="3443" t="s">
        <v>4586</v>
      </c>
    </row>
    <row r="3" spans="1:15" ht="17.25" customHeight="1">
      <c r="A3" s="6089" t="s">
        <v>4636</v>
      </c>
      <c r="B3" s="6090"/>
      <c r="C3" s="6091" t="s">
        <v>872</v>
      </c>
      <c r="D3" s="6092"/>
      <c r="E3" s="6091" t="s">
        <v>484</v>
      </c>
      <c r="F3" s="6092"/>
      <c r="G3" s="6091" t="s">
        <v>2323</v>
      </c>
      <c r="H3" s="6092"/>
      <c r="I3" s="6091" t="s">
        <v>2410</v>
      </c>
      <c r="J3" s="6092"/>
      <c r="K3" s="6091" t="s">
        <v>2325</v>
      </c>
      <c r="L3" s="6092"/>
    </row>
    <row r="4" spans="1:15" s="3446" customFormat="1" ht="14.25" customHeight="1">
      <c r="A4" s="6085" t="s">
        <v>815</v>
      </c>
      <c r="B4" s="6086"/>
      <c r="C4" s="6087">
        <v>215</v>
      </c>
      <c r="D4" s="6088"/>
      <c r="E4" s="6088">
        <v>193</v>
      </c>
      <c r="F4" s="6088"/>
      <c r="G4" s="6088">
        <v>183</v>
      </c>
      <c r="H4" s="6088"/>
      <c r="I4" s="6088">
        <v>176</v>
      </c>
      <c r="J4" s="6088"/>
      <c r="K4" s="6088">
        <f>SUM($K$5:$L$14)</f>
        <v>118</v>
      </c>
      <c r="L4" s="6088"/>
      <c r="M4" s="3444"/>
      <c r="N4" s="3445"/>
    </row>
    <row r="5" spans="1:15" ht="14.25" customHeight="1">
      <c r="A5" s="6081" t="s">
        <v>4637</v>
      </c>
      <c r="B5" s="6082"/>
      <c r="C5" s="6083">
        <v>6</v>
      </c>
      <c r="D5" s="6084"/>
      <c r="E5" s="6084">
        <v>9</v>
      </c>
      <c r="F5" s="6084"/>
      <c r="G5" s="6084">
        <v>9</v>
      </c>
      <c r="H5" s="6084"/>
      <c r="I5" s="6084">
        <v>6</v>
      </c>
      <c r="J5" s="6084"/>
      <c r="K5" s="6084">
        <v>8</v>
      </c>
      <c r="L5" s="6084"/>
      <c r="M5" s="3447"/>
      <c r="N5" s="3447"/>
      <c r="O5" s="3447"/>
    </row>
    <row r="6" spans="1:15" ht="14.25" customHeight="1">
      <c r="A6" s="6081" t="s">
        <v>4638</v>
      </c>
      <c r="B6" s="6082"/>
      <c r="C6" s="6083">
        <v>30</v>
      </c>
      <c r="D6" s="6084"/>
      <c r="E6" s="6084">
        <v>25</v>
      </c>
      <c r="F6" s="6084"/>
      <c r="G6" s="6084">
        <v>30</v>
      </c>
      <c r="H6" s="6084"/>
      <c r="I6" s="6084">
        <v>27</v>
      </c>
      <c r="J6" s="6084"/>
      <c r="K6" s="6084">
        <v>19</v>
      </c>
      <c r="L6" s="6084"/>
    </row>
    <row r="7" spans="1:15" ht="14.25" customHeight="1">
      <c r="A7" s="6081" t="s">
        <v>4639</v>
      </c>
      <c r="B7" s="6082"/>
      <c r="C7" s="6083">
        <v>34</v>
      </c>
      <c r="D7" s="6084"/>
      <c r="E7" s="6084">
        <v>24</v>
      </c>
      <c r="F7" s="6084"/>
      <c r="G7" s="6084">
        <v>24</v>
      </c>
      <c r="H7" s="6084"/>
      <c r="I7" s="6084">
        <v>27</v>
      </c>
      <c r="J7" s="6084"/>
      <c r="K7" s="6084">
        <v>13</v>
      </c>
      <c r="L7" s="6084"/>
    </row>
    <row r="8" spans="1:15" ht="14.25" customHeight="1">
      <c r="A8" s="6081" t="s">
        <v>4640</v>
      </c>
      <c r="B8" s="6082"/>
      <c r="C8" s="6083">
        <v>36</v>
      </c>
      <c r="D8" s="6084"/>
      <c r="E8" s="6084">
        <v>20</v>
      </c>
      <c r="F8" s="6084"/>
      <c r="G8" s="6084">
        <v>22</v>
      </c>
      <c r="H8" s="6084"/>
      <c r="I8" s="6084">
        <v>29</v>
      </c>
      <c r="J8" s="6084"/>
      <c r="K8" s="6084">
        <v>12</v>
      </c>
      <c r="L8" s="6084"/>
    </row>
    <row r="9" spans="1:15" ht="14.25" customHeight="1">
      <c r="A9" s="6081" t="s">
        <v>4641</v>
      </c>
      <c r="B9" s="6082"/>
      <c r="C9" s="6083">
        <v>30</v>
      </c>
      <c r="D9" s="6084"/>
      <c r="E9" s="6084">
        <v>18</v>
      </c>
      <c r="F9" s="6084"/>
      <c r="G9" s="6084">
        <v>21</v>
      </c>
      <c r="H9" s="6084"/>
      <c r="I9" s="6084">
        <v>16</v>
      </c>
      <c r="J9" s="6084"/>
      <c r="K9" s="6084">
        <v>11</v>
      </c>
      <c r="L9" s="6084"/>
    </row>
    <row r="10" spans="1:15" ht="14.25" customHeight="1">
      <c r="A10" s="6081" t="s">
        <v>4642</v>
      </c>
      <c r="B10" s="6082"/>
      <c r="C10" s="6083">
        <v>27</v>
      </c>
      <c r="D10" s="6084"/>
      <c r="E10" s="6084">
        <v>29</v>
      </c>
      <c r="F10" s="6084"/>
      <c r="G10" s="6084">
        <v>29</v>
      </c>
      <c r="H10" s="6084"/>
      <c r="I10" s="6084">
        <v>18</v>
      </c>
      <c r="J10" s="6084"/>
      <c r="K10" s="6084">
        <v>15</v>
      </c>
      <c r="L10" s="6084"/>
    </row>
    <row r="11" spans="1:15" ht="14.25" customHeight="1">
      <c r="A11" s="6081" t="s">
        <v>4643</v>
      </c>
      <c r="B11" s="6082"/>
      <c r="C11" s="6083">
        <v>33</v>
      </c>
      <c r="D11" s="6084"/>
      <c r="E11" s="6084">
        <v>44</v>
      </c>
      <c r="F11" s="6084"/>
      <c r="G11" s="6084">
        <v>26</v>
      </c>
      <c r="H11" s="6084"/>
      <c r="I11" s="6084">
        <v>27</v>
      </c>
      <c r="J11" s="6084"/>
      <c r="K11" s="6084">
        <v>31</v>
      </c>
      <c r="L11" s="6084"/>
    </row>
    <row r="12" spans="1:15" ht="14.25" customHeight="1">
      <c r="A12" s="6081" t="s">
        <v>4644</v>
      </c>
      <c r="B12" s="6082"/>
      <c r="C12" s="6083">
        <v>6</v>
      </c>
      <c r="D12" s="6084"/>
      <c r="E12" s="6084">
        <v>9</v>
      </c>
      <c r="F12" s="6084"/>
      <c r="G12" s="6084">
        <v>14</v>
      </c>
      <c r="H12" s="6084"/>
      <c r="I12" s="6084">
        <v>14</v>
      </c>
      <c r="J12" s="6084"/>
      <c r="K12" s="6084">
        <v>7</v>
      </c>
      <c r="L12" s="6084"/>
    </row>
    <row r="13" spans="1:15" ht="14.25" customHeight="1">
      <c r="A13" s="6081" t="s">
        <v>4645</v>
      </c>
      <c r="B13" s="6082"/>
      <c r="C13" s="6083">
        <v>11</v>
      </c>
      <c r="D13" s="6084"/>
      <c r="E13" s="6084">
        <v>11</v>
      </c>
      <c r="F13" s="6084"/>
      <c r="G13" s="6084">
        <v>7</v>
      </c>
      <c r="H13" s="6084"/>
      <c r="I13" s="6084">
        <v>9</v>
      </c>
      <c r="J13" s="6084"/>
      <c r="K13" s="6084">
        <v>2</v>
      </c>
      <c r="L13" s="6084"/>
    </row>
    <row r="14" spans="1:15" s="3441" customFormat="1" ht="14.25" customHeight="1" thickBot="1">
      <c r="A14" s="6077" t="s">
        <v>4646</v>
      </c>
      <c r="B14" s="6078"/>
      <c r="C14" s="6079">
        <v>2</v>
      </c>
      <c r="D14" s="6080"/>
      <c r="E14" s="6080">
        <v>4</v>
      </c>
      <c r="F14" s="6080"/>
      <c r="G14" s="6080">
        <v>1</v>
      </c>
      <c r="H14" s="6080"/>
      <c r="I14" s="6080">
        <v>3</v>
      </c>
      <c r="J14" s="6080"/>
      <c r="K14" s="6080" t="s">
        <v>1232</v>
      </c>
      <c r="L14" s="6080"/>
    </row>
    <row r="15" spans="1:15" s="3441" customFormat="1" ht="15" customHeight="1">
      <c r="A15" s="3448" t="s">
        <v>4607</v>
      </c>
      <c r="B15" s="3442"/>
      <c r="J15" s="3442"/>
      <c r="L15" s="3449" t="s">
        <v>4599</v>
      </c>
    </row>
    <row r="16" spans="1:15" ht="12" customHeight="1"/>
    <row r="17" spans="1:12" s="3451" customFormat="1" ht="26.25" customHeight="1">
      <c r="A17" s="3450" t="s">
        <v>4647</v>
      </c>
      <c r="B17" s="3450"/>
      <c r="C17" s="3450"/>
      <c r="D17" s="3450"/>
      <c r="E17" s="3450"/>
      <c r="F17" s="3450"/>
      <c r="G17" s="3450"/>
      <c r="H17" s="3450"/>
      <c r="I17" s="3450"/>
      <c r="J17" s="3450"/>
      <c r="K17" s="3450"/>
      <c r="L17" s="3450"/>
    </row>
    <row r="18" spans="1:12" ht="13.5" customHeight="1" thickBot="1">
      <c r="A18" s="3452"/>
      <c r="C18" s="3452"/>
      <c r="D18" s="3452"/>
      <c r="L18" s="3453" t="s">
        <v>4648</v>
      </c>
    </row>
    <row r="19" spans="1:12" ht="17.25" customHeight="1">
      <c r="A19" s="5561" t="s">
        <v>4649</v>
      </c>
      <c r="B19" s="5566"/>
      <c r="C19" s="5566"/>
      <c r="D19" s="5566"/>
      <c r="E19" s="5646" t="s">
        <v>4650</v>
      </c>
      <c r="F19" s="6068"/>
      <c r="G19" s="5566" t="s">
        <v>4649</v>
      </c>
      <c r="H19" s="5566"/>
      <c r="I19" s="5566"/>
      <c r="J19" s="5566"/>
      <c r="K19" s="5646" t="s">
        <v>4651</v>
      </c>
      <c r="L19" s="6068"/>
    </row>
    <row r="20" spans="1:12" ht="14.25" customHeight="1">
      <c r="A20" s="6069" t="s">
        <v>815</v>
      </c>
      <c r="B20" s="6069"/>
      <c r="C20" s="6069"/>
      <c r="D20" s="6070"/>
      <c r="E20" s="6071">
        <f>SUM(E21:F30,K20:L30)</f>
        <v>118</v>
      </c>
      <c r="F20" s="6072"/>
      <c r="G20" s="6051" t="s">
        <v>4652</v>
      </c>
      <c r="H20" s="6073"/>
      <c r="I20" s="6073"/>
      <c r="J20" s="6074"/>
      <c r="K20" s="6075" t="s">
        <v>1232</v>
      </c>
      <c r="L20" s="6076"/>
    </row>
    <row r="21" spans="1:12" ht="14.25" customHeight="1">
      <c r="A21" s="6047" t="s">
        <v>4653</v>
      </c>
      <c r="B21" s="6047"/>
      <c r="C21" s="6047"/>
      <c r="D21" s="6048"/>
      <c r="E21" s="6049" t="s">
        <v>1232</v>
      </c>
      <c r="F21" s="6050"/>
      <c r="G21" s="6067" t="s">
        <v>4654</v>
      </c>
      <c r="H21" s="6047"/>
      <c r="I21" s="6047"/>
      <c r="J21" s="6048"/>
      <c r="K21" s="6052">
        <v>3</v>
      </c>
      <c r="L21" s="6053"/>
    </row>
    <row r="22" spans="1:12" ht="14.25" customHeight="1">
      <c r="A22" s="6047" t="s">
        <v>4655</v>
      </c>
      <c r="B22" s="6047"/>
      <c r="C22" s="6047"/>
      <c r="D22" s="6048"/>
      <c r="E22" s="6049" t="s">
        <v>1232</v>
      </c>
      <c r="F22" s="6050"/>
      <c r="G22" s="6061" t="s">
        <v>4656</v>
      </c>
      <c r="H22" s="6062"/>
      <c r="I22" s="6062"/>
      <c r="J22" s="6063"/>
      <c r="K22" s="6052">
        <v>8</v>
      </c>
      <c r="L22" s="6053"/>
    </row>
    <row r="23" spans="1:12" ht="14.25" customHeight="1">
      <c r="A23" s="6047" t="s">
        <v>4657</v>
      </c>
      <c r="B23" s="6047"/>
      <c r="C23" s="6047"/>
      <c r="D23" s="6048"/>
      <c r="E23" s="6049">
        <v>1</v>
      </c>
      <c r="F23" s="6050"/>
      <c r="G23" s="6064" t="s">
        <v>4658</v>
      </c>
      <c r="H23" s="6061" t="s">
        <v>4659</v>
      </c>
      <c r="I23" s="6062"/>
      <c r="J23" s="6062"/>
      <c r="K23" s="6052" t="s">
        <v>1232</v>
      </c>
      <c r="L23" s="6053"/>
    </row>
    <row r="24" spans="1:12" ht="14.25" customHeight="1">
      <c r="A24" s="6047" t="s">
        <v>4660</v>
      </c>
      <c r="B24" s="6047"/>
      <c r="C24" s="6047"/>
      <c r="D24" s="6048"/>
      <c r="E24" s="6049">
        <v>3</v>
      </c>
      <c r="F24" s="6050"/>
      <c r="G24" s="6065"/>
      <c r="H24" s="6061" t="s">
        <v>4661</v>
      </c>
      <c r="I24" s="6062"/>
      <c r="J24" s="6062"/>
      <c r="K24" s="6052">
        <v>28</v>
      </c>
      <c r="L24" s="6053"/>
    </row>
    <row r="25" spans="1:12" ht="14.25" customHeight="1">
      <c r="A25" s="6047" t="s">
        <v>4662</v>
      </c>
      <c r="B25" s="6047"/>
      <c r="C25" s="6047"/>
      <c r="D25" s="6048"/>
      <c r="E25" s="6049" t="s">
        <v>1232</v>
      </c>
      <c r="F25" s="6050"/>
      <c r="G25" s="6065"/>
      <c r="H25" s="6061" t="s">
        <v>4663</v>
      </c>
      <c r="I25" s="6062"/>
      <c r="J25" s="6062"/>
      <c r="K25" s="6052">
        <v>5</v>
      </c>
      <c r="L25" s="6053"/>
    </row>
    <row r="26" spans="1:12" ht="14.25" customHeight="1">
      <c r="A26" s="6047" t="s">
        <v>4664</v>
      </c>
      <c r="B26" s="6047"/>
      <c r="C26" s="6047"/>
      <c r="D26" s="6048"/>
      <c r="E26" s="6049" t="s">
        <v>1232</v>
      </c>
      <c r="F26" s="6050"/>
      <c r="G26" s="6065"/>
      <c r="H26" s="6061" t="s">
        <v>4665</v>
      </c>
      <c r="I26" s="6062"/>
      <c r="J26" s="6062"/>
      <c r="K26" s="6052">
        <v>42</v>
      </c>
      <c r="L26" s="6053"/>
    </row>
    <row r="27" spans="1:12" ht="14.25" customHeight="1">
      <c r="A27" s="6047" t="s">
        <v>4666</v>
      </c>
      <c r="B27" s="6047"/>
      <c r="C27" s="6047"/>
      <c r="D27" s="6048"/>
      <c r="E27" s="6049" t="s">
        <v>1232</v>
      </c>
      <c r="F27" s="6050"/>
      <c r="G27" s="6065"/>
      <c r="H27" s="6061" t="s">
        <v>4667</v>
      </c>
      <c r="I27" s="6062"/>
      <c r="J27" s="6062"/>
      <c r="K27" s="6052">
        <v>4</v>
      </c>
      <c r="L27" s="6053"/>
    </row>
    <row r="28" spans="1:12" ht="14.25" customHeight="1">
      <c r="A28" s="6047" t="s">
        <v>4668</v>
      </c>
      <c r="B28" s="6047"/>
      <c r="C28" s="6047"/>
      <c r="D28" s="6048"/>
      <c r="E28" s="6049">
        <v>2</v>
      </c>
      <c r="F28" s="6050"/>
      <c r="G28" s="6066"/>
      <c r="H28" s="6061" t="s">
        <v>4669</v>
      </c>
      <c r="I28" s="6062"/>
      <c r="J28" s="6063"/>
      <c r="K28" s="6052">
        <v>10</v>
      </c>
      <c r="L28" s="6053"/>
    </row>
    <row r="29" spans="1:12" ht="14.25" customHeight="1">
      <c r="A29" s="6047" t="s">
        <v>4670</v>
      </c>
      <c r="B29" s="6047"/>
      <c r="C29" s="6047"/>
      <c r="D29" s="6048"/>
      <c r="E29" s="6049">
        <v>7</v>
      </c>
      <c r="F29" s="6050"/>
      <c r="G29" s="6051" t="s">
        <v>466</v>
      </c>
      <c r="H29" s="6047"/>
      <c r="I29" s="6047"/>
      <c r="J29" s="6048"/>
      <c r="K29" s="6052">
        <v>5</v>
      </c>
      <c r="L29" s="6053"/>
    </row>
    <row r="30" spans="1:12" ht="14.25" customHeight="1" thickBot="1">
      <c r="A30" s="6054" t="s">
        <v>4671</v>
      </c>
      <c r="B30" s="6054"/>
      <c r="C30" s="6054"/>
      <c r="D30" s="6055"/>
      <c r="E30" s="6056" t="s">
        <v>1232</v>
      </c>
      <c r="F30" s="6057"/>
      <c r="G30" s="6058" t="s">
        <v>961</v>
      </c>
      <c r="H30" s="6054"/>
      <c r="I30" s="6054"/>
      <c r="J30" s="6055"/>
      <c r="K30" s="6059" t="s">
        <v>1232</v>
      </c>
      <c r="L30" s="6060"/>
    </row>
    <row r="31" spans="1:12">
      <c r="A31" s="2566" t="s">
        <v>4607</v>
      </c>
      <c r="B31" s="2566"/>
      <c r="C31" s="2989"/>
      <c r="L31" s="2789" t="s">
        <v>4599</v>
      </c>
    </row>
    <row r="32" spans="1:12" ht="12" customHeight="1"/>
    <row r="33" spans="1:12" s="3455" customFormat="1" ht="26.25" customHeight="1">
      <c r="A33" s="3454" t="s">
        <v>4672</v>
      </c>
      <c r="B33" s="3454"/>
      <c r="C33" s="3454"/>
      <c r="D33" s="3454"/>
      <c r="E33" s="3454"/>
      <c r="F33" s="3454"/>
      <c r="G33" s="3454"/>
      <c r="H33" s="3454"/>
      <c r="I33" s="3454"/>
      <c r="J33" s="3454"/>
      <c r="K33" s="3454"/>
      <c r="L33" s="3454"/>
    </row>
    <row r="34" spans="1:12" s="3456" customFormat="1" ht="13.5" customHeight="1" thickBot="1">
      <c r="K34" s="3457"/>
      <c r="L34" s="3453" t="s">
        <v>4648</v>
      </c>
    </row>
    <row r="35" spans="1:12" s="3455" customFormat="1" ht="17.25" customHeight="1">
      <c r="A35" s="6037" t="s">
        <v>4673</v>
      </c>
      <c r="B35" s="6037"/>
      <c r="C35" s="6037"/>
      <c r="D35" s="6038"/>
      <c r="E35" s="6039" t="s">
        <v>1461</v>
      </c>
      <c r="F35" s="6038"/>
      <c r="G35" s="6040" t="s">
        <v>369</v>
      </c>
      <c r="H35" s="6040"/>
      <c r="I35" s="6040" t="s">
        <v>370</v>
      </c>
      <c r="J35" s="6040"/>
      <c r="K35" s="6041" t="s">
        <v>961</v>
      </c>
      <c r="L35" s="6042"/>
    </row>
    <row r="36" spans="1:12" s="3455" customFormat="1" ht="14.25" customHeight="1">
      <c r="A36" s="6043" t="s">
        <v>4674</v>
      </c>
      <c r="B36" s="6043"/>
      <c r="C36" s="6043"/>
      <c r="D36" s="6044"/>
      <c r="E36" s="6045">
        <f>SUM(E37:F48)</f>
        <v>118</v>
      </c>
      <c r="F36" s="6046"/>
      <c r="G36" s="6046">
        <f>SUM(G37:H48)</f>
        <v>71</v>
      </c>
      <c r="H36" s="6046"/>
      <c r="I36" s="6046">
        <f>SUM(I37:J48)</f>
        <v>47</v>
      </c>
      <c r="J36" s="6046"/>
      <c r="K36" s="6046" t="s">
        <v>1232</v>
      </c>
      <c r="L36" s="6046"/>
    </row>
    <row r="37" spans="1:12" s="3455" customFormat="1" ht="14.25" customHeight="1">
      <c r="A37" s="6026" t="s">
        <v>4675</v>
      </c>
      <c r="B37" s="6026"/>
      <c r="C37" s="6026"/>
      <c r="D37" s="6027"/>
      <c r="E37" s="6028">
        <v>5</v>
      </c>
      <c r="F37" s="6029"/>
      <c r="G37" s="6030">
        <v>2</v>
      </c>
      <c r="H37" s="6030"/>
      <c r="I37" s="6030">
        <v>3</v>
      </c>
      <c r="J37" s="6030"/>
      <c r="K37" s="6030" t="s">
        <v>1232</v>
      </c>
      <c r="L37" s="6030"/>
    </row>
    <row r="38" spans="1:12" s="3455" customFormat="1" ht="14.25" customHeight="1">
      <c r="A38" s="6026" t="s">
        <v>4676</v>
      </c>
      <c r="B38" s="6026"/>
      <c r="C38" s="6026"/>
      <c r="D38" s="6027"/>
      <c r="E38" s="6028">
        <v>10</v>
      </c>
      <c r="F38" s="6029"/>
      <c r="G38" s="6030">
        <v>4</v>
      </c>
      <c r="H38" s="6030"/>
      <c r="I38" s="6030">
        <v>6</v>
      </c>
      <c r="J38" s="6030"/>
      <c r="K38" s="6030" t="s">
        <v>1232</v>
      </c>
      <c r="L38" s="6030"/>
    </row>
    <row r="39" spans="1:12" s="3455" customFormat="1" ht="14.25" customHeight="1">
      <c r="A39" s="6026" t="s">
        <v>986</v>
      </c>
      <c r="B39" s="6026"/>
      <c r="C39" s="6026"/>
      <c r="D39" s="6027"/>
      <c r="E39" s="6028">
        <v>6</v>
      </c>
      <c r="F39" s="6029"/>
      <c r="G39" s="6030">
        <v>3</v>
      </c>
      <c r="H39" s="6030"/>
      <c r="I39" s="6030">
        <v>3</v>
      </c>
      <c r="J39" s="6030"/>
      <c r="K39" s="6030" t="s">
        <v>1232</v>
      </c>
      <c r="L39" s="6030"/>
    </row>
    <row r="40" spans="1:12" s="3455" customFormat="1" ht="14.25" customHeight="1">
      <c r="A40" s="6026" t="s">
        <v>987</v>
      </c>
      <c r="B40" s="6026"/>
      <c r="C40" s="6026"/>
      <c r="D40" s="6027"/>
      <c r="E40" s="6028">
        <v>8</v>
      </c>
      <c r="F40" s="6029"/>
      <c r="G40" s="6030">
        <v>6</v>
      </c>
      <c r="H40" s="6030"/>
      <c r="I40" s="6030">
        <v>2</v>
      </c>
      <c r="J40" s="6030"/>
      <c r="K40" s="6030" t="s">
        <v>1232</v>
      </c>
      <c r="L40" s="6030"/>
    </row>
    <row r="41" spans="1:12" s="3455" customFormat="1" ht="14.25" customHeight="1">
      <c r="A41" s="6026" t="s">
        <v>988</v>
      </c>
      <c r="B41" s="6026"/>
      <c r="C41" s="6026"/>
      <c r="D41" s="6027"/>
      <c r="E41" s="6028">
        <v>5</v>
      </c>
      <c r="F41" s="6029"/>
      <c r="G41" s="6030">
        <v>4</v>
      </c>
      <c r="H41" s="6030"/>
      <c r="I41" s="6030">
        <v>1</v>
      </c>
      <c r="J41" s="6030"/>
      <c r="K41" s="6030" t="s">
        <v>1232</v>
      </c>
      <c r="L41" s="6030"/>
    </row>
    <row r="42" spans="1:12" s="3455" customFormat="1" ht="14.25" customHeight="1">
      <c r="A42" s="6026" t="s">
        <v>989</v>
      </c>
      <c r="B42" s="6026"/>
      <c r="C42" s="6026"/>
      <c r="D42" s="6027"/>
      <c r="E42" s="6028">
        <v>4</v>
      </c>
      <c r="F42" s="6029"/>
      <c r="G42" s="6030">
        <v>2</v>
      </c>
      <c r="H42" s="6030"/>
      <c r="I42" s="6030">
        <v>2</v>
      </c>
      <c r="J42" s="6030"/>
      <c r="K42" s="6030" t="s">
        <v>1232</v>
      </c>
      <c r="L42" s="6030"/>
    </row>
    <row r="43" spans="1:12" s="3455" customFormat="1" ht="14.25" customHeight="1">
      <c r="A43" s="6026" t="s">
        <v>990</v>
      </c>
      <c r="B43" s="6026"/>
      <c r="C43" s="6026"/>
      <c r="D43" s="6027"/>
      <c r="E43" s="6028">
        <v>14</v>
      </c>
      <c r="F43" s="6029"/>
      <c r="G43" s="6030">
        <v>7</v>
      </c>
      <c r="H43" s="6030"/>
      <c r="I43" s="6030">
        <v>7</v>
      </c>
      <c r="J43" s="6030"/>
      <c r="K43" s="6030" t="s">
        <v>1232</v>
      </c>
      <c r="L43" s="6030"/>
    </row>
    <row r="44" spans="1:12" s="3455" customFormat="1" ht="14.25" customHeight="1">
      <c r="A44" s="6026" t="s">
        <v>991</v>
      </c>
      <c r="B44" s="6026"/>
      <c r="C44" s="6026"/>
      <c r="D44" s="6027"/>
      <c r="E44" s="6028">
        <v>7</v>
      </c>
      <c r="F44" s="6029"/>
      <c r="G44" s="6030">
        <v>6</v>
      </c>
      <c r="H44" s="6030"/>
      <c r="I44" s="6030">
        <v>1</v>
      </c>
      <c r="J44" s="6030"/>
      <c r="K44" s="6030" t="s">
        <v>1232</v>
      </c>
      <c r="L44" s="6030"/>
    </row>
    <row r="45" spans="1:12" s="3455" customFormat="1" ht="14.25" customHeight="1">
      <c r="A45" s="6026" t="s">
        <v>992</v>
      </c>
      <c r="B45" s="6026"/>
      <c r="C45" s="6026"/>
      <c r="D45" s="6027"/>
      <c r="E45" s="6028">
        <v>8</v>
      </c>
      <c r="F45" s="6029"/>
      <c r="G45" s="6030">
        <v>6</v>
      </c>
      <c r="H45" s="6030"/>
      <c r="I45" s="6030">
        <v>2</v>
      </c>
      <c r="J45" s="6030"/>
      <c r="K45" s="6030" t="s">
        <v>1232</v>
      </c>
      <c r="L45" s="6030"/>
    </row>
    <row r="46" spans="1:12" s="3456" customFormat="1" ht="14.25" customHeight="1">
      <c r="A46" s="6026" t="s">
        <v>993</v>
      </c>
      <c r="B46" s="6026"/>
      <c r="C46" s="6026"/>
      <c r="D46" s="6027"/>
      <c r="E46" s="6028">
        <v>11</v>
      </c>
      <c r="F46" s="6029"/>
      <c r="G46" s="6030">
        <v>6</v>
      </c>
      <c r="H46" s="6030"/>
      <c r="I46" s="6030">
        <v>5</v>
      </c>
      <c r="J46" s="6030"/>
      <c r="K46" s="6030" t="s">
        <v>1232</v>
      </c>
      <c r="L46" s="6030"/>
    </row>
    <row r="47" spans="1:12" s="3455" customFormat="1" ht="14.25" customHeight="1">
      <c r="A47" s="6026" t="s">
        <v>4633</v>
      </c>
      <c r="B47" s="6026"/>
      <c r="C47" s="6026"/>
      <c r="D47" s="6027"/>
      <c r="E47" s="6028">
        <v>40</v>
      </c>
      <c r="F47" s="6029"/>
      <c r="G47" s="6030">
        <v>25</v>
      </c>
      <c r="H47" s="6030"/>
      <c r="I47" s="6030">
        <v>15</v>
      </c>
      <c r="J47" s="6030"/>
      <c r="K47" s="6030" t="s">
        <v>1232</v>
      </c>
      <c r="L47" s="6030"/>
    </row>
    <row r="48" spans="1:12" s="3455" customFormat="1" ht="14.25" customHeight="1" thickBot="1">
      <c r="A48" s="6031" t="s">
        <v>4677</v>
      </c>
      <c r="B48" s="6031"/>
      <c r="C48" s="6031"/>
      <c r="D48" s="6032"/>
      <c r="E48" s="6033" t="s">
        <v>1232</v>
      </c>
      <c r="F48" s="6034"/>
      <c r="G48" s="6035" t="s">
        <v>1232</v>
      </c>
      <c r="H48" s="6035"/>
      <c r="I48" s="6035" t="s">
        <v>1232</v>
      </c>
      <c r="J48" s="6035"/>
      <c r="K48" s="6036" t="s">
        <v>1232</v>
      </c>
      <c r="L48" s="6036"/>
    </row>
    <row r="49" spans="1:12" s="3458" customFormat="1" ht="15" customHeight="1">
      <c r="A49" s="3458" t="s">
        <v>4607</v>
      </c>
      <c r="L49" s="3459" t="s">
        <v>4599</v>
      </c>
    </row>
    <row r="50" spans="1:12" ht="12" customHeight="1"/>
    <row r="51" spans="1:12" ht="16.5">
      <c r="A51" s="3460" t="s">
        <v>4678</v>
      </c>
      <c r="B51" s="3460"/>
      <c r="C51" s="3460"/>
      <c r="D51" s="3460"/>
      <c r="E51" s="3460"/>
      <c r="F51" s="3460"/>
      <c r="G51" s="3460"/>
      <c r="H51" s="3460"/>
      <c r="I51" s="3460"/>
      <c r="J51" s="3460"/>
      <c r="K51" s="3460"/>
      <c r="L51" s="3460"/>
    </row>
    <row r="52" spans="1:12" ht="13.5" thickBot="1">
      <c r="A52" s="3461"/>
      <c r="B52" s="3461"/>
      <c r="C52" s="3461"/>
      <c r="L52" s="3462" t="s">
        <v>3884</v>
      </c>
    </row>
    <row r="53" spans="1:12">
      <c r="A53" s="6020" t="s">
        <v>4679</v>
      </c>
      <c r="B53" s="6021"/>
      <c r="C53" s="6021" t="s">
        <v>4680</v>
      </c>
      <c r="D53" s="6021"/>
      <c r="E53" s="6021" t="s">
        <v>4681</v>
      </c>
      <c r="F53" s="6021"/>
      <c r="G53" s="6021" t="s">
        <v>4682</v>
      </c>
      <c r="H53" s="6021"/>
      <c r="I53" s="6021"/>
      <c r="J53" s="6021"/>
      <c r="K53" s="6021"/>
      <c r="L53" s="6022"/>
    </row>
    <row r="54" spans="1:12" ht="14.25" customHeight="1" thickBot="1">
      <c r="A54" s="6023">
        <v>17</v>
      </c>
      <c r="B54" s="6023"/>
      <c r="C54" s="6023">
        <v>238</v>
      </c>
      <c r="D54" s="6023"/>
      <c r="E54" s="6024">
        <v>9</v>
      </c>
      <c r="F54" s="6024"/>
      <c r="G54" s="6025" t="s">
        <v>4683</v>
      </c>
      <c r="H54" s="6025"/>
      <c r="I54" s="6025"/>
      <c r="J54" s="6025"/>
      <c r="K54" s="6025"/>
      <c r="L54" s="6025"/>
    </row>
    <row r="55" spans="1:12" s="3463" customFormat="1">
      <c r="A55" s="3461"/>
      <c r="B55" s="3461"/>
      <c r="C55" s="3461"/>
      <c r="L55" s="3462" t="s">
        <v>4684</v>
      </c>
    </row>
  </sheetData>
  <mergeCells count="199">
    <mergeCell ref="A4:B4"/>
    <mergeCell ref="C4:D4"/>
    <mergeCell ref="E4:F4"/>
    <mergeCell ref="G4:H4"/>
    <mergeCell ref="I4:J4"/>
    <mergeCell ref="K4:L4"/>
    <mergeCell ref="A3:B3"/>
    <mergeCell ref="C3:D3"/>
    <mergeCell ref="E3:F3"/>
    <mergeCell ref="G3:H3"/>
    <mergeCell ref="I3:J3"/>
    <mergeCell ref="K3:L3"/>
    <mergeCell ref="A6:B6"/>
    <mergeCell ref="C6:D6"/>
    <mergeCell ref="E6:F6"/>
    <mergeCell ref="G6:H6"/>
    <mergeCell ref="I6:J6"/>
    <mergeCell ref="K6:L6"/>
    <mergeCell ref="A5:B5"/>
    <mergeCell ref="C5:D5"/>
    <mergeCell ref="E5:F5"/>
    <mergeCell ref="G5:H5"/>
    <mergeCell ref="I5:J5"/>
    <mergeCell ref="K5:L5"/>
    <mergeCell ref="A8:B8"/>
    <mergeCell ref="C8:D8"/>
    <mergeCell ref="E8:F8"/>
    <mergeCell ref="G8:H8"/>
    <mergeCell ref="I8:J8"/>
    <mergeCell ref="K8:L8"/>
    <mergeCell ref="A7:B7"/>
    <mergeCell ref="C7:D7"/>
    <mergeCell ref="E7:F7"/>
    <mergeCell ref="G7:H7"/>
    <mergeCell ref="I7:J7"/>
    <mergeCell ref="K7:L7"/>
    <mergeCell ref="A10:B10"/>
    <mergeCell ref="C10:D10"/>
    <mergeCell ref="E10:F10"/>
    <mergeCell ref="G10:H10"/>
    <mergeCell ref="I10:J10"/>
    <mergeCell ref="K10:L10"/>
    <mergeCell ref="A9:B9"/>
    <mergeCell ref="C9:D9"/>
    <mergeCell ref="E9:F9"/>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A14:B14"/>
    <mergeCell ref="C14:D14"/>
    <mergeCell ref="E14:F14"/>
    <mergeCell ref="G14:H14"/>
    <mergeCell ref="I14:J14"/>
    <mergeCell ref="K14:L14"/>
    <mergeCell ref="A13:B13"/>
    <mergeCell ref="C13:D13"/>
    <mergeCell ref="E13:F13"/>
    <mergeCell ref="G13:H13"/>
    <mergeCell ref="I13:J13"/>
    <mergeCell ref="K13:L13"/>
    <mergeCell ref="A21:D21"/>
    <mergeCell ref="E21:F21"/>
    <mergeCell ref="G21:J21"/>
    <mergeCell ref="K21:L21"/>
    <mergeCell ref="A22:D22"/>
    <mergeCell ref="E22:F22"/>
    <mergeCell ref="G22:J22"/>
    <mergeCell ref="K22:L22"/>
    <mergeCell ref="A19:D19"/>
    <mergeCell ref="E19:F19"/>
    <mergeCell ref="G19:J19"/>
    <mergeCell ref="K19:L19"/>
    <mergeCell ref="A20:D20"/>
    <mergeCell ref="E20:F20"/>
    <mergeCell ref="G20:J20"/>
    <mergeCell ref="K20:L20"/>
    <mergeCell ref="E25:F25"/>
    <mergeCell ref="H25:J25"/>
    <mergeCell ref="K25:L25"/>
    <mergeCell ref="A26:D26"/>
    <mergeCell ref="E26:F26"/>
    <mergeCell ref="H26:J26"/>
    <mergeCell ref="K26:L26"/>
    <mergeCell ref="A23:D23"/>
    <mergeCell ref="E23:F23"/>
    <mergeCell ref="G23:G28"/>
    <mergeCell ref="H23:J23"/>
    <mergeCell ref="K23:L23"/>
    <mergeCell ref="A24:D24"/>
    <mergeCell ref="E24:F24"/>
    <mergeCell ref="H24:J24"/>
    <mergeCell ref="K24:L24"/>
    <mergeCell ref="A25:D25"/>
    <mergeCell ref="A29:D29"/>
    <mergeCell ref="E29:F29"/>
    <mergeCell ref="G29:J29"/>
    <mergeCell ref="K29:L29"/>
    <mergeCell ref="A30:D30"/>
    <mergeCell ref="E30:F30"/>
    <mergeCell ref="G30:J30"/>
    <mergeCell ref="K30:L30"/>
    <mergeCell ref="A27:D27"/>
    <mergeCell ref="E27:F27"/>
    <mergeCell ref="H27:J27"/>
    <mergeCell ref="K27:L27"/>
    <mergeCell ref="A28:D28"/>
    <mergeCell ref="E28:F28"/>
    <mergeCell ref="H28:J28"/>
    <mergeCell ref="K28:L28"/>
    <mergeCell ref="A35:D35"/>
    <mergeCell ref="E35:F35"/>
    <mergeCell ref="G35:H35"/>
    <mergeCell ref="I35:J35"/>
    <mergeCell ref="K35:L35"/>
    <mergeCell ref="A36:D36"/>
    <mergeCell ref="E36:F36"/>
    <mergeCell ref="G36:H36"/>
    <mergeCell ref="I36:J36"/>
    <mergeCell ref="K36:L36"/>
    <mergeCell ref="A37:D37"/>
    <mergeCell ref="E37:F37"/>
    <mergeCell ref="G37:H37"/>
    <mergeCell ref="I37:J37"/>
    <mergeCell ref="K37:L37"/>
    <mergeCell ref="A38:D38"/>
    <mergeCell ref="E38:F38"/>
    <mergeCell ref="G38:H38"/>
    <mergeCell ref="I38:J38"/>
    <mergeCell ref="K38:L38"/>
    <mergeCell ref="A39:D39"/>
    <mergeCell ref="E39:F39"/>
    <mergeCell ref="G39:H39"/>
    <mergeCell ref="I39:J39"/>
    <mergeCell ref="K39:L39"/>
    <mergeCell ref="A40:D40"/>
    <mergeCell ref="E40:F40"/>
    <mergeCell ref="G40:H40"/>
    <mergeCell ref="I40:J40"/>
    <mergeCell ref="K40:L40"/>
    <mergeCell ref="A41:D41"/>
    <mergeCell ref="E41:F41"/>
    <mergeCell ref="G41:H41"/>
    <mergeCell ref="I41:J41"/>
    <mergeCell ref="K41:L41"/>
    <mergeCell ref="A42:D42"/>
    <mergeCell ref="E42:F42"/>
    <mergeCell ref="G42:H42"/>
    <mergeCell ref="I42:J42"/>
    <mergeCell ref="K42:L42"/>
    <mergeCell ref="A43:D43"/>
    <mergeCell ref="E43:F43"/>
    <mergeCell ref="G43:H43"/>
    <mergeCell ref="I43:J43"/>
    <mergeCell ref="K43:L43"/>
    <mergeCell ref="A44:D44"/>
    <mergeCell ref="E44:F44"/>
    <mergeCell ref="G44:H44"/>
    <mergeCell ref="I44:J44"/>
    <mergeCell ref="K44:L44"/>
    <mergeCell ref="A45:D45"/>
    <mergeCell ref="E45:F45"/>
    <mergeCell ref="G45:H45"/>
    <mergeCell ref="I45:J45"/>
    <mergeCell ref="K45:L45"/>
    <mergeCell ref="A46:D46"/>
    <mergeCell ref="E46:F46"/>
    <mergeCell ref="G46:H46"/>
    <mergeCell ref="I46:J46"/>
    <mergeCell ref="K46:L46"/>
    <mergeCell ref="A53:B53"/>
    <mergeCell ref="C53:D53"/>
    <mergeCell ref="E53:F53"/>
    <mergeCell ref="G53:L53"/>
    <mergeCell ref="A54:B54"/>
    <mergeCell ref="C54:D54"/>
    <mergeCell ref="E54:F54"/>
    <mergeCell ref="G54:L54"/>
    <mergeCell ref="A47:D47"/>
    <mergeCell ref="E47:F47"/>
    <mergeCell ref="G47:H47"/>
    <mergeCell ref="I47:J47"/>
    <mergeCell ref="K47:L47"/>
    <mergeCell ref="A48:D48"/>
    <mergeCell ref="E48:F48"/>
    <mergeCell ref="G48:H48"/>
    <mergeCell ref="I48:J48"/>
    <mergeCell ref="K48:L48"/>
  </mergeCells>
  <phoneticPr fontId="2"/>
  <printOptions horizontalCentered="1"/>
  <pageMargins left="0.39370078740157483" right="0.39370078740157483" top="0.59055118110236227" bottom="0.59055118110236227" header="0.11811023622047245" footer="0.11811023622047245"/>
  <pageSetup paperSize="9" scale="97" firstPageNumber="130" orientation="portrait" useFirstPageNumber="1" r:id="rId1"/>
  <headerFooter alignWithMargins="0">
    <oddFooter>&amp;C&amp;"ＭＳ 明朝,標準"&amp;10&amp;P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53C0-9920-4204-8742-936EFC9A6592}">
  <dimension ref="A1:P33"/>
  <sheetViews>
    <sheetView showGridLines="0" view="pageBreakPreview" zoomScaleNormal="100" zoomScaleSheetLayoutView="100" workbookViewId="0"/>
  </sheetViews>
  <sheetFormatPr defaultColWidth="9" defaultRowHeight="13"/>
  <cols>
    <col min="1" max="1" width="10.6328125" style="3465" customWidth="1"/>
    <col min="2" max="4" width="5" style="3465" customWidth="1"/>
    <col min="5" max="5" width="6.1796875" style="3465" customWidth="1"/>
    <col min="6" max="7" width="5.6328125" style="3465" customWidth="1"/>
    <col min="8" max="8" width="6.453125" style="3465" customWidth="1"/>
    <col min="9" max="11" width="5.6328125" style="3465" customWidth="1"/>
    <col min="12" max="13" width="6.90625" style="3465" customWidth="1"/>
    <col min="14" max="15" width="5.6328125" style="3465" customWidth="1"/>
    <col min="16" max="16" width="5.453125" style="3465" customWidth="1"/>
    <col min="17" max="16384" width="9" style="3465"/>
  </cols>
  <sheetData>
    <row r="1" spans="1:16" ht="30" customHeight="1">
      <c r="A1" s="3464" t="s">
        <v>4685</v>
      </c>
      <c r="B1" s="3464"/>
      <c r="C1" s="3464"/>
      <c r="D1" s="3464"/>
      <c r="E1" s="3464"/>
      <c r="F1" s="3464"/>
      <c r="G1" s="3464"/>
      <c r="H1" s="3464"/>
      <c r="I1" s="3464"/>
      <c r="J1" s="3464"/>
      <c r="K1" s="3464"/>
      <c r="L1" s="3464"/>
      <c r="M1" s="3464"/>
      <c r="N1" s="3464"/>
      <c r="O1" s="3464"/>
      <c r="P1" s="3464"/>
    </row>
    <row r="2" spans="1:16" s="3466" customFormat="1" ht="15" customHeight="1" thickBot="1">
      <c r="N2" s="3467"/>
      <c r="O2" s="3467"/>
      <c r="P2" s="3468" t="s">
        <v>2549</v>
      </c>
    </row>
    <row r="3" spans="1:16" ht="13.25" customHeight="1">
      <c r="A3" s="6116" t="s">
        <v>1410</v>
      </c>
      <c r="B3" s="6118" t="s">
        <v>4686</v>
      </c>
      <c r="C3" s="6118"/>
      <c r="D3" s="6118"/>
      <c r="E3" s="6118"/>
      <c r="F3" s="6118"/>
      <c r="G3" s="6118" t="s">
        <v>4687</v>
      </c>
      <c r="H3" s="6118"/>
      <c r="I3" s="6118"/>
      <c r="J3" s="6118"/>
      <c r="K3" s="6118"/>
      <c r="L3" s="6118"/>
      <c r="M3" s="6118"/>
      <c r="N3" s="6118"/>
      <c r="O3" s="6118"/>
      <c r="P3" s="6119"/>
    </row>
    <row r="4" spans="1:16" ht="40.5" customHeight="1">
      <c r="A4" s="6117"/>
      <c r="B4" s="3469" t="s">
        <v>4688</v>
      </c>
      <c r="C4" s="3469" t="s">
        <v>4689</v>
      </c>
      <c r="D4" s="3469" t="s">
        <v>4690</v>
      </c>
      <c r="E4" s="3470" t="s">
        <v>4691</v>
      </c>
      <c r="F4" s="3470" t="s">
        <v>4692</v>
      </c>
      <c r="G4" s="3469" t="s">
        <v>815</v>
      </c>
      <c r="H4" s="3470" t="s">
        <v>4693</v>
      </c>
      <c r="I4" s="3470" t="s">
        <v>4694</v>
      </c>
      <c r="J4" s="3470" t="s">
        <v>4695</v>
      </c>
      <c r="K4" s="3470" t="s">
        <v>4696</v>
      </c>
      <c r="L4" s="3470" t="s">
        <v>4697</v>
      </c>
      <c r="M4" s="3470" t="s">
        <v>4698</v>
      </c>
      <c r="N4" s="3470" t="s">
        <v>4699</v>
      </c>
      <c r="O4" s="3470" t="s">
        <v>4700</v>
      </c>
      <c r="P4" s="3471" t="s">
        <v>4692</v>
      </c>
    </row>
    <row r="5" spans="1:16">
      <c r="A5" s="3472" t="s">
        <v>4701</v>
      </c>
      <c r="B5" s="3473">
        <v>2</v>
      </c>
      <c r="C5" s="3473">
        <v>1</v>
      </c>
      <c r="D5" s="3473">
        <v>4</v>
      </c>
      <c r="E5" s="3473">
        <v>116</v>
      </c>
      <c r="F5" s="3474">
        <v>1</v>
      </c>
      <c r="G5" s="3473">
        <v>31</v>
      </c>
      <c r="H5" s="3473">
        <v>5</v>
      </c>
      <c r="I5" s="3473">
        <v>4</v>
      </c>
      <c r="J5" s="3473">
        <v>1</v>
      </c>
      <c r="K5" s="3473">
        <v>1</v>
      </c>
      <c r="L5" s="3474" t="s">
        <v>809</v>
      </c>
      <c r="M5" s="3473">
        <v>1</v>
      </c>
      <c r="N5" s="3473">
        <v>4</v>
      </c>
      <c r="O5" s="3473">
        <v>6</v>
      </c>
      <c r="P5" s="3473">
        <v>9</v>
      </c>
    </row>
    <row r="6" spans="1:16" s="3466" customFormat="1" ht="15" customHeight="1">
      <c r="A6" s="3472" t="s">
        <v>438</v>
      </c>
      <c r="B6" s="3473">
        <v>3</v>
      </c>
      <c r="C6" s="3473">
        <v>1</v>
      </c>
      <c r="D6" s="3473">
        <v>4</v>
      </c>
      <c r="E6" s="3473">
        <v>116</v>
      </c>
      <c r="F6" s="3474">
        <v>1</v>
      </c>
      <c r="G6" s="3473">
        <v>31</v>
      </c>
      <c r="H6" s="3473">
        <v>5</v>
      </c>
      <c r="I6" s="3473">
        <v>4</v>
      </c>
      <c r="J6" s="3473">
        <v>1</v>
      </c>
      <c r="K6" s="3473">
        <v>1</v>
      </c>
      <c r="L6" s="3474" t="s">
        <v>809</v>
      </c>
      <c r="M6" s="3473">
        <v>1</v>
      </c>
      <c r="N6" s="3473">
        <v>4</v>
      </c>
      <c r="O6" s="3473">
        <v>6</v>
      </c>
      <c r="P6" s="3473">
        <v>9</v>
      </c>
    </row>
    <row r="7" spans="1:16" s="3466" customFormat="1" ht="15" customHeight="1">
      <c r="A7" s="3472" t="s">
        <v>344</v>
      </c>
      <c r="B7" s="3473">
        <v>3</v>
      </c>
      <c r="C7" s="3473">
        <v>1</v>
      </c>
      <c r="D7" s="3473">
        <v>4</v>
      </c>
      <c r="E7" s="3473">
        <v>114</v>
      </c>
      <c r="F7" s="3473">
        <v>1</v>
      </c>
      <c r="G7" s="3473">
        <v>30</v>
      </c>
      <c r="H7" s="3473">
        <v>5</v>
      </c>
      <c r="I7" s="3473">
        <v>4</v>
      </c>
      <c r="J7" s="3473">
        <v>1</v>
      </c>
      <c r="K7" s="3473">
        <v>1</v>
      </c>
      <c r="L7" s="3474" t="s">
        <v>809</v>
      </c>
      <c r="M7" s="3473">
        <v>1</v>
      </c>
      <c r="N7" s="3473">
        <v>4</v>
      </c>
      <c r="O7" s="3473">
        <v>6</v>
      </c>
      <c r="P7" s="3473">
        <v>8</v>
      </c>
    </row>
    <row r="8" spans="1:16" s="3466" customFormat="1" ht="15" customHeight="1">
      <c r="A8" s="3472" t="s">
        <v>345</v>
      </c>
      <c r="B8" s="3473">
        <v>3</v>
      </c>
      <c r="C8" s="3473">
        <v>1</v>
      </c>
      <c r="D8" s="3473">
        <v>4</v>
      </c>
      <c r="E8" s="3473">
        <v>113</v>
      </c>
      <c r="F8" s="3473">
        <v>1</v>
      </c>
      <c r="G8" s="3473">
        <v>30</v>
      </c>
      <c r="H8" s="3473">
        <v>5</v>
      </c>
      <c r="I8" s="3473">
        <v>4</v>
      </c>
      <c r="J8" s="3473">
        <v>1</v>
      </c>
      <c r="K8" s="3473">
        <v>1</v>
      </c>
      <c r="L8" s="3474" t="s">
        <v>809</v>
      </c>
      <c r="M8" s="3473">
        <v>1</v>
      </c>
      <c r="N8" s="3473">
        <v>4</v>
      </c>
      <c r="O8" s="3473">
        <v>6</v>
      </c>
      <c r="P8" s="3473">
        <v>8</v>
      </c>
    </row>
    <row r="9" spans="1:16" s="3466" customFormat="1" ht="15" customHeight="1" thickBot="1">
      <c r="A9" s="3475" t="s">
        <v>4702</v>
      </c>
      <c r="B9" s="3476">
        <v>3</v>
      </c>
      <c r="C9" s="3476">
        <v>1</v>
      </c>
      <c r="D9" s="3476">
        <v>4</v>
      </c>
      <c r="E9" s="3476">
        <v>113</v>
      </c>
      <c r="F9" s="3476">
        <v>1</v>
      </c>
      <c r="G9" s="3476">
        <v>30</v>
      </c>
      <c r="H9" s="3476">
        <v>5</v>
      </c>
      <c r="I9" s="3476">
        <v>4</v>
      </c>
      <c r="J9" s="3476">
        <v>1</v>
      </c>
      <c r="K9" s="3476">
        <v>1</v>
      </c>
      <c r="L9" s="3474" t="s">
        <v>809</v>
      </c>
      <c r="M9" s="3476">
        <v>1</v>
      </c>
      <c r="N9" s="3476">
        <v>4</v>
      </c>
      <c r="O9" s="3476">
        <v>6</v>
      </c>
      <c r="P9" s="3476">
        <v>8</v>
      </c>
    </row>
    <row r="10" spans="1:16" s="3466" customFormat="1" ht="15" customHeight="1">
      <c r="A10" s="3477"/>
      <c r="B10" s="3477"/>
      <c r="C10" s="3477"/>
      <c r="D10" s="3477"/>
      <c r="E10" s="3477"/>
      <c r="F10" s="3477"/>
      <c r="G10" s="3477"/>
      <c r="H10" s="3477"/>
      <c r="I10" s="3477"/>
      <c r="J10" s="3477"/>
      <c r="K10" s="3477"/>
      <c r="L10" s="3477"/>
      <c r="N10" s="3477"/>
      <c r="O10" s="3477"/>
      <c r="P10" s="3478" t="s">
        <v>4703</v>
      </c>
    </row>
    <row r="11" spans="1:16" s="3466" customFormat="1" ht="15" customHeight="1">
      <c r="A11" s="3479"/>
      <c r="B11" s="3479"/>
      <c r="C11" s="3479"/>
      <c r="D11" s="3479"/>
      <c r="E11" s="3479"/>
      <c r="F11" s="3479"/>
      <c r="G11" s="3479"/>
      <c r="H11" s="3479"/>
      <c r="I11" s="3479"/>
      <c r="J11" s="3479"/>
      <c r="K11" s="3479"/>
      <c r="L11" s="3479"/>
      <c r="N11" s="3479"/>
      <c r="O11" s="3479"/>
      <c r="P11" s="3480"/>
    </row>
    <row r="12" spans="1:16" s="3481" customFormat="1" ht="15" customHeight="1">
      <c r="A12" s="3466"/>
    </row>
    <row r="13" spans="1:16" s="3483" customFormat="1" ht="30" customHeight="1">
      <c r="A13" s="3482" t="s">
        <v>4704</v>
      </c>
      <c r="B13" s="3482"/>
      <c r="C13" s="3482"/>
      <c r="D13" s="3482"/>
      <c r="E13" s="3482"/>
      <c r="F13" s="3482"/>
      <c r="G13" s="3482"/>
      <c r="H13" s="3482"/>
      <c r="I13" s="3482"/>
      <c r="J13" s="3482"/>
      <c r="K13" s="3482"/>
      <c r="L13" s="3482"/>
      <c r="M13" s="3482"/>
      <c r="N13" s="3482"/>
      <c r="O13" s="3482"/>
      <c r="P13" s="3482"/>
    </row>
    <row r="14" spans="1:16" s="3484" customFormat="1" ht="15" customHeight="1" thickBot="1">
      <c r="P14" s="3485" t="s">
        <v>2549</v>
      </c>
    </row>
    <row r="15" spans="1:16" s="3483" customFormat="1">
      <c r="A15" s="3486" t="s">
        <v>1410</v>
      </c>
      <c r="B15" s="6120" t="s">
        <v>4705</v>
      </c>
      <c r="C15" s="6120"/>
      <c r="D15" s="6120"/>
      <c r="E15" s="6120" t="s">
        <v>4706</v>
      </c>
      <c r="F15" s="6120"/>
      <c r="G15" s="6120"/>
      <c r="H15" s="6120" t="s">
        <v>4707</v>
      </c>
      <c r="I15" s="6120"/>
      <c r="J15" s="6120"/>
      <c r="K15" s="6120" t="s">
        <v>4708</v>
      </c>
      <c r="L15" s="6120"/>
      <c r="M15" s="6120"/>
      <c r="N15" s="6120" t="s">
        <v>4709</v>
      </c>
      <c r="O15" s="6120"/>
      <c r="P15" s="6121"/>
    </row>
    <row r="16" spans="1:16" s="3483" customFormat="1">
      <c r="A16" s="3472" t="s">
        <v>4701</v>
      </c>
      <c r="B16" s="6114">
        <v>23</v>
      </c>
      <c r="C16" s="6115"/>
      <c r="D16" s="6115"/>
      <c r="E16" s="6115">
        <v>397</v>
      </c>
      <c r="F16" s="6115"/>
      <c r="G16" s="6115"/>
      <c r="H16" s="6115">
        <v>23</v>
      </c>
      <c r="I16" s="6115"/>
      <c r="J16" s="6115"/>
      <c r="K16" s="6115">
        <v>2440</v>
      </c>
      <c r="L16" s="6115"/>
      <c r="M16" s="6115"/>
      <c r="N16" s="6115">
        <v>430</v>
      </c>
      <c r="O16" s="6115"/>
      <c r="P16" s="6115"/>
    </row>
    <row r="17" spans="1:16" s="3483" customFormat="1" ht="15" customHeight="1">
      <c r="A17" s="3472" t="s">
        <v>343</v>
      </c>
      <c r="B17" s="6102">
        <v>23</v>
      </c>
      <c r="C17" s="6103"/>
      <c r="D17" s="6103"/>
      <c r="E17" s="6103">
        <v>388</v>
      </c>
      <c r="F17" s="6103"/>
      <c r="G17" s="6103"/>
      <c r="H17" s="6103">
        <v>23</v>
      </c>
      <c r="I17" s="6103"/>
      <c r="J17" s="6103"/>
      <c r="K17" s="6103">
        <v>2443</v>
      </c>
      <c r="L17" s="6103"/>
      <c r="M17" s="6103"/>
      <c r="N17" s="6103">
        <v>431</v>
      </c>
      <c r="O17" s="6103"/>
      <c r="P17" s="6103"/>
    </row>
    <row r="18" spans="1:16" s="3483" customFormat="1" ht="15" customHeight="1">
      <c r="A18" s="3472" t="s">
        <v>478</v>
      </c>
      <c r="B18" s="6102">
        <v>23</v>
      </c>
      <c r="C18" s="6103"/>
      <c r="D18" s="6103"/>
      <c r="E18" s="6104">
        <v>390</v>
      </c>
      <c r="F18" s="6104"/>
      <c r="G18" s="6104"/>
      <c r="H18" s="6104">
        <v>29</v>
      </c>
      <c r="I18" s="6104"/>
      <c r="J18" s="6104"/>
      <c r="K18" s="6104">
        <v>2438</v>
      </c>
      <c r="L18" s="6104"/>
      <c r="M18" s="6104"/>
      <c r="N18" s="6104">
        <v>431</v>
      </c>
      <c r="O18" s="6104"/>
      <c r="P18" s="6104"/>
    </row>
    <row r="19" spans="1:16" s="3483" customFormat="1" ht="15" customHeight="1">
      <c r="A19" s="3472" t="s">
        <v>479</v>
      </c>
      <c r="B19" s="6113">
        <v>23</v>
      </c>
      <c r="C19" s="6104"/>
      <c r="D19" s="6104"/>
      <c r="E19" s="6104">
        <v>380</v>
      </c>
      <c r="F19" s="6104"/>
      <c r="G19" s="6104"/>
      <c r="H19" s="6104">
        <v>23</v>
      </c>
      <c r="I19" s="6104"/>
      <c r="J19" s="6104"/>
      <c r="K19" s="6104">
        <v>2441</v>
      </c>
      <c r="L19" s="6104"/>
      <c r="M19" s="6104"/>
      <c r="N19" s="6104">
        <v>433</v>
      </c>
      <c r="O19" s="6104"/>
      <c r="P19" s="6104"/>
    </row>
    <row r="20" spans="1:16" s="3483" customFormat="1" ht="15" customHeight="1" thickBot="1">
      <c r="A20" s="3475" t="s">
        <v>2425</v>
      </c>
      <c r="B20" s="6102">
        <v>23</v>
      </c>
      <c r="C20" s="6103"/>
      <c r="D20" s="6103"/>
      <c r="E20" s="6104">
        <v>380</v>
      </c>
      <c r="F20" s="6104"/>
      <c r="G20" s="6104"/>
      <c r="H20" s="6105">
        <v>23</v>
      </c>
      <c r="I20" s="6105"/>
      <c r="J20" s="6105"/>
      <c r="K20" s="6105">
        <v>2440</v>
      </c>
      <c r="L20" s="6105"/>
      <c r="M20" s="6105"/>
      <c r="N20" s="6105">
        <v>433</v>
      </c>
      <c r="O20" s="6105"/>
      <c r="P20" s="6105"/>
    </row>
    <row r="21" spans="1:16" s="3484" customFormat="1" ht="15" customHeight="1">
      <c r="A21" s="3487"/>
      <c r="B21" s="3488"/>
      <c r="C21" s="3488"/>
      <c r="D21" s="3488"/>
      <c r="E21" s="3488"/>
      <c r="F21" s="3488"/>
      <c r="G21" s="3488"/>
      <c r="H21" s="3489"/>
      <c r="N21" s="3483"/>
      <c r="P21" s="3490" t="s">
        <v>4703</v>
      </c>
    </row>
    <row r="22" spans="1:16" s="3484" customFormat="1" ht="15" customHeight="1">
      <c r="A22" s="3491"/>
      <c r="B22" s="3489"/>
      <c r="C22" s="3489"/>
      <c r="D22" s="3489"/>
      <c r="E22" s="3489"/>
      <c r="F22" s="3489"/>
      <c r="G22" s="3489"/>
      <c r="H22" s="3489"/>
      <c r="N22" s="3483"/>
      <c r="P22" s="3490"/>
    </row>
    <row r="23" spans="1:16" s="3483" customFormat="1">
      <c r="A23" s="3492"/>
      <c r="B23" s="3492"/>
      <c r="C23" s="3492"/>
      <c r="D23" s="3492"/>
    </row>
    <row r="24" spans="1:16" s="3494" customFormat="1" ht="30" customHeight="1">
      <c r="A24" s="3493" t="s">
        <v>4710</v>
      </c>
      <c r="B24" s="3493"/>
      <c r="C24" s="3493"/>
      <c r="D24" s="3493"/>
      <c r="E24" s="3493"/>
      <c r="F24" s="3493"/>
      <c r="G24" s="3493"/>
      <c r="H24" s="3493"/>
      <c r="I24" s="3493"/>
      <c r="J24" s="3493"/>
      <c r="K24" s="3493"/>
      <c r="L24" s="3493"/>
      <c r="M24" s="3493"/>
      <c r="N24" s="3493"/>
      <c r="O24" s="3493"/>
      <c r="P24" s="3493"/>
    </row>
    <row r="25" spans="1:16" s="3495" customFormat="1" ht="15" customHeight="1" thickBot="1">
      <c r="P25" s="3496" t="s">
        <v>4443</v>
      </c>
    </row>
    <row r="26" spans="1:16" s="3494" customFormat="1" ht="17.25" customHeight="1">
      <c r="A26" s="6106" t="s">
        <v>4711</v>
      </c>
      <c r="B26" s="6108" t="s">
        <v>4712</v>
      </c>
      <c r="C26" s="6108"/>
      <c r="D26" s="6108"/>
      <c r="E26" s="6108"/>
      <c r="F26" s="6108"/>
      <c r="G26" s="6108" t="s">
        <v>4713</v>
      </c>
      <c r="H26" s="6108"/>
      <c r="I26" s="6108"/>
      <c r="J26" s="6108" t="s">
        <v>4714</v>
      </c>
      <c r="K26" s="6108"/>
      <c r="L26" s="6108"/>
      <c r="M26" s="6108"/>
      <c r="N26" s="6109" t="s">
        <v>4715</v>
      </c>
      <c r="O26" s="6109"/>
      <c r="P26" s="6110"/>
    </row>
    <row r="27" spans="1:16" s="3494" customFormat="1" ht="15" customHeight="1">
      <c r="A27" s="6107"/>
      <c r="B27" s="3497" t="s">
        <v>815</v>
      </c>
      <c r="C27" s="3497" t="s">
        <v>4716</v>
      </c>
      <c r="D27" s="3497" t="s">
        <v>4717</v>
      </c>
      <c r="E27" s="3497" t="s">
        <v>4718</v>
      </c>
      <c r="F27" s="3498" t="s">
        <v>466</v>
      </c>
      <c r="G27" s="6100"/>
      <c r="H27" s="6100"/>
      <c r="I27" s="6100"/>
      <c r="J27" s="6100" t="s">
        <v>4719</v>
      </c>
      <c r="K27" s="6100"/>
      <c r="L27" s="6100" t="s">
        <v>4720</v>
      </c>
      <c r="M27" s="6100"/>
      <c r="N27" s="6111"/>
      <c r="O27" s="6111"/>
      <c r="P27" s="6112"/>
    </row>
    <row r="28" spans="1:16" s="3495" customFormat="1" ht="16.5" customHeight="1">
      <c r="A28" s="3472" t="s">
        <v>2420</v>
      </c>
      <c r="B28" s="3499">
        <v>19</v>
      </c>
      <c r="C28" s="3500">
        <v>11</v>
      </c>
      <c r="D28" s="3500">
        <v>1</v>
      </c>
      <c r="E28" s="3500">
        <v>1</v>
      </c>
      <c r="F28" s="3500">
        <v>6</v>
      </c>
      <c r="G28" s="6099" t="s">
        <v>693</v>
      </c>
      <c r="H28" s="6099"/>
      <c r="I28" s="6099"/>
      <c r="J28" s="6094">
        <v>645</v>
      </c>
      <c r="K28" s="6094"/>
      <c r="L28" s="6101">
        <v>4</v>
      </c>
      <c r="M28" s="6101"/>
      <c r="N28" s="6094">
        <v>17781</v>
      </c>
      <c r="O28" s="6094"/>
      <c r="P28" s="6094"/>
    </row>
    <row r="29" spans="1:16" s="3495" customFormat="1" ht="16.5" customHeight="1">
      <c r="A29" s="3472" t="s">
        <v>438</v>
      </c>
      <c r="B29" s="3499">
        <v>22</v>
      </c>
      <c r="C29" s="3500">
        <v>17</v>
      </c>
      <c r="D29" s="3500" t="s">
        <v>1232</v>
      </c>
      <c r="E29" s="3500">
        <v>2</v>
      </c>
      <c r="F29" s="3500">
        <v>3</v>
      </c>
      <c r="G29" s="6099" t="s">
        <v>693</v>
      </c>
      <c r="H29" s="6099"/>
      <c r="I29" s="6099"/>
      <c r="J29" s="6094">
        <v>1156</v>
      </c>
      <c r="K29" s="6094"/>
      <c r="L29" s="6095">
        <v>0</v>
      </c>
      <c r="M29" s="6095"/>
      <c r="N29" s="6094">
        <v>71851</v>
      </c>
      <c r="O29" s="6094"/>
      <c r="P29" s="6094"/>
    </row>
    <row r="30" spans="1:16" s="3495" customFormat="1" ht="16.5" customHeight="1">
      <c r="A30" s="3472" t="s">
        <v>344</v>
      </c>
      <c r="B30" s="3501">
        <v>20</v>
      </c>
      <c r="C30" s="3500">
        <v>12</v>
      </c>
      <c r="D30" s="3500">
        <v>1</v>
      </c>
      <c r="E30" s="3500">
        <v>1</v>
      </c>
      <c r="F30" s="3500">
        <v>6</v>
      </c>
      <c r="G30" s="6099" t="s">
        <v>4721</v>
      </c>
      <c r="H30" s="6099"/>
      <c r="I30" s="6099"/>
      <c r="J30" s="6094">
        <v>1076</v>
      </c>
      <c r="K30" s="6094"/>
      <c r="L30" s="6095">
        <v>107</v>
      </c>
      <c r="M30" s="6095"/>
      <c r="N30" s="6094">
        <v>109663</v>
      </c>
      <c r="O30" s="6094"/>
      <c r="P30" s="6094"/>
    </row>
    <row r="31" spans="1:16" s="3495" customFormat="1" ht="16.5" customHeight="1">
      <c r="A31" s="3472" t="s">
        <v>345</v>
      </c>
      <c r="B31" s="3501">
        <v>16</v>
      </c>
      <c r="C31" s="3500">
        <v>6</v>
      </c>
      <c r="D31" s="3500" t="s">
        <v>1232</v>
      </c>
      <c r="E31" s="3500">
        <v>2</v>
      </c>
      <c r="F31" s="3500">
        <v>8</v>
      </c>
      <c r="G31" s="6093" t="s">
        <v>693</v>
      </c>
      <c r="H31" s="6093"/>
      <c r="I31" s="6093"/>
      <c r="J31" s="6094">
        <v>399</v>
      </c>
      <c r="K31" s="6094"/>
      <c r="L31" s="6095">
        <v>0</v>
      </c>
      <c r="M31" s="6095"/>
      <c r="N31" s="6094">
        <v>22363</v>
      </c>
      <c r="O31" s="6094"/>
      <c r="P31" s="6094"/>
    </row>
    <row r="32" spans="1:16" s="3495" customFormat="1" ht="16.5" customHeight="1" thickBot="1">
      <c r="A32" s="3475" t="s">
        <v>2425</v>
      </c>
      <c r="B32" s="3502">
        <v>20</v>
      </c>
      <c r="C32" s="3503">
        <v>10</v>
      </c>
      <c r="D32" s="3503">
        <v>1</v>
      </c>
      <c r="E32" s="3503">
        <v>3</v>
      </c>
      <c r="F32" s="3503">
        <v>6</v>
      </c>
      <c r="G32" s="6096" t="s">
        <v>1232</v>
      </c>
      <c r="H32" s="6096"/>
      <c r="I32" s="6096"/>
      <c r="J32" s="6097">
        <v>681</v>
      </c>
      <c r="K32" s="6097"/>
      <c r="L32" s="6098">
        <v>2</v>
      </c>
      <c r="M32" s="6098"/>
      <c r="N32" s="6097">
        <v>14761</v>
      </c>
      <c r="O32" s="6097"/>
      <c r="P32" s="6097"/>
    </row>
    <row r="33" spans="16:16" s="3495" customFormat="1" ht="15" customHeight="1">
      <c r="P33" s="3504" t="s">
        <v>4703</v>
      </c>
    </row>
  </sheetData>
  <mergeCells count="60">
    <mergeCell ref="A3:A4"/>
    <mergeCell ref="B3:F3"/>
    <mergeCell ref="G3:P3"/>
    <mergeCell ref="B15:D15"/>
    <mergeCell ref="E15:G15"/>
    <mergeCell ref="H15:J15"/>
    <mergeCell ref="K15:M15"/>
    <mergeCell ref="N15:P15"/>
    <mergeCell ref="B17:D17"/>
    <mergeCell ref="E17:G17"/>
    <mergeCell ref="H17:J17"/>
    <mergeCell ref="K17:M17"/>
    <mergeCell ref="N17:P17"/>
    <mergeCell ref="B16:D16"/>
    <mergeCell ref="E16:G16"/>
    <mergeCell ref="H16:J16"/>
    <mergeCell ref="K16:M16"/>
    <mergeCell ref="N16:P16"/>
    <mergeCell ref="B19:D19"/>
    <mergeCell ref="E19:G19"/>
    <mergeCell ref="H19:J19"/>
    <mergeCell ref="K19:M19"/>
    <mergeCell ref="N19:P19"/>
    <mergeCell ref="B18:D18"/>
    <mergeCell ref="E18:G18"/>
    <mergeCell ref="H18:J18"/>
    <mergeCell ref="K18:M18"/>
    <mergeCell ref="N18:P18"/>
    <mergeCell ref="A26:A27"/>
    <mergeCell ref="B26:F26"/>
    <mergeCell ref="G26:I27"/>
    <mergeCell ref="J26:M26"/>
    <mergeCell ref="N26:P27"/>
    <mergeCell ref="N28:P28"/>
    <mergeCell ref="B20:D20"/>
    <mergeCell ref="E20:G20"/>
    <mergeCell ref="H20:J20"/>
    <mergeCell ref="K20:M20"/>
    <mergeCell ref="N20:P20"/>
    <mergeCell ref="J27:K27"/>
    <mergeCell ref="L27:M27"/>
    <mergeCell ref="G28:I28"/>
    <mergeCell ref="J28:K28"/>
    <mergeCell ref="L28:M28"/>
    <mergeCell ref="G29:I29"/>
    <mergeCell ref="J29:K29"/>
    <mergeCell ref="L29:M29"/>
    <mergeCell ref="N29:P29"/>
    <mergeCell ref="G30:I30"/>
    <mergeCell ref="J30:K30"/>
    <mergeCell ref="L30:M30"/>
    <mergeCell ref="N30:P30"/>
    <mergeCell ref="G31:I31"/>
    <mergeCell ref="J31:K31"/>
    <mergeCell ref="L31:M31"/>
    <mergeCell ref="N31:P31"/>
    <mergeCell ref="G32:I32"/>
    <mergeCell ref="J32:K32"/>
    <mergeCell ref="L32:M32"/>
    <mergeCell ref="N32:P32"/>
  </mergeCells>
  <phoneticPr fontId="2"/>
  <printOptions horizontalCentered="1"/>
  <pageMargins left="0.39370078740157483" right="0.39370078740157483" top="0.59055118110236227" bottom="0.59055118110236227" header="0.11811023622047245" footer="0.11811023622047245"/>
  <pageSetup paperSize="9" scale="98" firstPageNumber="131" orientation="portrait" useFirstPageNumber="1" r:id="rId1"/>
  <headerFooter alignWithMargins="0">
    <oddFooter>&amp;C&amp;"ＭＳ 明朝,標準"&amp;10&amp;P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7DFB-EAA9-4C5A-B914-1895AE64773D}">
  <dimension ref="A1:P26"/>
  <sheetViews>
    <sheetView showGridLines="0" view="pageBreakPreview" zoomScaleNormal="100" zoomScaleSheetLayoutView="100" workbookViewId="0"/>
  </sheetViews>
  <sheetFormatPr defaultColWidth="9" defaultRowHeight="13"/>
  <cols>
    <col min="1" max="1" width="8.08984375" style="3506" customWidth="1"/>
    <col min="2" max="3" width="6.81640625" style="3506" customWidth="1"/>
    <col min="4" max="13" width="6" style="3506" customWidth="1"/>
    <col min="14" max="14" width="6.81640625" style="3506" customWidth="1"/>
    <col min="15" max="15" width="6" style="3506" customWidth="1"/>
    <col min="16" max="16384" width="9" style="3506"/>
  </cols>
  <sheetData>
    <row r="1" spans="1:15" ht="30" customHeight="1">
      <c r="A1" s="3505" t="s">
        <v>4722</v>
      </c>
      <c r="B1" s="3505"/>
      <c r="C1" s="3505"/>
      <c r="D1" s="3505"/>
      <c r="E1" s="3505"/>
      <c r="F1" s="3505"/>
      <c r="G1" s="3505"/>
      <c r="H1" s="3505"/>
      <c r="I1" s="3505"/>
      <c r="J1" s="3505"/>
      <c r="K1" s="3505"/>
      <c r="L1" s="3505"/>
      <c r="M1" s="3505"/>
      <c r="N1" s="3505"/>
      <c r="O1" s="3505"/>
    </row>
    <row r="2" spans="1:15" s="3507" customFormat="1" ht="15" customHeight="1" thickBot="1">
      <c r="M2" s="3508"/>
      <c r="N2" s="3508"/>
      <c r="O2" s="3509" t="s">
        <v>4443</v>
      </c>
    </row>
    <row r="3" spans="1:15" ht="16.5" customHeight="1">
      <c r="A3" s="6135" t="s">
        <v>4711</v>
      </c>
      <c r="B3" s="6136"/>
      <c r="C3" s="3510" t="s">
        <v>815</v>
      </c>
      <c r="D3" s="3510" t="s">
        <v>4276</v>
      </c>
      <c r="E3" s="3510" t="s">
        <v>4615</v>
      </c>
      <c r="F3" s="3510" t="s">
        <v>4616</v>
      </c>
      <c r="G3" s="3510" t="s">
        <v>4617</v>
      </c>
      <c r="H3" s="3510" t="s">
        <v>4618</v>
      </c>
      <c r="I3" s="3510" t="s">
        <v>4619</v>
      </c>
      <c r="J3" s="3510" t="s">
        <v>4620</v>
      </c>
      <c r="K3" s="3510" t="s">
        <v>4621</v>
      </c>
      <c r="L3" s="3510" t="s">
        <v>4622</v>
      </c>
      <c r="M3" s="3510" t="s">
        <v>4623</v>
      </c>
      <c r="N3" s="3510" t="s">
        <v>4624</v>
      </c>
      <c r="O3" s="3511" t="s">
        <v>4625</v>
      </c>
    </row>
    <row r="4" spans="1:15" ht="16.5" customHeight="1">
      <c r="A4" s="6137" t="s">
        <v>342</v>
      </c>
      <c r="B4" s="6138"/>
      <c r="C4" s="3512">
        <v>19</v>
      </c>
      <c r="D4" s="3513">
        <v>1</v>
      </c>
      <c r="E4" s="3513">
        <v>2</v>
      </c>
      <c r="F4" s="3513" t="s">
        <v>1232</v>
      </c>
      <c r="G4" s="3513">
        <v>1</v>
      </c>
      <c r="H4" s="3513">
        <v>2</v>
      </c>
      <c r="I4" s="3514">
        <v>2</v>
      </c>
      <c r="J4" s="3513">
        <v>1</v>
      </c>
      <c r="K4" s="3513">
        <v>1</v>
      </c>
      <c r="L4" s="3513">
        <v>3</v>
      </c>
      <c r="M4" s="3513">
        <v>1</v>
      </c>
      <c r="N4" s="3513">
        <v>2</v>
      </c>
      <c r="O4" s="3513">
        <v>3</v>
      </c>
    </row>
    <row r="5" spans="1:15" ht="17.25" customHeight="1">
      <c r="A5" s="6137" t="s">
        <v>438</v>
      </c>
      <c r="B5" s="6138"/>
      <c r="C5" s="3512">
        <v>22</v>
      </c>
      <c r="D5" s="3513">
        <v>1</v>
      </c>
      <c r="E5" s="3513" t="s">
        <v>1232</v>
      </c>
      <c r="F5" s="3513">
        <v>1</v>
      </c>
      <c r="G5" s="3513">
        <v>5</v>
      </c>
      <c r="H5" s="3513">
        <v>3</v>
      </c>
      <c r="I5" s="3514">
        <v>2</v>
      </c>
      <c r="J5" s="3513">
        <v>1</v>
      </c>
      <c r="K5" s="3513">
        <v>5</v>
      </c>
      <c r="L5" s="3513">
        <v>2</v>
      </c>
      <c r="M5" s="3513">
        <v>1</v>
      </c>
      <c r="N5" s="3513">
        <v>1</v>
      </c>
      <c r="O5" s="3513" t="s">
        <v>1232</v>
      </c>
    </row>
    <row r="6" spans="1:15" ht="16.5" customHeight="1">
      <c r="A6" s="6137" t="s">
        <v>344</v>
      </c>
      <c r="B6" s="6138"/>
      <c r="C6" s="3512">
        <v>20</v>
      </c>
      <c r="D6" s="3513">
        <v>2</v>
      </c>
      <c r="E6" s="3513">
        <v>1</v>
      </c>
      <c r="F6" s="3513">
        <v>1</v>
      </c>
      <c r="G6" s="3513">
        <v>3</v>
      </c>
      <c r="H6" s="3513">
        <v>2</v>
      </c>
      <c r="I6" s="3514">
        <v>3</v>
      </c>
      <c r="J6" s="3513" t="s">
        <v>1232</v>
      </c>
      <c r="K6" s="3513">
        <v>2</v>
      </c>
      <c r="L6" s="3513">
        <v>2</v>
      </c>
      <c r="M6" s="3513">
        <v>1</v>
      </c>
      <c r="N6" s="3513">
        <v>3</v>
      </c>
      <c r="O6" s="3513" t="s">
        <v>1232</v>
      </c>
    </row>
    <row r="7" spans="1:15" s="3507" customFormat="1" ht="15" customHeight="1">
      <c r="A7" s="6137" t="s">
        <v>345</v>
      </c>
      <c r="B7" s="6138"/>
      <c r="C7" s="3512">
        <v>16</v>
      </c>
      <c r="D7" s="3513">
        <v>1</v>
      </c>
      <c r="E7" s="3513" t="s">
        <v>1232</v>
      </c>
      <c r="F7" s="3513">
        <v>2</v>
      </c>
      <c r="G7" s="3513">
        <v>1</v>
      </c>
      <c r="H7" s="3513">
        <v>1</v>
      </c>
      <c r="I7" s="3514">
        <v>2</v>
      </c>
      <c r="J7" s="3513">
        <v>1</v>
      </c>
      <c r="K7" s="3513">
        <v>5</v>
      </c>
      <c r="L7" s="3513">
        <v>1</v>
      </c>
      <c r="M7" s="3513">
        <v>1</v>
      </c>
      <c r="N7" s="3513">
        <v>1</v>
      </c>
      <c r="O7" s="3513" t="s">
        <v>1232</v>
      </c>
    </row>
    <row r="8" spans="1:15" s="3507" customFormat="1" ht="15" customHeight="1" thickBot="1">
      <c r="A8" s="6139" t="s">
        <v>2410</v>
      </c>
      <c r="B8" s="6140"/>
      <c r="C8" s="3515">
        <v>20</v>
      </c>
      <c r="D8" s="3516">
        <v>1</v>
      </c>
      <c r="E8" s="3516">
        <v>1</v>
      </c>
      <c r="F8" s="3516">
        <v>1</v>
      </c>
      <c r="G8" s="3516">
        <v>1</v>
      </c>
      <c r="H8" s="3516">
        <v>5</v>
      </c>
      <c r="I8" s="3517">
        <v>2</v>
      </c>
      <c r="J8" s="3516">
        <v>1</v>
      </c>
      <c r="K8" s="3516">
        <v>1</v>
      </c>
      <c r="L8" s="3516">
        <v>2</v>
      </c>
      <c r="M8" s="3516" t="s">
        <v>1232</v>
      </c>
      <c r="N8" s="3516">
        <v>3</v>
      </c>
      <c r="O8" s="3516">
        <v>2</v>
      </c>
    </row>
    <row r="9" spans="1:15" s="3520" customFormat="1" ht="15" customHeight="1">
      <c r="A9" s="3518"/>
      <c r="B9" s="3518"/>
      <c r="C9" s="3518"/>
      <c r="D9" s="3518"/>
      <c r="E9" s="3518"/>
      <c r="F9" s="3518"/>
      <c r="G9" s="3518"/>
      <c r="H9" s="3518"/>
      <c r="I9" s="3518"/>
      <c r="J9" s="3518"/>
      <c r="K9" s="3507"/>
      <c r="L9" s="3507"/>
      <c r="M9" s="3518"/>
      <c r="N9" s="3518"/>
      <c r="O9" s="3519" t="s">
        <v>4703</v>
      </c>
    </row>
    <row r="10" spans="1:15" s="3523" customFormat="1" ht="30" customHeight="1">
      <c r="A10" s="3521"/>
      <c r="B10" s="3522"/>
      <c r="C10" s="3520"/>
      <c r="D10" s="3520"/>
      <c r="E10" s="3520"/>
      <c r="F10" s="3520"/>
      <c r="G10" s="3520"/>
      <c r="H10" s="3520"/>
      <c r="I10" s="3520"/>
      <c r="J10" s="3520"/>
      <c r="K10" s="6122"/>
      <c r="L10" s="6122"/>
      <c r="M10" s="6122"/>
      <c r="N10" s="6122"/>
      <c r="O10" s="3520"/>
    </row>
    <row r="11" spans="1:15" s="3525" customFormat="1" ht="30" customHeight="1">
      <c r="A11" s="3524" t="s">
        <v>4723</v>
      </c>
      <c r="B11" s="3524"/>
      <c r="C11" s="3524"/>
      <c r="D11" s="3524"/>
      <c r="E11" s="3524"/>
      <c r="F11" s="3524"/>
      <c r="G11" s="3524"/>
      <c r="H11" s="3524"/>
      <c r="I11" s="3524"/>
      <c r="J11" s="3524"/>
      <c r="K11" s="3524"/>
      <c r="L11" s="3524"/>
      <c r="M11" s="3524"/>
      <c r="N11" s="3524"/>
      <c r="O11" s="3524"/>
    </row>
    <row r="12" spans="1:15" s="3523" customFormat="1" ht="13.5" thickBot="1">
      <c r="A12" s="3525"/>
      <c r="B12" s="3525"/>
      <c r="C12" s="3525"/>
      <c r="D12" s="3525"/>
      <c r="E12" s="3525"/>
      <c r="F12" s="3525"/>
      <c r="G12" s="3525"/>
      <c r="H12" s="3525"/>
      <c r="I12" s="3525"/>
      <c r="J12" s="3525"/>
      <c r="K12" s="3526" t="s">
        <v>4724</v>
      </c>
      <c r="L12" s="3525"/>
      <c r="M12" s="3527"/>
      <c r="N12" s="3525"/>
    </row>
    <row r="13" spans="1:15" s="3523" customFormat="1" ht="78.75" customHeight="1">
      <c r="A13" s="6123" t="s">
        <v>4725</v>
      </c>
      <c r="B13" s="6124"/>
      <c r="C13" s="3528" t="s">
        <v>815</v>
      </c>
      <c r="D13" s="3529" t="s">
        <v>4726</v>
      </c>
      <c r="E13" s="3530" t="s">
        <v>4727</v>
      </c>
      <c r="F13" s="3530" t="s">
        <v>4728</v>
      </c>
      <c r="G13" s="3530" t="s">
        <v>4729</v>
      </c>
      <c r="H13" s="3529" t="s">
        <v>4730</v>
      </c>
      <c r="I13" s="3530" t="s">
        <v>4731</v>
      </c>
      <c r="J13" s="3531" t="s">
        <v>466</v>
      </c>
      <c r="K13" s="3532" t="s">
        <v>961</v>
      </c>
      <c r="L13" s="3533"/>
      <c r="M13" s="3533"/>
      <c r="N13" s="3533"/>
      <c r="O13" s="3534"/>
    </row>
    <row r="14" spans="1:15" s="3539" customFormat="1" ht="15" customHeight="1" thickBot="1">
      <c r="A14" s="6125" t="s">
        <v>4650</v>
      </c>
      <c r="B14" s="6126"/>
      <c r="C14" s="3535">
        <f>SUM(D14:O14)</f>
        <v>20</v>
      </c>
      <c r="D14" s="3536">
        <v>3</v>
      </c>
      <c r="E14" s="3536">
        <v>1</v>
      </c>
      <c r="F14" s="3536">
        <v>3</v>
      </c>
      <c r="G14" s="3536">
        <v>2</v>
      </c>
      <c r="H14" s="3536">
        <v>1</v>
      </c>
      <c r="I14" s="3536">
        <v>1</v>
      </c>
      <c r="J14" s="3536">
        <v>8</v>
      </c>
      <c r="K14" s="3536">
        <v>1</v>
      </c>
      <c r="L14" s="3537"/>
      <c r="M14" s="3538"/>
      <c r="N14" s="3538"/>
      <c r="O14" s="3534"/>
    </row>
    <row r="15" spans="1:15">
      <c r="A15" s="3540"/>
      <c r="B15" s="3540"/>
      <c r="C15" s="3539"/>
      <c r="D15" s="3525"/>
      <c r="E15" s="3539"/>
      <c r="F15" s="3539"/>
      <c r="G15" s="3525"/>
      <c r="H15" s="3525"/>
      <c r="I15" s="3539"/>
      <c r="J15" s="3539"/>
      <c r="K15" s="3526" t="s">
        <v>4732</v>
      </c>
      <c r="L15" s="3539"/>
      <c r="M15" s="3541"/>
      <c r="N15" s="3539"/>
      <c r="O15" s="3542"/>
    </row>
    <row r="16" spans="1:15" s="3543" customFormat="1" ht="30" customHeight="1">
      <c r="A16" s="3506"/>
      <c r="B16" s="3506"/>
      <c r="C16" s="3506"/>
      <c r="D16" s="3506"/>
      <c r="E16" s="3506"/>
      <c r="F16" s="3506"/>
      <c r="G16" s="3506"/>
      <c r="H16" s="3506"/>
      <c r="I16" s="3506"/>
      <c r="J16" s="3506"/>
      <c r="K16" s="3506"/>
      <c r="L16" s="3506"/>
      <c r="M16" s="3506"/>
      <c r="N16" s="3506"/>
      <c r="O16" s="3506"/>
    </row>
    <row r="17" spans="1:16" s="3545" customFormat="1" ht="30" customHeight="1">
      <c r="A17" s="3544" t="s">
        <v>4733</v>
      </c>
      <c r="B17" s="3544"/>
      <c r="C17" s="3544"/>
      <c r="D17" s="3544"/>
      <c r="E17" s="3544"/>
      <c r="F17" s="3544"/>
      <c r="G17" s="3544"/>
      <c r="H17" s="3544"/>
      <c r="I17" s="3544"/>
      <c r="J17" s="3544"/>
      <c r="K17" s="3544"/>
      <c r="L17" s="3544"/>
      <c r="M17" s="3544"/>
      <c r="N17" s="3544"/>
      <c r="O17" s="3544"/>
    </row>
    <row r="18" spans="1:16" s="3543" customFormat="1" ht="15.75" customHeight="1" thickBot="1">
      <c r="A18" s="3545"/>
      <c r="B18" s="3545"/>
      <c r="C18" s="3545"/>
      <c r="D18" s="3545"/>
      <c r="E18" s="3545"/>
      <c r="F18" s="3545"/>
      <c r="G18" s="3545"/>
      <c r="H18" s="3545"/>
      <c r="I18" s="3545"/>
      <c r="J18" s="3545"/>
      <c r="K18" s="3545"/>
      <c r="L18" s="3545"/>
      <c r="M18" s="3545"/>
      <c r="N18" s="3545"/>
      <c r="O18" s="3546" t="s">
        <v>4734</v>
      </c>
    </row>
    <row r="19" spans="1:16" s="3543" customFormat="1" ht="30.75" customHeight="1">
      <c r="A19" s="6127" t="s">
        <v>4711</v>
      </c>
      <c r="B19" s="6129" t="s">
        <v>4735</v>
      </c>
      <c r="C19" s="6129" t="s">
        <v>4736</v>
      </c>
      <c r="D19" s="6131" t="s">
        <v>4737</v>
      </c>
      <c r="E19" s="6133" t="s">
        <v>4738</v>
      </c>
      <c r="F19" s="6133"/>
      <c r="G19" s="6133"/>
      <c r="H19" s="6133"/>
      <c r="I19" s="6133"/>
      <c r="J19" s="6133"/>
      <c r="K19" s="6133"/>
      <c r="L19" s="6133"/>
      <c r="M19" s="6133"/>
      <c r="N19" s="6133"/>
      <c r="O19" s="6134"/>
    </row>
    <row r="20" spans="1:16" s="3543" customFormat="1" ht="33.75" customHeight="1">
      <c r="A20" s="6128"/>
      <c r="B20" s="6130"/>
      <c r="C20" s="6130"/>
      <c r="D20" s="6132"/>
      <c r="E20" s="3547" t="s">
        <v>4739</v>
      </c>
      <c r="F20" s="3548" t="s">
        <v>4740</v>
      </c>
      <c r="G20" s="3547" t="s">
        <v>4741</v>
      </c>
      <c r="H20" s="3547" t="s">
        <v>4742</v>
      </c>
      <c r="I20" s="3548" t="s">
        <v>4743</v>
      </c>
      <c r="J20" s="3548" t="s">
        <v>4744</v>
      </c>
      <c r="K20" s="3548" t="s">
        <v>4745</v>
      </c>
      <c r="L20" s="3547" t="s">
        <v>4746</v>
      </c>
      <c r="M20" s="3548" t="s">
        <v>4747</v>
      </c>
      <c r="N20" s="3547" t="s">
        <v>4748</v>
      </c>
      <c r="O20" s="3549" t="s">
        <v>466</v>
      </c>
    </row>
    <row r="21" spans="1:16" s="3545" customFormat="1" ht="16.5" customHeight="1">
      <c r="A21" s="3472" t="s">
        <v>2585</v>
      </c>
      <c r="B21" s="3550">
        <v>3060</v>
      </c>
      <c r="C21" s="3551">
        <v>2887</v>
      </c>
      <c r="D21" s="3551">
        <v>173</v>
      </c>
      <c r="E21" s="3552">
        <v>6</v>
      </c>
      <c r="F21" s="3552">
        <v>1</v>
      </c>
      <c r="G21" s="3552">
        <v>8</v>
      </c>
      <c r="H21" s="3552">
        <v>255</v>
      </c>
      <c r="I21" s="3552">
        <v>21</v>
      </c>
      <c r="J21" s="3552">
        <v>13</v>
      </c>
      <c r="K21" s="3552">
        <v>484</v>
      </c>
      <c r="L21" s="3552">
        <v>13</v>
      </c>
      <c r="M21" s="3552">
        <v>26</v>
      </c>
      <c r="N21" s="3551">
        <v>1934</v>
      </c>
      <c r="O21" s="3552">
        <v>299</v>
      </c>
    </row>
    <row r="22" spans="1:16" s="3545" customFormat="1" ht="16.5" customHeight="1">
      <c r="A22" s="3472" t="s">
        <v>438</v>
      </c>
      <c r="B22" s="3550">
        <v>3372</v>
      </c>
      <c r="C22" s="3551">
        <v>3162</v>
      </c>
      <c r="D22" s="3551">
        <v>210</v>
      </c>
      <c r="E22" s="3552">
        <v>2</v>
      </c>
      <c r="F22" s="3552" t="s">
        <v>1232</v>
      </c>
      <c r="G22" s="3552">
        <v>8</v>
      </c>
      <c r="H22" s="3552">
        <v>262</v>
      </c>
      <c r="I22" s="3552">
        <v>41</v>
      </c>
      <c r="J22" s="3552">
        <v>16</v>
      </c>
      <c r="K22" s="3552">
        <v>566</v>
      </c>
      <c r="L22" s="3552">
        <v>13</v>
      </c>
      <c r="M22" s="3552">
        <v>21</v>
      </c>
      <c r="N22" s="3551">
        <v>2141</v>
      </c>
      <c r="O22" s="3552">
        <v>302</v>
      </c>
      <c r="P22" s="3553"/>
    </row>
    <row r="23" spans="1:16" s="3554" customFormat="1" ht="15" customHeight="1">
      <c r="A23" s="3472" t="s">
        <v>344</v>
      </c>
      <c r="B23" s="3550">
        <v>3456</v>
      </c>
      <c r="C23" s="3551">
        <v>3216</v>
      </c>
      <c r="D23" s="3551">
        <v>240</v>
      </c>
      <c r="E23" s="3552">
        <v>3</v>
      </c>
      <c r="F23" s="3552" t="s">
        <v>1232</v>
      </c>
      <c r="G23" s="3552">
        <v>2</v>
      </c>
      <c r="H23" s="3552">
        <v>238</v>
      </c>
      <c r="I23" s="3552">
        <v>37</v>
      </c>
      <c r="J23" s="3552">
        <v>18</v>
      </c>
      <c r="K23" s="3552">
        <v>580</v>
      </c>
      <c r="L23" s="3552">
        <v>14</v>
      </c>
      <c r="M23" s="3552">
        <v>30</v>
      </c>
      <c r="N23" s="3551">
        <v>2239</v>
      </c>
      <c r="O23" s="3552">
        <v>295</v>
      </c>
    </row>
    <row r="24" spans="1:16">
      <c r="A24" s="3472" t="s">
        <v>345</v>
      </c>
      <c r="B24" s="3550">
        <f>SUM(C24:D24)</f>
        <v>3595</v>
      </c>
      <c r="C24" s="3551">
        <v>3316</v>
      </c>
      <c r="D24" s="3551">
        <v>279</v>
      </c>
      <c r="E24" s="3552">
        <v>1</v>
      </c>
      <c r="F24" s="3552">
        <v>4</v>
      </c>
      <c r="G24" s="3552">
        <v>2</v>
      </c>
      <c r="H24" s="3552">
        <v>189</v>
      </c>
      <c r="I24" s="3552">
        <v>46</v>
      </c>
      <c r="J24" s="3552">
        <v>10</v>
      </c>
      <c r="K24" s="3552">
        <v>593</v>
      </c>
      <c r="L24" s="3552">
        <v>9</v>
      </c>
      <c r="M24" s="3552">
        <v>26</v>
      </c>
      <c r="N24" s="3551">
        <v>2414</v>
      </c>
      <c r="O24" s="3552">
        <v>301</v>
      </c>
    </row>
    <row r="25" spans="1:16" ht="13.5" thickBot="1">
      <c r="A25" s="3475" t="s">
        <v>346</v>
      </c>
      <c r="B25" s="3555">
        <v>3559</v>
      </c>
      <c r="C25" s="3556">
        <v>3325</v>
      </c>
      <c r="D25" s="3556">
        <v>234</v>
      </c>
      <c r="E25" s="3557">
        <v>3</v>
      </c>
      <c r="F25" s="3557">
        <v>3</v>
      </c>
      <c r="G25" s="3557">
        <v>4</v>
      </c>
      <c r="H25" s="3557">
        <v>191</v>
      </c>
      <c r="I25" s="3557">
        <v>46</v>
      </c>
      <c r="J25" s="3557">
        <v>14</v>
      </c>
      <c r="K25" s="3557">
        <v>601</v>
      </c>
      <c r="L25" s="3557">
        <v>15</v>
      </c>
      <c r="M25" s="3557">
        <v>14</v>
      </c>
      <c r="N25" s="3556">
        <v>2343</v>
      </c>
      <c r="O25" s="3557">
        <v>325</v>
      </c>
    </row>
    <row r="26" spans="1:16">
      <c r="A26" s="3545"/>
      <c r="B26" s="3554"/>
      <c r="C26" s="3558"/>
      <c r="D26" s="3558"/>
      <c r="E26" s="3558"/>
      <c r="F26" s="3558"/>
      <c r="G26" s="3558"/>
      <c r="H26" s="3558"/>
      <c r="I26" s="3558"/>
      <c r="J26" s="3558"/>
      <c r="K26" s="3558"/>
      <c r="L26" s="3558"/>
      <c r="M26" s="3558"/>
      <c r="N26" s="3554"/>
      <c r="O26" s="3559" t="s">
        <v>4703</v>
      </c>
    </row>
  </sheetData>
  <mergeCells count="14">
    <mergeCell ref="A8:B8"/>
    <mergeCell ref="A3:B3"/>
    <mergeCell ref="A4:B4"/>
    <mergeCell ref="A5:B5"/>
    <mergeCell ref="A6:B6"/>
    <mergeCell ref="A7:B7"/>
    <mergeCell ref="K10:N10"/>
    <mergeCell ref="A13:B13"/>
    <mergeCell ref="A14:B14"/>
    <mergeCell ref="A19:A20"/>
    <mergeCell ref="B19:B20"/>
    <mergeCell ref="C19:C20"/>
    <mergeCell ref="D19:D20"/>
    <mergeCell ref="E19:O19"/>
  </mergeCells>
  <phoneticPr fontId="2"/>
  <printOptions horizontalCentered="1"/>
  <pageMargins left="0.39370078740157483" right="0.39370078740157483" top="0.59055118110236227" bottom="0.59055118110236227" header="0.11811023622047245" footer="0.11811023622047245"/>
  <pageSetup paperSize="9" firstPageNumber="132" orientation="portrait" useFirstPageNumber="1" r:id="rId1"/>
  <headerFooter alignWithMargins="0">
    <oddFooter>&amp;C&amp;"ＭＳ 明朝,標準"&amp;10&amp;P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5294-2ADD-4FAC-9E4B-4725E4EB349E}">
  <dimension ref="A1:K61"/>
  <sheetViews>
    <sheetView showGridLines="0" view="pageBreakPreview" zoomScaleNormal="100" zoomScaleSheetLayoutView="100" workbookViewId="0">
      <selection sqref="A1:F1"/>
    </sheetView>
  </sheetViews>
  <sheetFormatPr defaultColWidth="9" defaultRowHeight="13"/>
  <cols>
    <col min="1" max="1" width="6.1796875" style="3560" customWidth="1"/>
    <col min="2" max="2" width="22.453125" style="3560" customWidth="1"/>
    <col min="3" max="3" width="8.81640625" style="3560" customWidth="1"/>
    <col min="4" max="4" width="27.453125" style="3560" customWidth="1"/>
    <col min="5" max="5" width="3.81640625" style="3560" customWidth="1"/>
    <col min="6" max="6" width="27.453125" style="3560" customWidth="1"/>
    <col min="7" max="7" width="6.1796875" style="3560" customWidth="1"/>
    <col min="8" max="8" width="22.453125" style="3560" customWidth="1"/>
    <col min="9" max="9" width="27.453125" style="3560" customWidth="1"/>
    <col min="10" max="10" width="3.81640625" style="3560" customWidth="1"/>
    <col min="11" max="11" width="27.453125" style="3560" customWidth="1"/>
    <col min="12" max="16384" width="9" style="3560"/>
  </cols>
  <sheetData>
    <row r="1" spans="1:6" ht="30" customHeight="1">
      <c r="A1" s="6145" t="s">
        <v>4749</v>
      </c>
      <c r="B1" s="6145"/>
      <c r="C1" s="6145"/>
      <c r="D1" s="6145"/>
      <c r="E1" s="6145"/>
      <c r="F1" s="6145"/>
    </row>
    <row r="2" spans="1:6" ht="30" customHeight="1" thickBot="1">
      <c r="A2" s="6146" t="s">
        <v>4750</v>
      </c>
      <c r="B2" s="6146"/>
      <c r="C2" s="6146"/>
      <c r="D2" s="6146"/>
      <c r="E2" s="6146"/>
      <c r="F2" s="6146"/>
    </row>
    <row r="3" spans="1:6" ht="15.15" customHeight="1">
      <c r="A3" s="3561"/>
      <c r="B3" s="6147" t="s">
        <v>4751</v>
      </c>
      <c r="C3" s="6148"/>
      <c r="D3" s="6149" t="s">
        <v>4752</v>
      </c>
      <c r="E3" s="6149"/>
      <c r="F3" s="6150"/>
    </row>
    <row r="4" spans="1:6" ht="17.25" customHeight="1">
      <c r="A4" s="3562" t="s">
        <v>4753</v>
      </c>
      <c r="B4" s="3563" t="s">
        <v>4754</v>
      </c>
      <c r="C4" s="3564"/>
      <c r="D4" s="3565">
        <v>38655</v>
      </c>
      <c r="E4" s="3566" t="s">
        <v>4755</v>
      </c>
      <c r="F4" s="3567">
        <v>40115</v>
      </c>
    </row>
    <row r="5" spans="1:6" ht="17.25" customHeight="1">
      <c r="A5" s="3568" t="s">
        <v>873</v>
      </c>
      <c r="B5" s="3569" t="s">
        <v>4756</v>
      </c>
      <c r="C5" s="3570"/>
      <c r="D5" s="3571">
        <v>40116</v>
      </c>
      <c r="E5" s="3572" t="s">
        <v>4755</v>
      </c>
      <c r="F5" s="3573">
        <v>41576</v>
      </c>
    </row>
    <row r="6" spans="1:6" ht="17.25" customHeight="1">
      <c r="A6" s="3568" t="s">
        <v>405</v>
      </c>
      <c r="B6" s="3569" t="s">
        <v>4757</v>
      </c>
      <c r="C6" s="3570"/>
      <c r="D6" s="3571">
        <v>41577</v>
      </c>
      <c r="E6" s="3572" t="s">
        <v>4755</v>
      </c>
      <c r="F6" s="3573">
        <v>43037</v>
      </c>
    </row>
    <row r="7" spans="1:6" ht="17.25" customHeight="1" thickBot="1">
      <c r="A7" s="3574" t="s">
        <v>3127</v>
      </c>
      <c r="B7" s="3575" t="s">
        <v>4757</v>
      </c>
      <c r="C7" s="3576"/>
      <c r="D7" s="3577">
        <v>43038</v>
      </c>
      <c r="E7" s="3572" t="s">
        <v>4755</v>
      </c>
      <c r="F7" s="3578"/>
    </row>
    <row r="8" spans="1:6" s="3579" customFormat="1" ht="30" customHeight="1" thickBot="1">
      <c r="A8" s="6141" t="s">
        <v>4758</v>
      </c>
      <c r="B8" s="6141"/>
      <c r="C8" s="6141"/>
      <c r="D8" s="6141"/>
      <c r="E8" s="6141"/>
      <c r="F8" s="6141"/>
    </row>
    <row r="9" spans="1:6" s="3579" customFormat="1" ht="15.75" customHeight="1">
      <c r="A9" s="3580"/>
      <c r="B9" s="6142" t="s">
        <v>4751</v>
      </c>
      <c r="C9" s="6143"/>
      <c r="D9" s="6151" t="s">
        <v>4752</v>
      </c>
      <c r="E9" s="6151"/>
      <c r="F9" s="6152"/>
    </row>
    <row r="10" spans="1:6" s="3582" customFormat="1" ht="17.25" customHeight="1">
      <c r="A10" s="3581" t="s">
        <v>4753</v>
      </c>
      <c r="B10" s="3563" t="s">
        <v>4759</v>
      </c>
      <c r="C10" s="3564"/>
      <c r="D10" s="3565">
        <v>21225</v>
      </c>
      <c r="E10" s="3566" t="s">
        <v>4760</v>
      </c>
      <c r="F10" s="3567">
        <v>22685</v>
      </c>
    </row>
    <row r="11" spans="1:6" s="3582" customFormat="1" ht="17.25" customHeight="1">
      <c r="A11" s="3568" t="s">
        <v>873</v>
      </c>
      <c r="B11" s="3569" t="s">
        <v>4761</v>
      </c>
      <c r="C11" s="3570" t="s">
        <v>4762</v>
      </c>
      <c r="D11" s="3571">
        <v>22686</v>
      </c>
      <c r="E11" s="3572" t="s">
        <v>4760</v>
      </c>
      <c r="F11" s="3573">
        <v>24146</v>
      </c>
    </row>
    <row r="12" spans="1:6" s="3582" customFormat="1" ht="17.25" customHeight="1">
      <c r="A12" s="3568" t="s">
        <v>405</v>
      </c>
      <c r="B12" s="3569" t="s">
        <v>4763</v>
      </c>
      <c r="C12" s="3570"/>
      <c r="D12" s="3571">
        <v>24147</v>
      </c>
      <c r="E12" s="3572" t="s">
        <v>4760</v>
      </c>
      <c r="F12" s="3573">
        <v>25607</v>
      </c>
    </row>
    <row r="13" spans="1:6" s="3582" customFormat="1" ht="17.25" customHeight="1">
      <c r="A13" s="3568" t="s">
        <v>3127</v>
      </c>
      <c r="B13" s="3569" t="s">
        <v>4764</v>
      </c>
      <c r="C13" s="3570"/>
      <c r="D13" s="3571">
        <v>25608</v>
      </c>
      <c r="E13" s="3572" t="s">
        <v>4760</v>
      </c>
      <c r="F13" s="3573">
        <v>26429</v>
      </c>
    </row>
    <row r="14" spans="1:6" s="3582" customFormat="1" ht="17.25" customHeight="1">
      <c r="A14" s="3568" t="s">
        <v>4765</v>
      </c>
      <c r="B14" s="3569" t="s">
        <v>4766</v>
      </c>
      <c r="C14" s="3570"/>
      <c r="D14" s="3571">
        <v>26475</v>
      </c>
      <c r="E14" s="3572" t="s">
        <v>4760</v>
      </c>
      <c r="F14" s="3573">
        <v>27924</v>
      </c>
    </row>
    <row r="15" spans="1:6" s="3582" customFormat="1" ht="17.25" customHeight="1">
      <c r="A15" s="3568" t="s">
        <v>4767</v>
      </c>
      <c r="B15" s="3569" t="s">
        <v>4768</v>
      </c>
      <c r="C15" s="3570"/>
      <c r="D15" s="3571">
        <v>27925</v>
      </c>
      <c r="E15" s="3572" t="s">
        <v>4760</v>
      </c>
      <c r="F15" s="3573">
        <v>29385</v>
      </c>
    </row>
    <row r="16" spans="1:6" s="3582" customFormat="1" ht="17.25" customHeight="1">
      <c r="A16" s="3568" t="s">
        <v>4769</v>
      </c>
      <c r="B16" s="3569" t="s">
        <v>4768</v>
      </c>
      <c r="C16" s="3570"/>
      <c r="D16" s="3571">
        <v>29386</v>
      </c>
      <c r="E16" s="3572" t="s">
        <v>4760</v>
      </c>
      <c r="F16" s="3573">
        <v>30846</v>
      </c>
    </row>
    <row r="17" spans="1:11" s="3582" customFormat="1" ht="17.25" customHeight="1">
      <c r="A17" s="3568" t="s">
        <v>1925</v>
      </c>
      <c r="B17" s="3569" t="s">
        <v>4768</v>
      </c>
      <c r="C17" s="3570"/>
      <c r="D17" s="3571">
        <v>30847</v>
      </c>
      <c r="E17" s="3572" t="s">
        <v>4760</v>
      </c>
      <c r="F17" s="3573">
        <v>31777</v>
      </c>
    </row>
    <row r="18" spans="1:11" s="3582" customFormat="1" ht="17.25" customHeight="1">
      <c r="A18" s="3568" t="s">
        <v>1926</v>
      </c>
      <c r="B18" s="3569" t="s">
        <v>4761</v>
      </c>
      <c r="C18" s="3570"/>
      <c r="D18" s="3571">
        <v>31816</v>
      </c>
      <c r="E18" s="3572" t="s">
        <v>4760</v>
      </c>
      <c r="F18" s="3573">
        <v>33276</v>
      </c>
    </row>
    <row r="19" spans="1:11" s="3582" customFormat="1" ht="17.25" customHeight="1">
      <c r="A19" s="3568" t="s">
        <v>468</v>
      </c>
      <c r="B19" s="3569" t="s">
        <v>4761</v>
      </c>
      <c r="C19" s="3570"/>
      <c r="D19" s="3571">
        <v>33277</v>
      </c>
      <c r="E19" s="3572" t="s">
        <v>4760</v>
      </c>
      <c r="F19" s="3573">
        <v>34737</v>
      </c>
    </row>
    <row r="20" spans="1:11" s="3582" customFormat="1" ht="17.25" customHeight="1">
      <c r="A20" s="3568" t="s">
        <v>469</v>
      </c>
      <c r="B20" s="3569" t="s">
        <v>4761</v>
      </c>
      <c r="C20" s="3570"/>
      <c r="D20" s="3571">
        <v>34738</v>
      </c>
      <c r="E20" s="3572" t="s">
        <v>4760</v>
      </c>
      <c r="F20" s="3573">
        <v>36198</v>
      </c>
    </row>
    <row r="21" spans="1:11" s="3582" customFormat="1" ht="17.25" customHeight="1">
      <c r="A21" s="3568" t="s">
        <v>1435</v>
      </c>
      <c r="B21" s="3569" t="s">
        <v>4754</v>
      </c>
      <c r="C21" s="3570"/>
      <c r="D21" s="3571">
        <v>36199</v>
      </c>
      <c r="E21" s="3572" t="s">
        <v>4760</v>
      </c>
      <c r="F21" s="3573">
        <v>37659</v>
      </c>
      <c r="G21" s="3583"/>
      <c r="H21" s="3583"/>
      <c r="I21" s="3583"/>
      <c r="J21" s="3583"/>
      <c r="K21" s="3583"/>
    </row>
    <row r="22" spans="1:11" s="3582" customFormat="1" ht="17.25" customHeight="1" thickBot="1">
      <c r="A22" s="3574" t="s">
        <v>1927</v>
      </c>
      <c r="B22" s="3584" t="s">
        <v>4754</v>
      </c>
      <c r="C22" s="3576"/>
      <c r="D22" s="3577">
        <v>37660</v>
      </c>
      <c r="E22" s="3585" t="s">
        <v>4760</v>
      </c>
      <c r="F22" s="3578">
        <v>38625</v>
      </c>
      <c r="G22" s="3583"/>
      <c r="H22" s="3583"/>
      <c r="I22" s="3583"/>
      <c r="J22" s="3583"/>
      <c r="K22" s="3583"/>
    </row>
    <row r="23" spans="1:11" s="3587" customFormat="1" ht="31.5" customHeight="1" thickBot="1">
      <c r="A23" s="6141" t="s">
        <v>4770</v>
      </c>
      <c r="B23" s="6141"/>
      <c r="C23" s="6141"/>
      <c r="D23" s="6141"/>
      <c r="E23" s="6141"/>
      <c r="F23" s="6141"/>
      <c r="G23" s="3586"/>
      <c r="H23" s="3586"/>
      <c r="I23" s="3586"/>
      <c r="J23" s="3586"/>
      <c r="K23" s="3586"/>
    </row>
    <row r="24" spans="1:11" s="3587" customFormat="1" ht="15.15" customHeight="1">
      <c r="A24" s="3580"/>
      <c r="B24" s="6142" t="s">
        <v>4751</v>
      </c>
      <c r="C24" s="6143"/>
      <c r="D24" s="6144" t="s">
        <v>4752</v>
      </c>
      <c r="E24" s="6144"/>
      <c r="F24" s="6142"/>
      <c r="G24" s="3586"/>
      <c r="H24" s="3586"/>
      <c r="I24" s="3586"/>
      <c r="J24" s="3586"/>
      <c r="K24" s="3586"/>
    </row>
    <row r="25" spans="1:11" s="3587" customFormat="1" ht="17.25" customHeight="1">
      <c r="A25" s="3581" t="s">
        <v>4753</v>
      </c>
      <c r="B25" s="3588" t="s">
        <v>4771</v>
      </c>
      <c r="D25" s="3589">
        <v>20214</v>
      </c>
      <c r="E25" s="3569" t="s">
        <v>4755</v>
      </c>
      <c r="F25" s="3573">
        <v>21674</v>
      </c>
      <c r="G25" s="3586"/>
      <c r="H25" s="3586"/>
      <c r="I25" s="3586"/>
      <c r="J25" s="3586"/>
      <c r="K25" s="3586"/>
    </row>
    <row r="26" spans="1:11" s="3587" customFormat="1" ht="17.25" customHeight="1">
      <c r="A26" s="3568" t="s">
        <v>873</v>
      </c>
      <c r="B26" s="3590" t="s">
        <v>4771</v>
      </c>
      <c r="D26" s="3589">
        <v>21675</v>
      </c>
      <c r="E26" s="3569" t="s">
        <v>4755</v>
      </c>
      <c r="F26" s="3573">
        <v>23135</v>
      </c>
      <c r="G26" s="3586"/>
      <c r="H26" s="3586"/>
      <c r="I26" s="3586"/>
      <c r="J26" s="3586"/>
      <c r="K26" s="3586"/>
    </row>
    <row r="27" spans="1:11" s="3587" customFormat="1" ht="17.25" customHeight="1">
      <c r="A27" s="3568" t="s">
        <v>405</v>
      </c>
      <c r="B27" s="3590" t="s">
        <v>4771</v>
      </c>
      <c r="D27" s="3589">
        <v>23136</v>
      </c>
      <c r="E27" s="3569" t="s">
        <v>4755</v>
      </c>
      <c r="F27" s="3573">
        <v>24596</v>
      </c>
      <c r="G27" s="3586"/>
      <c r="H27" s="3586"/>
      <c r="I27" s="3586"/>
      <c r="J27" s="3586"/>
      <c r="K27" s="3586"/>
    </row>
    <row r="28" spans="1:11" s="3587" customFormat="1" ht="17.25" customHeight="1">
      <c r="A28" s="3568" t="s">
        <v>3127</v>
      </c>
      <c r="B28" s="3590" t="s">
        <v>4772</v>
      </c>
      <c r="D28" s="3589">
        <v>24597</v>
      </c>
      <c r="E28" s="3569" t="s">
        <v>4755</v>
      </c>
      <c r="F28" s="3573">
        <v>26057</v>
      </c>
      <c r="G28" s="3586"/>
      <c r="H28" s="3586"/>
      <c r="I28" s="3586"/>
      <c r="J28" s="3586"/>
      <c r="K28" s="3586"/>
    </row>
    <row r="29" spans="1:11" s="3587" customFormat="1" ht="17.25" customHeight="1">
      <c r="A29" s="3568" t="s">
        <v>4765</v>
      </c>
      <c r="B29" s="3590" t="s">
        <v>4773</v>
      </c>
      <c r="D29" s="3589">
        <v>26058</v>
      </c>
      <c r="E29" s="3569" t="s">
        <v>4755</v>
      </c>
      <c r="F29" s="3573">
        <v>27518</v>
      </c>
      <c r="G29" s="3586"/>
      <c r="H29" s="3586"/>
      <c r="I29" s="3586"/>
      <c r="J29" s="3586"/>
      <c r="K29" s="3586"/>
    </row>
    <row r="30" spans="1:11" s="3587" customFormat="1" ht="17.25" customHeight="1">
      <c r="A30" s="3568" t="s">
        <v>4767</v>
      </c>
      <c r="B30" s="3590" t="s">
        <v>4773</v>
      </c>
      <c r="D30" s="3589">
        <v>27519</v>
      </c>
      <c r="E30" s="3569" t="s">
        <v>4755</v>
      </c>
      <c r="F30" s="3573">
        <v>28979</v>
      </c>
      <c r="G30" s="3586"/>
      <c r="H30" s="3586"/>
      <c r="I30" s="3586"/>
      <c r="J30" s="3586"/>
      <c r="K30" s="3586"/>
    </row>
    <row r="31" spans="1:11" s="3587" customFormat="1" ht="17.25" customHeight="1">
      <c r="A31" s="3568" t="s">
        <v>4769</v>
      </c>
      <c r="B31" s="3590" t="s">
        <v>4773</v>
      </c>
      <c r="D31" s="3589">
        <v>28980</v>
      </c>
      <c r="E31" s="3569" t="s">
        <v>4755</v>
      </c>
      <c r="F31" s="3573">
        <v>30440</v>
      </c>
      <c r="G31" s="3586"/>
      <c r="H31" s="3586"/>
      <c r="I31" s="3586"/>
      <c r="J31" s="3586"/>
      <c r="K31" s="3586"/>
    </row>
    <row r="32" spans="1:11" s="3587" customFormat="1" ht="17.25" customHeight="1">
      <c r="A32" s="3568" t="s">
        <v>1925</v>
      </c>
      <c r="B32" s="3590" t="s">
        <v>4774</v>
      </c>
      <c r="D32" s="3589">
        <v>30441</v>
      </c>
      <c r="E32" s="3569" t="s">
        <v>4755</v>
      </c>
      <c r="F32" s="3573">
        <v>31901</v>
      </c>
      <c r="G32" s="3586"/>
      <c r="H32" s="3586"/>
      <c r="I32" s="3586"/>
      <c r="J32" s="3586"/>
      <c r="K32" s="3586"/>
    </row>
    <row r="33" spans="1:11" s="3587" customFormat="1" ht="17.25" customHeight="1">
      <c r="A33" s="3568" t="s">
        <v>1926</v>
      </c>
      <c r="B33" s="3590" t="s">
        <v>4774</v>
      </c>
      <c r="D33" s="3589">
        <v>31902</v>
      </c>
      <c r="E33" s="3569" t="s">
        <v>4755</v>
      </c>
      <c r="F33" s="3573">
        <v>33362</v>
      </c>
      <c r="G33" s="3586"/>
      <c r="H33" s="3586"/>
      <c r="I33" s="3586"/>
      <c r="J33" s="3586"/>
      <c r="K33" s="3586"/>
    </row>
    <row r="34" spans="1:11" s="3587" customFormat="1" ht="17.25" customHeight="1">
      <c r="A34" s="3568" t="s">
        <v>468</v>
      </c>
      <c r="B34" s="3590" t="s">
        <v>4774</v>
      </c>
      <c r="D34" s="3589">
        <v>33363</v>
      </c>
      <c r="E34" s="3569" t="s">
        <v>4755</v>
      </c>
      <c r="F34" s="3573">
        <v>34823</v>
      </c>
      <c r="G34" s="3586"/>
      <c r="H34" s="3586"/>
      <c r="I34" s="3586"/>
      <c r="J34" s="3586"/>
      <c r="K34" s="3586"/>
    </row>
    <row r="35" spans="1:11" ht="17.25" customHeight="1">
      <c r="A35" s="3568" t="s">
        <v>469</v>
      </c>
      <c r="B35" s="3590" t="s">
        <v>4774</v>
      </c>
      <c r="D35" s="3589">
        <v>34824</v>
      </c>
      <c r="E35" s="3569" t="s">
        <v>4755</v>
      </c>
      <c r="F35" s="3573">
        <v>36284</v>
      </c>
      <c r="G35" s="3591"/>
      <c r="H35" s="3592"/>
      <c r="I35" s="3593"/>
      <c r="J35" s="3593"/>
      <c r="K35" s="3593"/>
    </row>
    <row r="36" spans="1:11" ht="17.25" customHeight="1">
      <c r="A36" s="3568" t="s">
        <v>1435</v>
      </c>
      <c r="B36" s="3590" t="s">
        <v>4775</v>
      </c>
      <c r="D36" s="3589">
        <v>36285</v>
      </c>
      <c r="E36" s="3569" t="s">
        <v>4755</v>
      </c>
      <c r="F36" s="3573">
        <v>37745</v>
      </c>
      <c r="G36" s="3591"/>
      <c r="H36" s="3592"/>
      <c r="I36" s="3593"/>
      <c r="J36" s="3593"/>
      <c r="K36" s="3593"/>
    </row>
    <row r="37" spans="1:11" s="3582" customFormat="1" ht="17.25" customHeight="1" thickBot="1">
      <c r="A37" s="3574" t="s">
        <v>1927</v>
      </c>
      <c r="B37" s="3584" t="s">
        <v>4775</v>
      </c>
      <c r="C37" s="3594"/>
      <c r="D37" s="3595">
        <v>37746</v>
      </c>
      <c r="E37" s="3575" t="s">
        <v>4755</v>
      </c>
      <c r="F37" s="3578">
        <v>38625</v>
      </c>
    </row>
    <row r="38" spans="1:11" s="3582" customFormat="1" ht="15" customHeight="1">
      <c r="F38" s="3596" t="s">
        <v>4776</v>
      </c>
    </row>
    <row r="39" spans="1:11" s="3582" customFormat="1" ht="12"/>
    <row r="40" spans="1:11" s="3582" customFormat="1" ht="12"/>
    <row r="41" spans="1:11" s="3582" customFormat="1" ht="12"/>
    <row r="42" spans="1:11" s="3582" customFormat="1" ht="12"/>
    <row r="43" spans="1:11" s="3582" customFormat="1" ht="12"/>
    <row r="44" spans="1:11" s="3582" customFormat="1" ht="12"/>
    <row r="45" spans="1:11" s="3582" customFormat="1" ht="12"/>
    <row r="46" spans="1:11" s="3582" customFormat="1" ht="12"/>
    <row r="47" spans="1:11" s="3582" customFormat="1" ht="12"/>
    <row r="48" spans="1:11" s="3582" customFormat="1" ht="12"/>
    <row r="49" s="3582" customFormat="1" ht="12"/>
    <row r="50" s="3582" customFormat="1" ht="12"/>
    <row r="51" s="3582" customFormat="1" ht="12"/>
    <row r="52" s="3582" customFormat="1" ht="12"/>
    <row r="53" s="3582" customFormat="1" ht="12"/>
    <row r="54" s="3582" customFormat="1" ht="12"/>
    <row r="55" s="3582" customFormat="1" ht="12"/>
    <row r="56" s="3582" customFormat="1" ht="12"/>
    <row r="57" s="3582" customFormat="1" ht="12"/>
    <row r="58" s="3582" customFormat="1" ht="12"/>
    <row r="59" s="3582" customFormat="1" ht="12"/>
    <row r="60" s="3582" customFormat="1" ht="12"/>
    <row r="61" s="3582" customFormat="1" ht="12"/>
  </sheetData>
  <mergeCells count="10">
    <mergeCell ref="A23:F23"/>
    <mergeCell ref="B24:C24"/>
    <mergeCell ref="D24:F24"/>
    <mergeCell ref="A1:F1"/>
    <mergeCell ref="A2:F2"/>
    <mergeCell ref="B3:C3"/>
    <mergeCell ref="D3:F3"/>
    <mergeCell ref="A8:F8"/>
    <mergeCell ref="B9:C9"/>
    <mergeCell ref="D9:F9"/>
  </mergeCells>
  <phoneticPr fontId="2"/>
  <pageMargins left="0.39370078740157483" right="0.39370078740157483" top="0.59055118110236227" bottom="0.59055118110236227" header="0.11811023622047245" footer="0.11811023622047245"/>
  <pageSetup paperSize="9" firstPageNumber="133" orientation="portrait" useFirstPageNumber="1" r:id="rId1"/>
  <headerFooter alignWithMargins="0">
    <oddFooter>&amp;C&amp;"ＭＳ 明朝,標準"&amp;10&amp;P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32BE-1B7E-4738-BCDC-C5CFD628DA98}">
  <dimension ref="A1:K67"/>
  <sheetViews>
    <sheetView showGridLines="0" view="pageBreakPreview" zoomScaleNormal="100" zoomScaleSheetLayoutView="100" workbookViewId="0">
      <selection sqref="A1:F1"/>
    </sheetView>
  </sheetViews>
  <sheetFormatPr defaultColWidth="9" defaultRowHeight="13"/>
  <cols>
    <col min="1" max="1" width="6.1796875" style="3560" customWidth="1"/>
    <col min="2" max="2" width="22.453125" style="3560" customWidth="1"/>
    <col min="3" max="3" width="8.81640625" style="3560" customWidth="1"/>
    <col min="4" max="4" width="27.453125" style="3560" customWidth="1"/>
    <col min="5" max="5" width="3.81640625" style="3560" customWidth="1"/>
    <col min="6" max="6" width="27.453125" style="3560" customWidth="1"/>
    <col min="7" max="7" width="6.1796875" style="3560" customWidth="1"/>
    <col min="8" max="8" width="22.453125" style="3560" customWidth="1"/>
    <col min="9" max="9" width="27.453125" style="3560" customWidth="1"/>
    <col min="10" max="10" width="3.81640625" style="3560" customWidth="1"/>
    <col min="11" max="11" width="27.453125" style="3560" customWidth="1"/>
    <col min="12" max="16384" width="9" style="3560"/>
  </cols>
  <sheetData>
    <row r="1" spans="1:6" ht="30" customHeight="1">
      <c r="A1" s="6145" t="s">
        <v>4777</v>
      </c>
      <c r="B1" s="6145"/>
      <c r="C1" s="6145"/>
      <c r="D1" s="6145"/>
      <c r="E1" s="6145"/>
      <c r="F1" s="6145"/>
    </row>
    <row r="2" spans="1:6" ht="30" customHeight="1" thickBot="1">
      <c r="A2" s="6154" t="s">
        <v>4778</v>
      </c>
      <c r="B2" s="6154"/>
      <c r="C2" s="6154"/>
      <c r="D2" s="6154"/>
      <c r="E2" s="6154"/>
      <c r="F2" s="6154"/>
    </row>
    <row r="3" spans="1:6" ht="15.15" customHeight="1">
      <c r="A3" s="3580"/>
      <c r="B3" s="6153" t="s">
        <v>4751</v>
      </c>
      <c r="C3" s="6143"/>
      <c r="D3" s="6151" t="s">
        <v>4752</v>
      </c>
      <c r="E3" s="6151"/>
      <c r="F3" s="6152"/>
    </row>
    <row r="4" spans="1:6" ht="17.25" customHeight="1">
      <c r="A4" s="3562" t="s">
        <v>4753</v>
      </c>
      <c r="B4" s="3563" t="s">
        <v>4775</v>
      </c>
      <c r="C4" s="3564"/>
      <c r="D4" s="3565">
        <v>38678</v>
      </c>
      <c r="E4" s="3566" t="s">
        <v>4755</v>
      </c>
      <c r="F4" s="3567">
        <v>39263</v>
      </c>
    </row>
    <row r="5" spans="1:6" ht="17.25" customHeight="1">
      <c r="A5" s="3568" t="s">
        <v>4753</v>
      </c>
      <c r="B5" s="3569" t="s">
        <v>4779</v>
      </c>
      <c r="C5" s="3570"/>
      <c r="D5" s="3571">
        <v>38678</v>
      </c>
      <c r="E5" s="3572" t="s">
        <v>4755</v>
      </c>
      <c r="F5" s="3573">
        <v>40115</v>
      </c>
    </row>
    <row r="6" spans="1:6" ht="17.25" customHeight="1">
      <c r="A6" s="3568" t="s">
        <v>873</v>
      </c>
      <c r="B6" s="3569" t="s">
        <v>4780</v>
      </c>
      <c r="C6" s="3570"/>
      <c r="D6" s="3571">
        <v>39539</v>
      </c>
      <c r="E6" s="3572" t="s">
        <v>4755</v>
      </c>
      <c r="F6" s="3573">
        <v>40115</v>
      </c>
    </row>
    <row r="7" spans="1:6" ht="17.25" customHeight="1">
      <c r="A7" s="3568" t="s">
        <v>405</v>
      </c>
      <c r="B7" s="3569" t="s">
        <v>4781</v>
      </c>
      <c r="C7" s="3570"/>
      <c r="D7" s="3571">
        <v>40145</v>
      </c>
      <c r="E7" s="3572" t="s">
        <v>4755</v>
      </c>
      <c r="F7" s="3573">
        <v>41576</v>
      </c>
    </row>
    <row r="8" spans="1:6" ht="17.25" customHeight="1">
      <c r="A8" s="3568" t="s">
        <v>3127</v>
      </c>
      <c r="B8" s="3569" t="s">
        <v>4782</v>
      </c>
      <c r="C8" s="3570"/>
      <c r="D8" s="3571">
        <v>41661</v>
      </c>
      <c r="E8" s="3572" t="s">
        <v>4755</v>
      </c>
      <c r="F8" s="3573">
        <v>43121</v>
      </c>
    </row>
    <row r="9" spans="1:6" ht="17.25" customHeight="1">
      <c r="A9" s="3568" t="s">
        <v>407</v>
      </c>
      <c r="B9" s="3569" t="s">
        <v>4783</v>
      </c>
      <c r="C9" s="3570"/>
      <c r="D9" s="3571">
        <v>42315</v>
      </c>
      <c r="E9" s="3572" t="s">
        <v>4760</v>
      </c>
      <c r="F9" s="3573">
        <v>43190</v>
      </c>
    </row>
    <row r="10" spans="1:6" ht="17.25" customHeight="1">
      <c r="A10" s="3568" t="s">
        <v>408</v>
      </c>
      <c r="B10" s="3569" t="s">
        <v>4784</v>
      </c>
      <c r="C10" s="3570"/>
      <c r="D10" s="3571">
        <v>43122</v>
      </c>
      <c r="E10" s="3572" t="s">
        <v>4760</v>
      </c>
      <c r="F10" s="3573">
        <v>43861</v>
      </c>
    </row>
    <row r="11" spans="1:6" ht="17.25" customHeight="1" thickBot="1">
      <c r="A11" s="3574" t="s">
        <v>4769</v>
      </c>
      <c r="B11" s="3569" t="s">
        <v>4785</v>
      </c>
      <c r="C11" s="3576"/>
      <c r="D11" s="3577">
        <v>43883</v>
      </c>
      <c r="E11" s="3572" t="s">
        <v>4755</v>
      </c>
      <c r="F11" s="3578"/>
    </row>
    <row r="12" spans="1:6" s="3579" customFormat="1" ht="30" customHeight="1" thickBot="1">
      <c r="A12" s="6141" t="s">
        <v>4758</v>
      </c>
      <c r="B12" s="6141"/>
      <c r="C12" s="6141"/>
      <c r="D12" s="6141"/>
      <c r="E12" s="6141"/>
      <c r="F12" s="6141"/>
    </row>
    <row r="13" spans="1:6" s="3579" customFormat="1" ht="15.75" customHeight="1">
      <c r="A13" s="3580"/>
      <c r="B13" s="6142" t="s">
        <v>4751</v>
      </c>
      <c r="C13" s="6143"/>
      <c r="D13" s="6151" t="s">
        <v>4752</v>
      </c>
      <c r="E13" s="6151"/>
      <c r="F13" s="6152"/>
    </row>
    <row r="14" spans="1:6" s="3582" customFormat="1" ht="17.25" customHeight="1">
      <c r="A14" s="3581" t="s">
        <v>4753</v>
      </c>
      <c r="B14" s="3563" t="s">
        <v>4761</v>
      </c>
      <c r="C14" s="3564" t="s">
        <v>4786</v>
      </c>
      <c r="D14" s="3565">
        <v>21245</v>
      </c>
      <c r="E14" s="3566" t="s">
        <v>4755</v>
      </c>
      <c r="F14" s="3567">
        <v>21731</v>
      </c>
    </row>
    <row r="15" spans="1:6" s="3582" customFormat="1" ht="17.25" customHeight="1">
      <c r="A15" s="3597" t="s">
        <v>4753</v>
      </c>
      <c r="B15" s="3569" t="s">
        <v>4787</v>
      </c>
      <c r="C15" s="3570"/>
      <c r="D15" s="3571">
        <v>21245</v>
      </c>
      <c r="E15" s="3572" t="s">
        <v>4755</v>
      </c>
      <c r="F15" s="3573">
        <v>22705</v>
      </c>
    </row>
    <row r="16" spans="1:6" s="3582" customFormat="1" ht="17.25" customHeight="1">
      <c r="A16" s="3568" t="s">
        <v>873</v>
      </c>
      <c r="B16" s="3569" t="s">
        <v>4788</v>
      </c>
      <c r="C16" s="3570"/>
      <c r="D16" s="3571">
        <v>22729</v>
      </c>
      <c r="E16" s="3572" t="s">
        <v>4755</v>
      </c>
      <c r="F16" s="3573">
        <v>24189</v>
      </c>
    </row>
    <row r="17" spans="1:11" s="3582" customFormat="1" ht="17.25" customHeight="1">
      <c r="A17" s="3568" t="s">
        <v>405</v>
      </c>
      <c r="B17" s="3569" t="s">
        <v>4787</v>
      </c>
      <c r="C17" s="3570"/>
      <c r="D17" s="3571">
        <v>24190</v>
      </c>
      <c r="E17" s="3572" t="s">
        <v>4755</v>
      </c>
      <c r="F17" s="3573">
        <v>25650</v>
      </c>
    </row>
    <row r="18" spans="1:11" s="3582" customFormat="1" ht="17.25" customHeight="1">
      <c r="A18" s="3568" t="s">
        <v>3127</v>
      </c>
      <c r="B18" s="3569" t="s">
        <v>4787</v>
      </c>
      <c r="C18" s="3570"/>
      <c r="D18" s="3571">
        <v>25651</v>
      </c>
      <c r="E18" s="3572" t="s">
        <v>4755</v>
      </c>
      <c r="F18" s="3573">
        <v>26310</v>
      </c>
    </row>
    <row r="19" spans="1:11" s="3582" customFormat="1" ht="17.25" customHeight="1">
      <c r="A19" s="3568" t="s">
        <v>4765</v>
      </c>
      <c r="B19" s="3569" t="s">
        <v>4789</v>
      </c>
      <c r="C19" s="3570"/>
      <c r="D19" s="3571">
        <v>26414</v>
      </c>
      <c r="E19" s="3572" t="s">
        <v>4755</v>
      </c>
      <c r="F19" s="3573">
        <v>27682</v>
      </c>
    </row>
    <row r="20" spans="1:11" s="3582" customFormat="1" ht="17.25" customHeight="1">
      <c r="A20" s="3568" t="s">
        <v>4767</v>
      </c>
      <c r="B20" s="3569" t="s">
        <v>4790</v>
      </c>
      <c r="C20" s="3570"/>
      <c r="D20" s="3571">
        <v>27984</v>
      </c>
      <c r="E20" s="3572" t="s">
        <v>4755</v>
      </c>
      <c r="F20" s="3573">
        <v>29444</v>
      </c>
    </row>
    <row r="21" spans="1:11" s="3582" customFormat="1" ht="17.25" customHeight="1">
      <c r="A21" s="3568" t="s">
        <v>4769</v>
      </c>
      <c r="B21" s="3569" t="s">
        <v>4790</v>
      </c>
      <c r="C21" s="3570"/>
      <c r="D21" s="3571">
        <v>29445</v>
      </c>
      <c r="E21" s="3572" t="s">
        <v>4755</v>
      </c>
      <c r="F21" s="3573">
        <v>30905</v>
      </c>
    </row>
    <row r="22" spans="1:11" s="3582" customFormat="1" ht="17.25" customHeight="1">
      <c r="A22" s="3568" t="s">
        <v>1925</v>
      </c>
      <c r="B22" s="3569" t="s">
        <v>4790</v>
      </c>
      <c r="C22" s="3570"/>
      <c r="D22" s="3571">
        <v>30906</v>
      </c>
      <c r="E22" s="3572" t="s">
        <v>4755</v>
      </c>
      <c r="F22" s="3573">
        <v>32366</v>
      </c>
    </row>
    <row r="23" spans="1:11" s="3582" customFormat="1" ht="17.25" customHeight="1">
      <c r="A23" s="3568" t="s">
        <v>1926</v>
      </c>
      <c r="B23" s="3569" t="s">
        <v>4790</v>
      </c>
      <c r="C23" s="3570"/>
      <c r="D23" s="3571">
        <v>32367</v>
      </c>
      <c r="E23" s="3572" t="s">
        <v>4755</v>
      </c>
      <c r="F23" s="3573">
        <v>33827</v>
      </c>
    </row>
    <row r="24" spans="1:11" s="3582" customFormat="1" ht="17.25" customHeight="1">
      <c r="A24" s="3568" t="s">
        <v>468</v>
      </c>
      <c r="B24" s="3569" t="s">
        <v>4791</v>
      </c>
      <c r="C24" s="3570"/>
      <c r="D24" s="3571">
        <v>33828</v>
      </c>
      <c r="E24" s="3572" t="s">
        <v>4755</v>
      </c>
      <c r="F24" s="3573">
        <v>35288</v>
      </c>
    </row>
    <row r="25" spans="1:11" s="3582" customFormat="1" ht="17.25" customHeight="1">
      <c r="A25" s="3568" t="s">
        <v>469</v>
      </c>
      <c r="B25" s="3569" t="s">
        <v>4791</v>
      </c>
      <c r="C25" s="3570"/>
      <c r="D25" s="3571">
        <v>35289</v>
      </c>
      <c r="E25" s="3572" t="s">
        <v>4755</v>
      </c>
      <c r="F25" s="3573">
        <v>36191</v>
      </c>
    </row>
    <row r="26" spans="1:11" s="3582" customFormat="1" ht="17.25" customHeight="1">
      <c r="A26" s="3568" t="s">
        <v>1435</v>
      </c>
      <c r="B26" s="3569" t="s">
        <v>4792</v>
      </c>
      <c r="C26" s="3570"/>
      <c r="D26" s="3571">
        <v>36301</v>
      </c>
      <c r="E26" s="3572" t="s">
        <v>4755</v>
      </c>
      <c r="F26" s="3573">
        <v>37761</v>
      </c>
    </row>
    <row r="27" spans="1:11" s="3582" customFormat="1" ht="17.25" customHeight="1" thickBot="1">
      <c r="A27" s="3568" t="s">
        <v>1927</v>
      </c>
      <c r="B27" s="3569" t="s">
        <v>4793</v>
      </c>
      <c r="C27" s="3570"/>
      <c r="D27" s="3571">
        <v>37762</v>
      </c>
      <c r="E27" s="3572" t="s">
        <v>4755</v>
      </c>
      <c r="F27" s="3573">
        <v>38625</v>
      </c>
    </row>
    <row r="28" spans="1:11" s="3587" customFormat="1" ht="31.5" customHeight="1" thickBot="1">
      <c r="A28" s="6141" t="s">
        <v>4770</v>
      </c>
      <c r="B28" s="6141"/>
      <c r="C28" s="6141"/>
      <c r="D28" s="6141"/>
      <c r="E28" s="6141"/>
      <c r="F28" s="6141"/>
      <c r="G28" s="3586"/>
      <c r="H28" s="3586"/>
      <c r="I28" s="3586"/>
      <c r="J28" s="3586"/>
      <c r="K28" s="3586"/>
    </row>
    <row r="29" spans="1:11" s="3587" customFormat="1" ht="15.15" customHeight="1">
      <c r="A29" s="3580"/>
      <c r="B29" s="6142" t="s">
        <v>4751</v>
      </c>
      <c r="C29" s="6143"/>
      <c r="D29" s="6142" t="s">
        <v>4752</v>
      </c>
      <c r="E29" s="6153"/>
      <c r="F29" s="6153"/>
      <c r="G29" s="3586"/>
      <c r="H29" s="3586"/>
      <c r="I29" s="3586"/>
      <c r="J29" s="3586"/>
      <c r="K29" s="3586"/>
    </row>
    <row r="30" spans="1:11" s="3587" customFormat="1" ht="17.25" customHeight="1">
      <c r="A30" s="3581" t="s">
        <v>4753</v>
      </c>
      <c r="B30" s="3588" t="s">
        <v>4794</v>
      </c>
      <c r="D30" s="3598">
        <v>20247</v>
      </c>
      <c r="E30" s="3566" t="s">
        <v>4755</v>
      </c>
      <c r="F30" s="3599">
        <v>21707</v>
      </c>
      <c r="G30" s="3586"/>
      <c r="H30" s="3586"/>
      <c r="I30" s="3586"/>
      <c r="J30" s="3586"/>
      <c r="K30" s="3586"/>
    </row>
    <row r="31" spans="1:11" s="3587" customFormat="1" ht="17.25" customHeight="1">
      <c r="A31" s="3568" t="s">
        <v>873</v>
      </c>
      <c r="B31" s="3590" t="s">
        <v>4794</v>
      </c>
      <c r="D31" s="3600">
        <v>21708</v>
      </c>
      <c r="E31" s="3572" t="s">
        <v>4755</v>
      </c>
      <c r="F31" s="3601">
        <v>23168</v>
      </c>
      <c r="G31" s="3586"/>
      <c r="H31" s="3586"/>
      <c r="I31" s="3586"/>
      <c r="J31" s="3586"/>
      <c r="K31" s="3586"/>
    </row>
    <row r="32" spans="1:11" s="3587" customFormat="1" ht="17.25" customHeight="1">
      <c r="A32" s="3568" t="s">
        <v>405</v>
      </c>
      <c r="B32" s="3590" t="s">
        <v>4794</v>
      </c>
      <c r="D32" s="3600">
        <v>23169</v>
      </c>
      <c r="E32" s="3572" t="s">
        <v>4755</v>
      </c>
      <c r="F32" s="3601">
        <v>24629</v>
      </c>
      <c r="G32" s="3586"/>
      <c r="H32" s="3586"/>
      <c r="I32" s="3586"/>
      <c r="J32" s="3586"/>
      <c r="K32" s="3586"/>
    </row>
    <row r="33" spans="1:11" s="3587" customFormat="1" ht="17.25" customHeight="1">
      <c r="A33" s="3568" t="s">
        <v>3127</v>
      </c>
      <c r="B33" s="3590" t="s">
        <v>4794</v>
      </c>
      <c r="D33" s="3600">
        <v>24630</v>
      </c>
      <c r="E33" s="3572" t="s">
        <v>4755</v>
      </c>
      <c r="F33" s="3601">
        <v>25657</v>
      </c>
      <c r="G33" s="3586"/>
      <c r="H33" s="3586"/>
      <c r="I33" s="3586"/>
      <c r="J33" s="3586"/>
      <c r="K33" s="3586"/>
    </row>
    <row r="34" spans="1:11" s="3587" customFormat="1" ht="17.25" customHeight="1">
      <c r="A34" s="3568" t="s">
        <v>4765</v>
      </c>
      <c r="B34" s="3590" t="s">
        <v>4774</v>
      </c>
      <c r="D34" s="3600">
        <v>26065</v>
      </c>
      <c r="E34" s="3572" t="s">
        <v>4755</v>
      </c>
      <c r="F34" s="3601">
        <v>27525</v>
      </c>
      <c r="G34" s="3586"/>
      <c r="H34" s="3586"/>
      <c r="I34" s="3586"/>
      <c r="J34" s="3586"/>
      <c r="K34" s="3586"/>
    </row>
    <row r="35" spans="1:11" s="3587" customFormat="1" ht="17.25" customHeight="1">
      <c r="A35" s="3568" t="s">
        <v>4767</v>
      </c>
      <c r="B35" s="3590" t="s">
        <v>4774</v>
      </c>
      <c r="D35" s="3600">
        <v>27526</v>
      </c>
      <c r="E35" s="3572" t="s">
        <v>4755</v>
      </c>
      <c r="F35" s="3601">
        <v>28986</v>
      </c>
      <c r="G35" s="3586"/>
      <c r="H35" s="3586"/>
      <c r="I35" s="3586"/>
      <c r="J35" s="3586"/>
      <c r="K35" s="3586"/>
    </row>
    <row r="36" spans="1:11" s="3587" customFormat="1" ht="17.25" customHeight="1">
      <c r="A36" s="3568" t="s">
        <v>4769</v>
      </c>
      <c r="B36" s="3590" t="s">
        <v>4774</v>
      </c>
      <c r="D36" s="3600">
        <v>28987</v>
      </c>
      <c r="E36" s="3572" t="s">
        <v>4755</v>
      </c>
      <c r="F36" s="3601">
        <v>30412</v>
      </c>
      <c r="G36" s="3586"/>
      <c r="H36" s="3586"/>
      <c r="I36" s="3586"/>
      <c r="J36" s="3586"/>
      <c r="K36" s="3586"/>
    </row>
    <row r="37" spans="1:11" s="3587" customFormat="1" ht="17.25" customHeight="1">
      <c r="A37" s="3568" t="s">
        <v>1925</v>
      </c>
      <c r="B37" s="3590" t="s">
        <v>4795</v>
      </c>
      <c r="D37" s="3600">
        <v>30862</v>
      </c>
      <c r="E37" s="3572" t="s">
        <v>4755</v>
      </c>
      <c r="F37" s="3601">
        <v>31956</v>
      </c>
      <c r="G37" s="3586"/>
      <c r="H37" s="3586"/>
      <c r="I37" s="3586"/>
      <c r="J37" s="3586"/>
      <c r="K37" s="3586"/>
    </row>
    <row r="38" spans="1:11" s="3587" customFormat="1" ht="17.25" customHeight="1">
      <c r="A38" s="3568" t="s">
        <v>1926</v>
      </c>
      <c r="B38" s="3590" t="s">
        <v>4795</v>
      </c>
      <c r="D38" s="3600">
        <v>31957</v>
      </c>
      <c r="E38" s="3572" t="s">
        <v>4755</v>
      </c>
      <c r="F38" s="3601">
        <v>33417</v>
      </c>
      <c r="G38" s="3586"/>
      <c r="H38" s="3586"/>
      <c r="I38" s="3586"/>
      <c r="J38" s="3586"/>
      <c r="K38" s="3586"/>
    </row>
    <row r="39" spans="1:11" s="3587" customFormat="1" ht="17.25" customHeight="1">
      <c r="A39" s="3568" t="s">
        <v>468</v>
      </c>
      <c r="B39" s="3590" t="s">
        <v>4795</v>
      </c>
      <c r="D39" s="3600">
        <v>33418</v>
      </c>
      <c r="E39" s="3572" t="s">
        <v>4755</v>
      </c>
      <c r="F39" s="3601">
        <v>34520</v>
      </c>
      <c r="G39" s="3586"/>
      <c r="H39" s="3586"/>
      <c r="I39" s="3586"/>
      <c r="J39" s="3586"/>
      <c r="K39" s="3586"/>
    </row>
    <row r="40" spans="1:11" s="3587" customFormat="1" ht="17.25" customHeight="1">
      <c r="A40" s="3568" t="s">
        <v>469</v>
      </c>
      <c r="B40" s="3590" t="s">
        <v>4796</v>
      </c>
      <c r="D40" s="3600">
        <v>34881</v>
      </c>
      <c r="E40" s="3572" t="s">
        <v>4755</v>
      </c>
      <c r="F40" s="3601">
        <v>35611</v>
      </c>
      <c r="G40" s="3586"/>
      <c r="H40" s="3586"/>
      <c r="I40" s="3586"/>
      <c r="J40" s="3586"/>
      <c r="K40" s="3586"/>
    </row>
    <row r="41" spans="1:11" s="3587" customFormat="1" ht="17.25" customHeight="1">
      <c r="A41" s="3568" t="s">
        <v>1435</v>
      </c>
      <c r="B41" s="3590" t="s">
        <v>4797</v>
      </c>
      <c r="D41" s="3600">
        <v>35695</v>
      </c>
      <c r="E41" s="3572" t="s">
        <v>4755</v>
      </c>
      <c r="F41" s="3601">
        <v>36310</v>
      </c>
      <c r="G41" s="3586"/>
      <c r="H41" s="3586"/>
      <c r="I41" s="3586"/>
      <c r="J41" s="3586"/>
      <c r="K41" s="3586"/>
    </row>
    <row r="42" spans="1:11" ht="17.25" customHeight="1">
      <c r="A42" s="3568" t="s">
        <v>1927</v>
      </c>
      <c r="B42" s="3590" t="s">
        <v>4780</v>
      </c>
      <c r="D42" s="3600">
        <v>36626</v>
      </c>
      <c r="E42" s="3572" t="s">
        <v>4755</v>
      </c>
      <c r="F42" s="3601">
        <v>38086</v>
      </c>
      <c r="G42" s="3591"/>
      <c r="H42" s="3592"/>
      <c r="I42" s="3593"/>
      <c r="J42" s="3593"/>
      <c r="K42" s="3593"/>
    </row>
    <row r="43" spans="1:11" ht="17.25" customHeight="1" thickBot="1">
      <c r="A43" s="3574" t="s">
        <v>416</v>
      </c>
      <c r="B43" s="3584" t="s">
        <v>4780</v>
      </c>
      <c r="C43" s="3602"/>
      <c r="D43" s="3603">
        <v>38087</v>
      </c>
      <c r="E43" s="3585" t="s">
        <v>4755</v>
      </c>
      <c r="F43" s="3604">
        <v>38625</v>
      </c>
      <c r="G43" s="3591"/>
      <c r="H43" s="3592"/>
      <c r="I43" s="3593"/>
      <c r="J43" s="3593"/>
      <c r="K43" s="3593"/>
    </row>
    <row r="44" spans="1:11" s="3582" customFormat="1" ht="12">
      <c r="F44" s="3596" t="s">
        <v>4776</v>
      </c>
    </row>
    <row r="45" spans="1:11" s="3582" customFormat="1" ht="12"/>
    <row r="46" spans="1:11" s="3582" customFormat="1" ht="12"/>
    <row r="47" spans="1:11" s="3582" customFormat="1" ht="12"/>
    <row r="48" spans="1:11" s="3582" customFormat="1" ht="12"/>
    <row r="49" s="3582" customFormat="1" ht="12"/>
    <row r="50" s="3582" customFormat="1" ht="12"/>
    <row r="51" s="3582" customFormat="1" ht="12"/>
    <row r="52" s="3582" customFormat="1" ht="12"/>
    <row r="53" s="3582" customFormat="1" ht="12"/>
    <row r="54" s="3582" customFormat="1" ht="12"/>
    <row r="55" s="3582" customFormat="1" ht="12"/>
    <row r="56" s="3582" customFormat="1" ht="12"/>
    <row r="57" s="3582" customFormat="1" ht="12"/>
    <row r="58" s="3582" customFormat="1" ht="12"/>
    <row r="59" s="3582" customFormat="1" ht="12"/>
    <row r="60" s="3582" customFormat="1" ht="12"/>
    <row r="61" s="3582" customFormat="1" ht="12"/>
    <row r="62" s="3582" customFormat="1" ht="12"/>
    <row r="63" s="3582" customFormat="1" ht="12"/>
    <row r="64" s="3582" customFormat="1" ht="12"/>
    <row r="65" s="3582" customFormat="1" ht="12"/>
    <row r="66" s="3582" customFormat="1" ht="12"/>
    <row r="67" s="3582" customFormat="1" ht="12"/>
  </sheetData>
  <mergeCells count="10">
    <mergeCell ref="A28:F28"/>
    <mergeCell ref="B29:C29"/>
    <mergeCell ref="D29:F29"/>
    <mergeCell ref="A1:F1"/>
    <mergeCell ref="A2:F2"/>
    <mergeCell ref="B3:C3"/>
    <mergeCell ref="D3:F3"/>
    <mergeCell ref="A12:F12"/>
    <mergeCell ref="B13:C13"/>
    <mergeCell ref="D13:F13"/>
  </mergeCells>
  <phoneticPr fontId="2"/>
  <pageMargins left="0.39370078740157483" right="0.39370078740157483" top="0.59055118110236227" bottom="0.59055118110236227" header="0.11811023622047245" footer="0.11811023622047245"/>
  <pageSetup paperSize="9" firstPageNumber="134" orientation="portrait" useFirstPageNumber="1" r:id="rId1"/>
  <headerFooter alignWithMargins="0">
    <oddFooter>&amp;C&amp;"ＭＳ 明朝,標準"&amp;10&amp;P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541E-9B64-48A1-AD94-E05999DE15D8}">
  <dimension ref="A1:J48"/>
  <sheetViews>
    <sheetView showGridLines="0" view="pageBreakPreview" zoomScaleNormal="100" zoomScaleSheetLayoutView="100" workbookViewId="0">
      <selection sqref="A1:F1"/>
    </sheetView>
  </sheetViews>
  <sheetFormatPr defaultColWidth="9" defaultRowHeight="13"/>
  <cols>
    <col min="1" max="1" width="8.81640625" style="1910" customWidth="1"/>
    <col min="2" max="2" width="26.1796875" style="1910" customWidth="1"/>
    <col min="3" max="3" width="27.453125" style="1910" customWidth="1"/>
    <col min="4" max="4" width="3.81640625" style="1910" customWidth="1"/>
    <col min="5" max="5" width="27.453125" style="1910" customWidth="1"/>
    <col min="6" max="6" width="8.81640625" style="1910" customWidth="1"/>
    <col min="7" max="7" width="26.1796875" style="1910" customWidth="1"/>
    <col min="8" max="8" width="27.453125" style="1910" customWidth="1"/>
    <col min="9" max="9" width="3.81640625" style="1910" customWidth="1"/>
    <col min="10" max="10" width="27.453125" style="1910" customWidth="1"/>
    <col min="11" max="11" width="14.453125" style="1910" bestFit="1" customWidth="1"/>
    <col min="12" max="16384" width="9" style="1910"/>
  </cols>
  <sheetData>
    <row r="1" spans="1:10" s="1715" customFormat="1" ht="30" customHeight="1">
      <c r="A1" s="6155" t="s">
        <v>4798</v>
      </c>
      <c r="B1" s="6155"/>
      <c r="C1" s="6155"/>
      <c r="D1" s="2280"/>
      <c r="E1" s="2280"/>
      <c r="F1" s="2107"/>
    </row>
    <row r="2" spans="1:10" s="1715" customFormat="1" ht="30" customHeight="1" thickBot="1">
      <c r="A2" s="6156" t="s">
        <v>4799</v>
      </c>
      <c r="B2" s="6156"/>
      <c r="C2" s="6156"/>
      <c r="D2" s="6156"/>
      <c r="E2" s="6156"/>
    </row>
    <row r="3" spans="1:10" s="3605" customFormat="1" ht="15" customHeight="1">
      <c r="A3" s="1931"/>
      <c r="B3" s="1930" t="s">
        <v>4751</v>
      </c>
      <c r="C3" s="5304" t="s">
        <v>4752</v>
      </c>
      <c r="D3" s="5304"/>
      <c r="E3" s="5301"/>
    </row>
    <row r="4" spans="1:10" s="3610" customFormat="1" ht="17.25" customHeight="1">
      <c r="A4" s="2295" t="s">
        <v>4753</v>
      </c>
      <c r="B4" s="3606" t="s">
        <v>4800</v>
      </c>
      <c r="C4" s="3607">
        <v>21245</v>
      </c>
      <c r="D4" s="3608" t="s">
        <v>4760</v>
      </c>
      <c r="E4" s="3609">
        <v>22705</v>
      </c>
      <c r="F4" s="1910"/>
      <c r="G4" s="1910"/>
      <c r="H4" s="1910"/>
      <c r="I4" s="1910"/>
      <c r="J4" s="1910"/>
    </row>
    <row r="5" spans="1:10" s="3610" customFormat="1" ht="17.25" customHeight="1">
      <c r="A5" s="3611" t="s">
        <v>873</v>
      </c>
      <c r="B5" s="3612" t="s">
        <v>4801</v>
      </c>
      <c r="C5" s="3607">
        <v>22729</v>
      </c>
      <c r="D5" s="3608" t="s">
        <v>4760</v>
      </c>
      <c r="E5" s="3609">
        <v>24189</v>
      </c>
      <c r="F5" s="1910"/>
      <c r="G5" s="1910"/>
      <c r="H5" s="1910"/>
      <c r="I5" s="1910"/>
      <c r="J5" s="1910"/>
    </row>
    <row r="6" spans="1:10" s="3610" customFormat="1" ht="17.25" customHeight="1">
      <c r="A6" s="3611" t="s">
        <v>405</v>
      </c>
      <c r="B6" s="3612" t="s">
        <v>4802</v>
      </c>
      <c r="C6" s="3607">
        <v>24190</v>
      </c>
      <c r="D6" s="3608" t="s">
        <v>4760</v>
      </c>
      <c r="E6" s="3609">
        <v>25650</v>
      </c>
      <c r="F6" s="1910"/>
      <c r="G6" s="1910"/>
      <c r="H6" s="1910"/>
      <c r="I6" s="1910"/>
      <c r="J6" s="1910"/>
    </row>
    <row r="7" spans="1:10" s="3610" customFormat="1" ht="17.25" customHeight="1">
      <c r="A7" s="3611" t="s">
        <v>3127</v>
      </c>
      <c r="B7" s="3612" t="s">
        <v>4803</v>
      </c>
      <c r="C7" s="3607">
        <v>25651</v>
      </c>
      <c r="D7" s="3608" t="s">
        <v>4760</v>
      </c>
      <c r="E7" s="3609">
        <v>27111</v>
      </c>
      <c r="F7" s="1910"/>
      <c r="G7" s="1910"/>
      <c r="H7" s="1910"/>
      <c r="I7" s="1910"/>
      <c r="J7" s="1910"/>
    </row>
    <row r="8" spans="1:10" s="3610" customFormat="1" ht="17.25" customHeight="1">
      <c r="A8" s="3611" t="s">
        <v>4765</v>
      </c>
      <c r="B8" s="3612" t="s">
        <v>4804</v>
      </c>
      <c r="C8" s="3607">
        <v>27120</v>
      </c>
      <c r="D8" s="3608" t="s">
        <v>4760</v>
      </c>
      <c r="E8" s="3609">
        <v>28580</v>
      </c>
      <c r="F8" s="1910"/>
      <c r="G8" s="1910"/>
      <c r="H8" s="1910"/>
      <c r="I8" s="1910"/>
      <c r="J8" s="1910"/>
    </row>
    <row r="9" spans="1:10" s="3610" customFormat="1" ht="17.25" customHeight="1">
      <c r="A9" s="3611" t="s">
        <v>4767</v>
      </c>
      <c r="B9" s="3612" t="s">
        <v>4804</v>
      </c>
      <c r="C9" s="3607">
        <v>28581</v>
      </c>
      <c r="D9" s="3608" t="s">
        <v>4760</v>
      </c>
      <c r="E9" s="3609">
        <v>30041</v>
      </c>
      <c r="F9" s="1910"/>
      <c r="G9" s="1910"/>
      <c r="H9" s="1910"/>
      <c r="I9" s="1910"/>
      <c r="J9" s="1910"/>
    </row>
    <row r="10" spans="1:10" s="3610" customFormat="1" ht="17.25" customHeight="1">
      <c r="A10" s="3611" t="s">
        <v>4769</v>
      </c>
      <c r="B10" s="3612" t="s">
        <v>4805</v>
      </c>
      <c r="C10" s="3607">
        <v>30042</v>
      </c>
      <c r="D10" s="3608" t="s">
        <v>4760</v>
      </c>
      <c r="E10" s="3609">
        <v>31502</v>
      </c>
      <c r="F10" s="1910"/>
      <c r="G10" s="1910"/>
      <c r="H10" s="1910"/>
      <c r="I10" s="1910"/>
      <c r="J10" s="1910"/>
    </row>
    <row r="11" spans="1:10" s="3610" customFormat="1" ht="17.25" customHeight="1">
      <c r="A11" s="3611" t="s">
        <v>1925</v>
      </c>
      <c r="B11" s="3612" t="s">
        <v>4805</v>
      </c>
      <c r="C11" s="3607">
        <v>31503</v>
      </c>
      <c r="D11" s="3608" t="s">
        <v>4760</v>
      </c>
      <c r="E11" s="3609">
        <v>32963</v>
      </c>
      <c r="F11" s="1910"/>
      <c r="G11" s="1910"/>
      <c r="H11" s="1910"/>
      <c r="I11" s="1910"/>
      <c r="J11" s="1910"/>
    </row>
    <row r="12" spans="1:10" s="3610" customFormat="1" ht="17.25" customHeight="1">
      <c r="A12" s="3611" t="s">
        <v>1926</v>
      </c>
      <c r="B12" s="3612" t="s">
        <v>4806</v>
      </c>
      <c r="C12" s="3607">
        <v>32964</v>
      </c>
      <c r="D12" s="3608" t="s">
        <v>4760</v>
      </c>
      <c r="E12" s="3609">
        <v>33827</v>
      </c>
      <c r="F12" s="1910"/>
      <c r="G12" s="1910"/>
      <c r="H12" s="1910"/>
      <c r="I12" s="1910"/>
      <c r="J12" s="1910"/>
    </row>
    <row r="13" spans="1:10" s="3610" customFormat="1" ht="17.25" customHeight="1">
      <c r="A13" s="3611" t="s">
        <v>468</v>
      </c>
      <c r="B13" s="3612" t="s">
        <v>4807</v>
      </c>
      <c r="C13" s="3607">
        <v>33828</v>
      </c>
      <c r="D13" s="3608" t="s">
        <v>4760</v>
      </c>
      <c r="E13" s="3609">
        <v>35288</v>
      </c>
      <c r="F13" s="1910"/>
      <c r="G13" s="1910"/>
      <c r="H13" s="1910"/>
      <c r="I13" s="1910"/>
      <c r="J13" s="1910"/>
    </row>
    <row r="14" spans="1:10" s="3610" customFormat="1" ht="17.25" customHeight="1">
      <c r="A14" s="3611" t="s">
        <v>469</v>
      </c>
      <c r="B14" s="3612" t="s">
        <v>4807</v>
      </c>
      <c r="C14" s="3607">
        <v>35289</v>
      </c>
      <c r="D14" s="3608" t="s">
        <v>4760</v>
      </c>
      <c r="E14" s="3609">
        <v>36300</v>
      </c>
      <c r="F14" s="1910"/>
      <c r="G14" s="1910"/>
      <c r="H14" s="1910"/>
      <c r="I14" s="1910"/>
      <c r="J14" s="1910"/>
    </row>
    <row r="15" spans="1:10" s="3610" customFormat="1" ht="17.25" customHeight="1">
      <c r="A15" s="3611" t="s">
        <v>1435</v>
      </c>
      <c r="B15" s="3612" t="s">
        <v>4808</v>
      </c>
      <c r="C15" s="3607">
        <v>36301</v>
      </c>
      <c r="D15" s="3608" t="s">
        <v>4760</v>
      </c>
      <c r="E15" s="3609">
        <v>37761</v>
      </c>
      <c r="F15" s="1910"/>
      <c r="G15" s="1910"/>
      <c r="H15" s="1910"/>
      <c r="I15" s="1910"/>
      <c r="J15" s="1910"/>
    </row>
    <row r="16" spans="1:10" s="3610" customFormat="1" ht="17.25" customHeight="1" thickBot="1">
      <c r="A16" s="3611" t="s">
        <v>1927</v>
      </c>
      <c r="B16" s="3612" t="s">
        <v>4809</v>
      </c>
      <c r="C16" s="3607">
        <v>37762</v>
      </c>
      <c r="D16" s="3608" t="s">
        <v>4760</v>
      </c>
      <c r="E16" s="3609">
        <v>38625</v>
      </c>
      <c r="F16" s="1910"/>
      <c r="G16" s="1910"/>
      <c r="H16" s="1910"/>
      <c r="I16" s="1910"/>
      <c r="J16" s="1910"/>
    </row>
    <row r="17" spans="1:10" s="3610" customFormat="1" ht="30" customHeight="1" thickBot="1">
      <c r="A17" s="6157" t="s">
        <v>4810</v>
      </c>
      <c r="B17" s="6157"/>
      <c r="C17" s="6157"/>
      <c r="D17" s="6157"/>
      <c r="E17" s="6157"/>
      <c r="F17" s="2108"/>
      <c r="G17" s="3612"/>
      <c r="H17" s="3613"/>
      <c r="I17" s="3608"/>
      <c r="J17" s="3614"/>
    </row>
    <row r="18" spans="1:10" s="3610" customFormat="1" ht="15" customHeight="1">
      <c r="A18" s="1931"/>
      <c r="B18" s="1930" t="s">
        <v>4751</v>
      </c>
      <c r="C18" s="5304" t="s">
        <v>4752</v>
      </c>
      <c r="D18" s="5304"/>
      <c r="E18" s="5301"/>
      <c r="F18" s="2108"/>
      <c r="G18" s="3612"/>
      <c r="H18" s="3613"/>
      <c r="I18" s="3608"/>
      <c r="J18" s="3614"/>
    </row>
    <row r="19" spans="1:10" s="3610" customFormat="1" ht="17.25" customHeight="1">
      <c r="A19" s="2295" t="s">
        <v>4811</v>
      </c>
      <c r="B19" s="3615" t="s">
        <v>4812</v>
      </c>
      <c r="C19" s="3613">
        <v>20247</v>
      </c>
      <c r="D19" s="3608" t="s">
        <v>4760</v>
      </c>
      <c r="E19" s="3614">
        <v>21707</v>
      </c>
      <c r="F19" s="2108"/>
      <c r="G19" s="3612"/>
      <c r="H19" s="3613"/>
      <c r="I19" s="3608"/>
      <c r="J19" s="3614"/>
    </row>
    <row r="20" spans="1:10" s="3610" customFormat="1" ht="17.25" customHeight="1">
      <c r="A20" s="3611" t="s">
        <v>875</v>
      </c>
      <c r="B20" s="3615" t="s">
        <v>4812</v>
      </c>
      <c r="C20" s="3613">
        <v>21708</v>
      </c>
      <c r="D20" s="3608" t="s">
        <v>4760</v>
      </c>
      <c r="E20" s="3614">
        <v>23168</v>
      </c>
      <c r="F20" s="2108"/>
      <c r="G20" s="3612"/>
      <c r="H20" s="3613"/>
      <c r="I20" s="3608"/>
      <c r="J20" s="3614"/>
    </row>
    <row r="21" spans="1:10" s="3610" customFormat="1" ht="17.25" customHeight="1">
      <c r="A21" s="3611" t="s">
        <v>876</v>
      </c>
      <c r="B21" s="3615" t="s">
        <v>4813</v>
      </c>
      <c r="C21" s="3613">
        <v>23169</v>
      </c>
      <c r="D21" s="3608" t="s">
        <v>4760</v>
      </c>
      <c r="E21" s="3614">
        <v>24629</v>
      </c>
      <c r="F21" s="2108"/>
      <c r="G21" s="3612"/>
      <c r="H21" s="3613"/>
      <c r="I21" s="3608"/>
      <c r="J21" s="3614"/>
    </row>
    <row r="22" spans="1:10" s="3610" customFormat="1" ht="17.25" customHeight="1">
      <c r="A22" s="3611" t="s">
        <v>406</v>
      </c>
      <c r="B22" s="3615" t="s">
        <v>4813</v>
      </c>
      <c r="C22" s="3613">
        <v>24630</v>
      </c>
      <c r="D22" s="3608" t="s">
        <v>4760</v>
      </c>
      <c r="E22" s="3614">
        <v>26064</v>
      </c>
      <c r="F22" s="2108"/>
      <c r="G22" s="3612"/>
      <c r="H22" s="3613"/>
      <c r="I22" s="3608"/>
      <c r="J22" s="3614"/>
    </row>
    <row r="23" spans="1:10" s="3610" customFormat="1" ht="17.25" customHeight="1">
      <c r="A23" s="3611" t="s">
        <v>407</v>
      </c>
      <c r="B23" s="3615" t="s">
        <v>4814</v>
      </c>
      <c r="C23" s="3613">
        <v>26065</v>
      </c>
      <c r="D23" s="3608" t="s">
        <v>4760</v>
      </c>
      <c r="E23" s="3614">
        <v>27525</v>
      </c>
      <c r="F23" s="2108"/>
      <c r="G23" s="3612"/>
      <c r="H23" s="3613"/>
      <c r="I23" s="3608"/>
      <c r="J23" s="3614"/>
    </row>
    <row r="24" spans="1:10" s="3610" customFormat="1" ht="17.25" customHeight="1">
      <c r="A24" s="3611" t="s">
        <v>408</v>
      </c>
      <c r="B24" s="3615" t="s">
        <v>4814</v>
      </c>
      <c r="C24" s="3613">
        <v>27526</v>
      </c>
      <c r="D24" s="3608" t="s">
        <v>4760</v>
      </c>
      <c r="E24" s="3614">
        <v>28986</v>
      </c>
      <c r="F24" s="2108"/>
      <c r="G24" s="3612"/>
      <c r="H24" s="3613"/>
      <c r="I24" s="3608"/>
      <c r="J24" s="3614"/>
    </row>
    <row r="25" spans="1:10" s="3610" customFormat="1" ht="17.25" customHeight="1">
      <c r="A25" s="3611" t="s">
        <v>409</v>
      </c>
      <c r="B25" s="3615" t="s">
        <v>4814</v>
      </c>
      <c r="C25" s="3613">
        <v>28987</v>
      </c>
      <c r="D25" s="3608" t="s">
        <v>4760</v>
      </c>
      <c r="E25" s="3614">
        <v>30447</v>
      </c>
      <c r="F25" s="2108"/>
      <c r="G25" s="3612"/>
      <c r="H25" s="3613"/>
      <c r="I25" s="3608"/>
      <c r="J25" s="3614"/>
    </row>
    <row r="26" spans="1:10" s="3610" customFormat="1" ht="17.25" customHeight="1">
      <c r="A26" s="3611" t="s">
        <v>410</v>
      </c>
      <c r="B26" s="3615" t="s">
        <v>4814</v>
      </c>
      <c r="C26" s="3613">
        <v>30448</v>
      </c>
      <c r="D26" s="3608" t="s">
        <v>4760</v>
      </c>
      <c r="E26" s="3614">
        <v>31908</v>
      </c>
      <c r="F26" s="2108"/>
      <c r="G26" s="3612"/>
      <c r="H26" s="3613"/>
      <c r="I26" s="3608"/>
      <c r="J26" s="3614"/>
    </row>
    <row r="27" spans="1:10" s="3610" customFormat="1" ht="17.25" customHeight="1">
      <c r="A27" s="3611" t="s">
        <v>411</v>
      </c>
      <c r="B27" s="3615" t="s">
        <v>4815</v>
      </c>
      <c r="C27" s="3613">
        <v>31909</v>
      </c>
      <c r="D27" s="3608" t="s">
        <v>4760</v>
      </c>
      <c r="E27" s="3614">
        <v>33369</v>
      </c>
      <c r="F27" s="2108"/>
      <c r="G27" s="3612"/>
      <c r="H27" s="3613"/>
      <c r="I27" s="3608"/>
      <c r="J27" s="3614"/>
    </row>
    <row r="28" spans="1:10" s="3610" customFormat="1" ht="17.25" customHeight="1">
      <c r="A28" s="3611" t="s">
        <v>412</v>
      </c>
      <c r="B28" s="3615" t="s">
        <v>4816</v>
      </c>
      <c r="C28" s="3613">
        <v>33775</v>
      </c>
      <c r="D28" s="3608" t="s">
        <v>4760</v>
      </c>
      <c r="E28" s="3614">
        <v>35235</v>
      </c>
      <c r="F28" s="2108"/>
      <c r="G28" s="3612"/>
      <c r="H28" s="3613"/>
      <c r="I28" s="3608"/>
      <c r="J28" s="3614"/>
    </row>
    <row r="29" spans="1:10" s="3610" customFormat="1" ht="17.25" customHeight="1">
      <c r="A29" s="3611" t="s">
        <v>413</v>
      </c>
      <c r="B29" s="3615" t="s">
        <v>4816</v>
      </c>
      <c r="C29" s="3613">
        <v>35236</v>
      </c>
      <c r="D29" s="3608" t="s">
        <v>4760</v>
      </c>
      <c r="E29" s="3614">
        <v>35694</v>
      </c>
      <c r="F29" s="2108"/>
      <c r="G29" s="3612"/>
      <c r="H29" s="3613"/>
      <c r="I29" s="3608"/>
      <c r="J29" s="3614"/>
    </row>
    <row r="30" spans="1:10" s="3610" customFormat="1" ht="17.25" customHeight="1">
      <c r="A30" s="3611" t="s">
        <v>414</v>
      </c>
      <c r="B30" s="3615" t="s">
        <v>4817</v>
      </c>
      <c r="C30" s="3613">
        <v>35695</v>
      </c>
      <c r="D30" s="3608" t="s">
        <v>4760</v>
      </c>
      <c r="E30" s="3614">
        <v>36469</v>
      </c>
      <c r="F30" s="2108"/>
      <c r="G30" s="3612"/>
      <c r="H30" s="3613"/>
      <c r="I30" s="3608"/>
      <c r="J30" s="3614"/>
    </row>
    <row r="31" spans="1:10" s="3610" customFormat="1" ht="17.25" customHeight="1">
      <c r="A31" s="3611" t="s">
        <v>415</v>
      </c>
      <c r="B31" s="3615" t="s">
        <v>4818</v>
      </c>
      <c r="C31" s="3613">
        <v>36494</v>
      </c>
      <c r="D31" s="3608" t="s">
        <v>4760</v>
      </c>
      <c r="E31" s="3614">
        <v>36616</v>
      </c>
      <c r="F31" s="2108"/>
      <c r="G31" s="3612"/>
      <c r="H31" s="3613"/>
      <c r="I31" s="3608"/>
      <c r="J31" s="3614"/>
    </row>
    <row r="32" spans="1:10" s="3610" customFormat="1" ht="17.25" customHeight="1">
      <c r="A32" s="3611" t="s">
        <v>470</v>
      </c>
      <c r="B32" s="3615" t="s">
        <v>4819</v>
      </c>
      <c r="C32" s="3613">
        <v>36626</v>
      </c>
      <c r="D32" s="3608" t="s">
        <v>4760</v>
      </c>
      <c r="E32" s="3614">
        <v>38086</v>
      </c>
      <c r="F32" s="2108"/>
      <c r="G32" s="3612"/>
      <c r="H32" s="3613"/>
      <c r="I32" s="3608"/>
      <c r="J32" s="3614"/>
    </row>
    <row r="33" spans="1:10" s="3610" customFormat="1" ht="17.25" customHeight="1" thickBot="1">
      <c r="A33" s="2113" t="s">
        <v>417</v>
      </c>
      <c r="B33" s="3616" t="s">
        <v>4819</v>
      </c>
      <c r="C33" s="3617">
        <v>38087</v>
      </c>
      <c r="D33" s="3618" t="s">
        <v>4760</v>
      </c>
      <c r="E33" s="3619">
        <v>38625</v>
      </c>
      <c r="F33" s="2108"/>
      <c r="G33" s="3612"/>
      <c r="H33" s="3613"/>
      <c r="I33" s="3608"/>
      <c r="J33" s="3614"/>
    </row>
    <row r="34" spans="1:10" s="3610" customFormat="1" ht="14.25" customHeight="1">
      <c r="A34" s="2108"/>
      <c r="B34" s="3620"/>
      <c r="C34" s="3620"/>
      <c r="D34" s="3620"/>
      <c r="E34" s="1957" t="s">
        <v>4820</v>
      </c>
      <c r="F34" s="2108"/>
      <c r="G34" s="3612"/>
      <c r="H34" s="3613"/>
      <c r="I34" s="3608"/>
      <c r="J34" s="3614"/>
    </row>
    <row r="35" spans="1:10" s="3621" customFormat="1" ht="12"/>
    <row r="36" spans="1:10" s="3621" customFormat="1" ht="12"/>
    <row r="37" spans="1:10" s="3621" customFormat="1" ht="12"/>
    <row r="38" spans="1:10" s="3621" customFormat="1" ht="12"/>
    <row r="39" spans="1:10" s="3621" customFormat="1" ht="12"/>
    <row r="40" spans="1:10" s="3621" customFormat="1" ht="12"/>
    <row r="41" spans="1:10" s="3621" customFormat="1" ht="12"/>
    <row r="42" spans="1:10" s="3621" customFormat="1" ht="12"/>
    <row r="43" spans="1:10" s="3621" customFormat="1" ht="12"/>
    <row r="44" spans="1:10" s="3621" customFormat="1" ht="12"/>
    <row r="45" spans="1:10" s="3621" customFormat="1" ht="12"/>
    <row r="46" spans="1:10" s="3621" customFormat="1" ht="12"/>
    <row r="47" spans="1:10" s="3621" customFormat="1" ht="12"/>
    <row r="48" spans="1:10" s="3621" customFormat="1" ht="12"/>
  </sheetData>
  <mergeCells count="5">
    <mergeCell ref="A1:C1"/>
    <mergeCell ref="A2:E2"/>
    <mergeCell ref="C3:E3"/>
    <mergeCell ref="A17:E17"/>
    <mergeCell ref="C18:E18"/>
  </mergeCells>
  <phoneticPr fontId="2"/>
  <pageMargins left="0.39370078740157483" right="0.39370078740157483" top="0.59055118110236227" bottom="0.59055118110236227" header="0.11811023622047245" footer="0.11811023622047245"/>
  <pageSetup paperSize="9" firstPageNumber="135" orientation="portrait" useFirstPageNumber="1" r:id="rId1"/>
  <headerFooter alignWithMargins="0">
    <oddFooter>&amp;C&amp;"ＭＳ 明朝,標準"&amp;10&amp;P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5C7A-F765-4627-9806-D6A6FC831EFF}">
  <dimension ref="A1:K67"/>
  <sheetViews>
    <sheetView showGridLines="0" view="pageBreakPreview" zoomScaleNormal="100" zoomScaleSheetLayoutView="100" workbookViewId="0">
      <selection sqref="A1:F1"/>
    </sheetView>
  </sheetViews>
  <sheetFormatPr defaultColWidth="9" defaultRowHeight="13"/>
  <cols>
    <col min="1" max="1" width="8.81640625" style="1910" customWidth="1"/>
    <col min="2" max="2" width="26.1796875" style="1910" customWidth="1"/>
    <col min="3" max="3" width="27.453125" style="1910" customWidth="1"/>
    <col min="4" max="4" width="3.81640625" style="1910" customWidth="1"/>
    <col min="5" max="5" width="27.453125" style="1910" customWidth="1"/>
    <col min="6" max="6" width="8.81640625" style="1910" customWidth="1"/>
    <col min="7" max="7" width="26.1796875" style="1910" customWidth="1"/>
    <col min="8" max="8" width="27.453125" style="1910" customWidth="1"/>
    <col min="9" max="9" width="3.81640625" style="1910" customWidth="1"/>
    <col min="10" max="10" width="27.453125" style="1910" customWidth="1"/>
    <col min="11" max="11" width="14.453125" style="1910" bestFit="1" customWidth="1"/>
    <col min="12" max="16384" width="9" style="1910"/>
  </cols>
  <sheetData>
    <row r="1" spans="1:5" ht="30" customHeight="1">
      <c r="A1" s="6160" t="s">
        <v>4821</v>
      </c>
      <c r="B1" s="6160"/>
      <c r="C1" s="6160"/>
      <c r="D1" s="1919"/>
      <c r="E1" s="1919"/>
    </row>
    <row r="2" spans="1:5" ht="26.25" customHeight="1" thickBot="1">
      <c r="A2" s="6161" t="s">
        <v>4750</v>
      </c>
      <c r="B2" s="6161"/>
      <c r="C2" s="6161"/>
      <c r="D2" s="6161"/>
      <c r="E2" s="6161"/>
    </row>
    <row r="3" spans="1:5" ht="20.149999999999999" customHeight="1">
      <c r="A3" s="3622"/>
      <c r="B3" s="1930" t="s">
        <v>4751</v>
      </c>
      <c r="C3" s="6159" t="s">
        <v>4752</v>
      </c>
      <c r="D3" s="6162"/>
      <c r="E3" s="6162"/>
    </row>
    <row r="4" spans="1:5" ht="18" customHeight="1">
      <c r="A4" s="3623" t="s">
        <v>4753</v>
      </c>
      <c r="B4" s="3624" t="s">
        <v>4822</v>
      </c>
      <c r="C4" s="3625">
        <v>38665</v>
      </c>
      <c r="D4" s="3626" t="s">
        <v>4755</v>
      </c>
      <c r="E4" s="3627">
        <v>39254</v>
      </c>
    </row>
    <row r="5" spans="1:5" ht="18" customHeight="1">
      <c r="A5" s="3628">
        <v>2</v>
      </c>
      <c r="B5" s="3629" t="s">
        <v>4823</v>
      </c>
      <c r="C5" s="3630">
        <v>39254</v>
      </c>
      <c r="D5" s="3631" t="s">
        <v>4760</v>
      </c>
      <c r="E5" s="3632">
        <v>39717</v>
      </c>
    </row>
    <row r="6" spans="1:5" ht="18" customHeight="1">
      <c r="A6" s="3628">
        <v>3</v>
      </c>
      <c r="B6" s="3612" t="s">
        <v>4824</v>
      </c>
      <c r="C6" s="3633">
        <v>39717</v>
      </c>
      <c r="D6" s="3612" t="s">
        <v>4755</v>
      </c>
      <c r="E6" s="3609">
        <v>40115</v>
      </c>
    </row>
    <row r="7" spans="1:5" ht="18" customHeight="1">
      <c r="A7" s="3628">
        <v>4</v>
      </c>
      <c r="B7" s="3612" t="s">
        <v>4825</v>
      </c>
      <c r="C7" s="3633">
        <v>40128</v>
      </c>
      <c r="D7" s="3612" t="s">
        <v>4755</v>
      </c>
      <c r="E7" s="3609">
        <v>40574</v>
      </c>
    </row>
    <row r="8" spans="1:5" ht="18" customHeight="1">
      <c r="A8" s="3628">
        <v>5</v>
      </c>
      <c r="B8" s="3612" t="s">
        <v>4826</v>
      </c>
      <c r="C8" s="3633">
        <v>40574</v>
      </c>
      <c r="D8" s="3612" t="s">
        <v>4760</v>
      </c>
      <c r="E8" s="3609">
        <v>41138</v>
      </c>
    </row>
    <row r="9" spans="1:5" ht="18" customHeight="1">
      <c r="A9" s="2298">
        <v>6</v>
      </c>
      <c r="B9" s="3612" t="s">
        <v>4827</v>
      </c>
      <c r="C9" s="3633">
        <v>41138</v>
      </c>
      <c r="D9" s="3612" t="s">
        <v>4760</v>
      </c>
      <c r="E9" s="3634">
        <v>41576</v>
      </c>
    </row>
    <row r="10" spans="1:5" ht="18" customHeight="1">
      <c r="A10" s="2298">
        <v>7</v>
      </c>
      <c r="B10" s="3612" t="s">
        <v>4828</v>
      </c>
      <c r="C10" s="3633">
        <v>41579</v>
      </c>
      <c r="D10" s="3612" t="s">
        <v>4755</v>
      </c>
      <c r="E10" s="3634">
        <v>42541</v>
      </c>
    </row>
    <row r="11" spans="1:5" ht="18" customHeight="1">
      <c r="A11" s="2298">
        <v>8</v>
      </c>
      <c r="B11" s="3612" t="s">
        <v>4829</v>
      </c>
      <c r="C11" s="3635">
        <v>42541</v>
      </c>
      <c r="D11" s="3612" t="s">
        <v>4760</v>
      </c>
      <c r="E11" s="3634">
        <v>43037</v>
      </c>
    </row>
    <row r="12" spans="1:5" ht="18" customHeight="1">
      <c r="A12" s="2298">
        <v>8</v>
      </c>
      <c r="B12" s="3612" t="s">
        <v>4830</v>
      </c>
      <c r="C12" s="3635">
        <v>43037</v>
      </c>
      <c r="D12" s="3612" t="s">
        <v>4760</v>
      </c>
      <c r="E12" s="3634">
        <v>43452</v>
      </c>
    </row>
    <row r="13" spans="1:5" ht="18" customHeight="1">
      <c r="A13" s="2298">
        <v>9</v>
      </c>
      <c r="B13" s="3612" t="s">
        <v>4831</v>
      </c>
      <c r="C13" s="3635">
        <v>43452</v>
      </c>
      <c r="D13" s="3612" t="s">
        <v>4760</v>
      </c>
      <c r="E13" s="3609">
        <v>43914</v>
      </c>
    </row>
    <row r="14" spans="1:5" ht="18" customHeight="1" thickBot="1">
      <c r="A14" s="3636">
        <v>10</v>
      </c>
      <c r="B14" s="3612" t="s">
        <v>4832</v>
      </c>
      <c r="C14" s="3635">
        <v>43914</v>
      </c>
      <c r="D14" s="3612" t="s">
        <v>4760</v>
      </c>
      <c r="E14" s="3637"/>
    </row>
    <row r="15" spans="1:5" s="3638" customFormat="1" ht="23.25" customHeight="1" thickBot="1">
      <c r="A15" s="6163" t="s">
        <v>4758</v>
      </c>
      <c r="B15" s="6163"/>
      <c r="C15" s="6163"/>
      <c r="D15" s="6163"/>
      <c r="E15" s="6163"/>
    </row>
    <row r="16" spans="1:5" s="3638" customFormat="1" ht="20.149999999999999" customHeight="1">
      <c r="A16" s="3622"/>
      <c r="B16" s="1930" t="s">
        <v>4751</v>
      </c>
      <c r="C16" s="6159" t="s">
        <v>4752</v>
      </c>
      <c r="D16" s="6162"/>
      <c r="E16" s="6162"/>
    </row>
    <row r="17" spans="1:5" s="3639" customFormat="1" ht="18" customHeight="1">
      <c r="A17" s="3623" t="s">
        <v>4753</v>
      </c>
      <c r="B17" s="3624" t="s">
        <v>4833</v>
      </c>
      <c r="C17" s="3630">
        <v>21238</v>
      </c>
      <c r="D17" s="3631" t="s">
        <v>4755</v>
      </c>
      <c r="E17" s="3632">
        <v>22692</v>
      </c>
    </row>
    <row r="18" spans="1:5" s="3639" customFormat="1" ht="18" customHeight="1">
      <c r="A18" s="3640" t="s">
        <v>873</v>
      </c>
      <c r="B18" s="3629" t="s">
        <v>4834</v>
      </c>
      <c r="C18" s="3630">
        <v>22694</v>
      </c>
      <c r="D18" s="3631" t="s">
        <v>4755</v>
      </c>
      <c r="E18" s="3632">
        <v>24885</v>
      </c>
    </row>
    <row r="19" spans="1:5" s="3639" customFormat="1" ht="18" customHeight="1">
      <c r="A19" s="3640" t="s">
        <v>405</v>
      </c>
      <c r="B19" s="3629" t="s">
        <v>4835</v>
      </c>
      <c r="C19" s="3630">
        <v>24885</v>
      </c>
      <c r="D19" s="3631" t="s">
        <v>4755</v>
      </c>
      <c r="E19" s="3632">
        <v>26345</v>
      </c>
    </row>
    <row r="20" spans="1:5" s="3639" customFormat="1" ht="18" customHeight="1">
      <c r="A20" s="3640" t="s">
        <v>3127</v>
      </c>
      <c r="B20" s="3629" t="s">
        <v>4836</v>
      </c>
      <c r="C20" s="3630">
        <v>26345</v>
      </c>
      <c r="D20" s="3631" t="s">
        <v>4755</v>
      </c>
      <c r="E20" s="3632">
        <v>27075</v>
      </c>
    </row>
    <row r="21" spans="1:5" s="3639" customFormat="1" ht="18" customHeight="1">
      <c r="A21" s="3640" t="s">
        <v>4765</v>
      </c>
      <c r="B21" s="3629" t="s">
        <v>4837</v>
      </c>
      <c r="C21" s="3630">
        <v>27076</v>
      </c>
      <c r="D21" s="3631" t="s">
        <v>4755</v>
      </c>
      <c r="E21" s="3632">
        <v>27806</v>
      </c>
    </row>
    <row r="22" spans="1:5" s="3639" customFormat="1" ht="18" customHeight="1">
      <c r="A22" s="3640" t="s">
        <v>4767</v>
      </c>
      <c r="B22" s="3629" t="s">
        <v>4838</v>
      </c>
      <c r="C22" s="3630">
        <v>27806</v>
      </c>
      <c r="D22" s="3631" t="s">
        <v>4755</v>
      </c>
      <c r="E22" s="3632">
        <v>28536</v>
      </c>
    </row>
    <row r="23" spans="1:5" s="3639" customFormat="1" ht="18" customHeight="1">
      <c r="A23" s="3640" t="s">
        <v>4769</v>
      </c>
      <c r="B23" s="3629" t="s">
        <v>4839</v>
      </c>
      <c r="C23" s="3630">
        <v>28537</v>
      </c>
      <c r="D23" s="3631" t="s">
        <v>4755</v>
      </c>
      <c r="E23" s="3632">
        <v>29267</v>
      </c>
    </row>
    <row r="24" spans="1:5" s="3639" customFormat="1" ht="18" customHeight="1">
      <c r="A24" s="3640" t="s">
        <v>1925</v>
      </c>
      <c r="B24" s="3629" t="s">
        <v>4840</v>
      </c>
      <c r="C24" s="3630">
        <v>29267</v>
      </c>
      <c r="D24" s="3631" t="s">
        <v>4755</v>
      </c>
      <c r="E24" s="3632">
        <v>29997</v>
      </c>
    </row>
    <row r="25" spans="1:5" s="3639" customFormat="1" ht="18" customHeight="1">
      <c r="A25" s="3640" t="s">
        <v>1926</v>
      </c>
      <c r="B25" s="3629" t="s">
        <v>4841</v>
      </c>
      <c r="C25" s="3630">
        <v>29998</v>
      </c>
      <c r="D25" s="3631" t="s">
        <v>4755</v>
      </c>
      <c r="E25" s="3632">
        <v>30728</v>
      </c>
    </row>
    <row r="26" spans="1:5" s="3639" customFormat="1" ht="18" customHeight="1">
      <c r="A26" s="3640" t="s">
        <v>468</v>
      </c>
      <c r="B26" s="3629" t="s">
        <v>4842</v>
      </c>
      <c r="C26" s="3630">
        <v>30728</v>
      </c>
      <c r="D26" s="3631" t="s">
        <v>4755</v>
      </c>
      <c r="E26" s="3632">
        <v>31458</v>
      </c>
    </row>
    <row r="27" spans="1:5" s="3639" customFormat="1" ht="18" customHeight="1">
      <c r="A27" s="3640" t="s">
        <v>469</v>
      </c>
      <c r="B27" s="3629" t="s">
        <v>4843</v>
      </c>
      <c r="C27" s="3630">
        <v>31460</v>
      </c>
      <c r="D27" s="3631" t="s">
        <v>4755</v>
      </c>
      <c r="E27" s="3632">
        <v>32189</v>
      </c>
    </row>
    <row r="28" spans="1:5" s="3639" customFormat="1" ht="18" customHeight="1">
      <c r="A28" s="3640" t="s">
        <v>1435</v>
      </c>
      <c r="B28" s="3629" t="s">
        <v>4844</v>
      </c>
      <c r="C28" s="3630">
        <v>32189</v>
      </c>
      <c r="D28" s="3631" t="s">
        <v>4755</v>
      </c>
      <c r="E28" s="3632">
        <v>32919</v>
      </c>
    </row>
    <row r="29" spans="1:5" s="3639" customFormat="1" ht="18" customHeight="1">
      <c r="A29" s="3640" t="s">
        <v>1927</v>
      </c>
      <c r="B29" s="3629" t="s">
        <v>4845</v>
      </c>
      <c r="C29" s="3630">
        <v>32920</v>
      </c>
      <c r="D29" s="3631" t="s">
        <v>4755</v>
      </c>
      <c r="E29" s="3632">
        <v>33651</v>
      </c>
    </row>
    <row r="30" spans="1:5" s="3639" customFormat="1" ht="18" customHeight="1">
      <c r="A30" s="3640" t="s">
        <v>416</v>
      </c>
      <c r="B30" s="3629" t="s">
        <v>4846</v>
      </c>
      <c r="C30" s="3630">
        <v>33651</v>
      </c>
      <c r="D30" s="3631" t="s">
        <v>4755</v>
      </c>
      <c r="E30" s="3632">
        <v>34380</v>
      </c>
    </row>
    <row r="31" spans="1:5" s="3639" customFormat="1" ht="18" customHeight="1">
      <c r="A31" s="3640" t="s">
        <v>1928</v>
      </c>
      <c r="B31" s="3629" t="s">
        <v>4847</v>
      </c>
      <c r="C31" s="3630">
        <v>34381</v>
      </c>
      <c r="D31" s="3631" t="s">
        <v>4755</v>
      </c>
      <c r="E31" s="3632">
        <v>35110</v>
      </c>
    </row>
    <row r="32" spans="1:5" s="3639" customFormat="1" ht="18" customHeight="1">
      <c r="A32" s="3640" t="s">
        <v>1929</v>
      </c>
      <c r="B32" s="3629" t="s">
        <v>4848</v>
      </c>
      <c r="C32" s="3630">
        <v>35110</v>
      </c>
      <c r="D32" s="3631" t="s">
        <v>4755</v>
      </c>
      <c r="E32" s="3632">
        <v>35841</v>
      </c>
    </row>
    <row r="33" spans="1:11" s="3639" customFormat="1" ht="18" customHeight="1">
      <c r="A33" s="3640" t="s">
        <v>1436</v>
      </c>
      <c r="B33" s="3629" t="s">
        <v>4849</v>
      </c>
      <c r="C33" s="3630">
        <v>35842</v>
      </c>
      <c r="D33" s="3631" t="s">
        <v>4755</v>
      </c>
      <c r="E33" s="3632">
        <v>36571</v>
      </c>
    </row>
    <row r="34" spans="1:11" s="3639" customFormat="1" ht="18" customHeight="1">
      <c r="A34" s="3640" t="s">
        <v>4850</v>
      </c>
      <c r="B34" s="3629" t="s">
        <v>4851</v>
      </c>
      <c r="C34" s="3630">
        <v>36571</v>
      </c>
      <c r="D34" s="3631" t="s">
        <v>4755</v>
      </c>
      <c r="E34" s="3632">
        <v>36958</v>
      </c>
    </row>
    <row r="35" spans="1:11" s="3639" customFormat="1" ht="18" customHeight="1">
      <c r="A35" s="3640" t="s">
        <v>4852</v>
      </c>
      <c r="B35" s="3629" t="s">
        <v>4853</v>
      </c>
      <c r="C35" s="3630">
        <v>36958</v>
      </c>
      <c r="D35" s="3631" t="s">
        <v>4755</v>
      </c>
      <c r="E35" s="3632">
        <v>37302</v>
      </c>
    </row>
    <row r="36" spans="1:11" s="3639" customFormat="1" ht="18" customHeight="1">
      <c r="A36" s="3640" t="s">
        <v>4854</v>
      </c>
      <c r="B36" s="3629" t="s">
        <v>4855</v>
      </c>
      <c r="C36" s="3630">
        <v>37305</v>
      </c>
      <c r="D36" s="3631" t="s">
        <v>4760</v>
      </c>
      <c r="E36" s="3632">
        <v>37669</v>
      </c>
    </row>
    <row r="37" spans="1:11" s="3639" customFormat="1" ht="18" customHeight="1">
      <c r="A37" s="3640" t="s">
        <v>423</v>
      </c>
      <c r="B37" s="3629" t="s">
        <v>4856</v>
      </c>
      <c r="C37" s="3630">
        <v>37669</v>
      </c>
      <c r="D37" s="3631" t="s">
        <v>4755</v>
      </c>
      <c r="E37" s="3632">
        <v>38380</v>
      </c>
    </row>
    <row r="38" spans="1:11" s="3639" customFormat="1" ht="18" customHeight="1" thickBot="1">
      <c r="A38" s="3641" t="s">
        <v>424</v>
      </c>
      <c r="B38" s="3642" t="s">
        <v>4857</v>
      </c>
      <c r="C38" s="3643">
        <v>38380</v>
      </c>
      <c r="D38" s="3644" t="s">
        <v>4755</v>
      </c>
      <c r="E38" s="3645">
        <v>38625</v>
      </c>
    </row>
    <row r="39" spans="1:11" s="3639" customFormat="1" ht="6" customHeight="1">
      <c r="A39" s="3646"/>
      <c r="B39" s="3629"/>
      <c r="C39" s="3630"/>
      <c r="D39" s="3631"/>
      <c r="E39" s="3632"/>
    </row>
    <row r="40" spans="1:11" s="3639" customFormat="1" ht="6" customHeight="1" thickBot="1">
      <c r="A40" s="3646"/>
      <c r="B40" s="3629"/>
      <c r="C40" s="3630"/>
      <c r="D40" s="3631"/>
      <c r="E40" s="3632"/>
    </row>
    <row r="41" spans="1:11" s="3639" customFormat="1" ht="23.25" customHeight="1" thickBot="1">
      <c r="A41" s="6163" t="s">
        <v>4770</v>
      </c>
      <c r="B41" s="6163"/>
      <c r="C41" s="6163"/>
      <c r="D41" s="6163"/>
      <c r="E41" s="6163"/>
    </row>
    <row r="42" spans="1:11" s="3639" customFormat="1" ht="20.149999999999999" customHeight="1">
      <c r="A42" s="3622"/>
      <c r="B42" s="1930" t="s">
        <v>4751</v>
      </c>
      <c r="C42" s="6158" t="s">
        <v>4752</v>
      </c>
      <c r="D42" s="6158"/>
      <c r="E42" s="6159"/>
      <c r="F42" s="3647"/>
      <c r="G42" s="3647"/>
      <c r="H42" s="3647"/>
      <c r="I42" s="3647"/>
      <c r="J42" s="3647"/>
    </row>
    <row r="43" spans="1:11" s="3638" customFormat="1" ht="18" customHeight="1">
      <c r="A43" s="3623" t="s">
        <v>4753</v>
      </c>
      <c r="B43" s="3648" t="s">
        <v>4858</v>
      </c>
      <c r="C43" s="3630">
        <v>20180</v>
      </c>
      <c r="D43" s="3631" t="s">
        <v>4755</v>
      </c>
      <c r="E43" s="3632">
        <v>21663</v>
      </c>
      <c r="F43" s="3649"/>
      <c r="G43" s="3649"/>
      <c r="H43" s="3649"/>
      <c r="I43" s="3649"/>
      <c r="J43" s="3649"/>
      <c r="K43" s="3649"/>
    </row>
    <row r="44" spans="1:11" s="3639" customFormat="1" ht="18" customHeight="1">
      <c r="A44" s="3640" t="s">
        <v>873</v>
      </c>
      <c r="B44" s="3650" t="s">
        <v>4859</v>
      </c>
      <c r="C44" s="3630">
        <v>21690</v>
      </c>
      <c r="D44" s="3631" t="s">
        <v>4755</v>
      </c>
      <c r="E44" s="3632">
        <v>22006</v>
      </c>
      <c r="F44" s="3651"/>
      <c r="G44" s="3652"/>
      <c r="H44" s="3652"/>
      <c r="I44" s="3652"/>
      <c r="J44" s="3652"/>
    </row>
    <row r="45" spans="1:11" s="3639" customFormat="1" ht="18" customHeight="1">
      <c r="A45" s="3640" t="s">
        <v>405</v>
      </c>
      <c r="B45" s="3650" t="s">
        <v>4860</v>
      </c>
      <c r="C45" s="3630">
        <v>22012</v>
      </c>
      <c r="D45" s="3631" t="s">
        <v>4755</v>
      </c>
      <c r="E45" s="3632">
        <v>24202</v>
      </c>
      <c r="F45" s="3651"/>
      <c r="G45" s="3652"/>
      <c r="H45" s="3652"/>
      <c r="I45" s="3652"/>
      <c r="J45" s="3652"/>
    </row>
    <row r="46" spans="1:11" s="3639" customFormat="1" ht="18" customHeight="1">
      <c r="A46" s="3640" t="s">
        <v>3127</v>
      </c>
      <c r="B46" s="3650" t="s">
        <v>4861</v>
      </c>
      <c r="C46" s="3630">
        <v>24202</v>
      </c>
      <c r="D46" s="3631" t="s">
        <v>4755</v>
      </c>
      <c r="E46" s="3632">
        <v>24583</v>
      </c>
      <c r="F46" s="3647"/>
      <c r="G46" s="3647"/>
      <c r="H46" s="3647"/>
    </row>
    <row r="47" spans="1:11" s="3639" customFormat="1" ht="18" customHeight="1">
      <c r="A47" s="3640" t="s">
        <v>4765</v>
      </c>
      <c r="B47" s="3650" t="s">
        <v>4862</v>
      </c>
      <c r="C47" s="3630">
        <v>24623</v>
      </c>
      <c r="D47" s="3631" t="s">
        <v>4755</v>
      </c>
      <c r="E47" s="3632">
        <v>25665</v>
      </c>
      <c r="F47" s="3647"/>
      <c r="G47" s="3647"/>
      <c r="H47" s="3647"/>
    </row>
    <row r="48" spans="1:11" s="3639" customFormat="1" ht="18" customHeight="1">
      <c r="A48" s="3640" t="s">
        <v>4767</v>
      </c>
      <c r="B48" s="3650" t="s">
        <v>4863</v>
      </c>
      <c r="C48" s="3630">
        <v>25665</v>
      </c>
      <c r="D48" s="3631" t="s">
        <v>4755</v>
      </c>
      <c r="E48" s="3632">
        <v>26389</v>
      </c>
      <c r="F48" s="3647"/>
      <c r="G48" s="3647"/>
      <c r="H48" s="3647"/>
    </row>
    <row r="49" spans="1:5" s="3621" customFormat="1" ht="18" customHeight="1">
      <c r="A49" s="3640" t="s">
        <v>4769</v>
      </c>
      <c r="B49" s="3650" t="s">
        <v>4864</v>
      </c>
      <c r="C49" s="3630">
        <v>26393</v>
      </c>
      <c r="D49" s="3631" t="s">
        <v>4755</v>
      </c>
      <c r="E49" s="3632">
        <v>27123</v>
      </c>
    </row>
    <row r="50" spans="1:5" s="3621" customFormat="1" ht="18" customHeight="1">
      <c r="A50" s="3640" t="s">
        <v>1925</v>
      </c>
      <c r="B50" s="3650" t="s">
        <v>4865</v>
      </c>
      <c r="C50" s="3630">
        <v>27123</v>
      </c>
      <c r="D50" s="3631" t="s">
        <v>4755</v>
      </c>
      <c r="E50" s="3632">
        <v>27850</v>
      </c>
    </row>
    <row r="51" spans="1:5" s="3621" customFormat="1" ht="18" customHeight="1">
      <c r="A51" s="3640" t="s">
        <v>1926</v>
      </c>
      <c r="B51" s="3650" t="s">
        <v>4866</v>
      </c>
      <c r="C51" s="3630">
        <v>27855</v>
      </c>
      <c r="D51" s="3631" t="s">
        <v>4755</v>
      </c>
      <c r="E51" s="3632">
        <v>28584</v>
      </c>
    </row>
    <row r="52" spans="1:5" s="3621" customFormat="1" ht="18" customHeight="1">
      <c r="A52" s="3640" t="s">
        <v>468</v>
      </c>
      <c r="B52" s="3650" t="s">
        <v>4867</v>
      </c>
      <c r="C52" s="3630">
        <v>28584</v>
      </c>
      <c r="D52" s="3631" t="s">
        <v>4755</v>
      </c>
      <c r="E52" s="3632">
        <v>29311</v>
      </c>
    </row>
    <row r="53" spans="1:5" s="3621" customFormat="1" ht="18" customHeight="1">
      <c r="A53" s="3640" t="s">
        <v>469</v>
      </c>
      <c r="B53" s="3650" t="s">
        <v>4775</v>
      </c>
      <c r="C53" s="3630">
        <v>29314</v>
      </c>
      <c r="D53" s="3631" t="s">
        <v>4755</v>
      </c>
      <c r="E53" s="3632">
        <v>30043</v>
      </c>
    </row>
    <row r="54" spans="1:5" s="3621" customFormat="1" ht="18" customHeight="1">
      <c r="A54" s="3640" t="s">
        <v>1435</v>
      </c>
      <c r="B54" s="3650" t="s">
        <v>4868</v>
      </c>
      <c r="C54" s="3630">
        <v>30043</v>
      </c>
      <c r="D54" s="3631" t="s">
        <v>4755</v>
      </c>
      <c r="E54" s="3632">
        <v>30772</v>
      </c>
    </row>
    <row r="55" spans="1:5" s="3621" customFormat="1" ht="18" customHeight="1">
      <c r="A55" s="3640" t="s">
        <v>1927</v>
      </c>
      <c r="B55" s="3650" t="s">
        <v>4869</v>
      </c>
      <c r="C55" s="3630">
        <v>30777</v>
      </c>
      <c r="D55" s="3631" t="s">
        <v>4755</v>
      </c>
      <c r="E55" s="3632">
        <v>31505</v>
      </c>
    </row>
    <row r="56" spans="1:5" s="3621" customFormat="1" ht="18" customHeight="1">
      <c r="A56" s="3640" t="s">
        <v>416</v>
      </c>
      <c r="B56" s="3650" t="s">
        <v>4870</v>
      </c>
      <c r="C56" s="3630">
        <v>31505</v>
      </c>
      <c r="D56" s="3631" t="s">
        <v>4755</v>
      </c>
      <c r="E56" s="3632">
        <v>32233</v>
      </c>
    </row>
    <row r="57" spans="1:5" s="3621" customFormat="1" ht="18" customHeight="1">
      <c r="A57" s="3640" t="s">
        <v>1928</v>
      </c>
      <c r="B57" s="3650" t="s">
        <v>4871</v>
      </c>
      <c r="C57" s="3630">
        <v>32237</v>
      </c>
      <c r="D57" s="3631" t="s">
        <v>4755</v>
      </c>
      <c r="E57" s="3632">
        <v>32622</v>
      </c>
    </row>
    <row r="58" spans="1:5" s="3621" customFormat="1" ht="18" customHeight="1">
      <c r="A58" s="3640" t="s">
        <v>1929</v>
      </c>
      <c r="B58" s="3650" t="s">
        <v>4872</v>
      </c>
      <c r="C58" s="3630">
        <v>32622</v>
      </c>
      <c r="D58" s="3631" t="s">
        <v>4755</v>
      </c>
      <c r="E58" s="3632">
        <v>33116</v>
      </c>
    </row>
    <row r="59" spans="1:5" s="3621" customFormat="1" ht="18" customHeight="1">
      <c r="A59" s="3640" t="s">
        <v>1436</v>
      </c>
      <c r="B59" s="3650" t="s">
        <v>4873</v>
      </c>
      <c r="C59" s="3630">
        <v>33116</v>
      </c>
      <c r="D59" s="3631" t="s">
        <v>4755</v>
      </c>
      <c r="E59" s="3632">
        <v>33694</v>
      </c>
    </row>
    <row r="60" spans="1:5" s="3621" customFormat="1" ht="18" customHeight="1">
      <c r="A60" s="3640" t="s">
        <v>4850</v>
      </c>
      <c r="B60" s="3650" t="s">
        <v>4874</v>
      </c>
      <c r="C60" s="3630">
        <v>33695</v>
      </c>
      <c r="D60" s="3631" t="s">
        <v>4755</v>
      </c>
      <c r="E60" s="3632">
        <v>34429</v>
      </c>
    </row>
    <row r="61" spans="1:5" s="3621" customFormat="1" ht="18" customHeight="1">
      <c r="A61" s="3640" t="s">
        <v>4852</v>
      </c>
      <c r="B61" s="3650" t="s">
        <v>4875</v>
      </c>
      <c r="C61" s="3630">
        <v>34429</v>
      </c>
      <c r="D61" s="3631" t="s">
        <v>4755</v>
      </c>
      <c r="E61" s="3632">
        <v>35155</v>
      </c>
    </row>
    <row r="62" spans="1:5" s="3621" customFormat="1" ht="18" customHeight="1">
      <c r="A62" s="3640" t="s">
        <v>4854</v>
      </c>
      <c r="B62" s="3650" t="s">
        <v>4876</v>
      </c>
      <c r="C62" s="3630">
        <v>35156</v>
      </c>
      <c r="D62" s="3631" t="s">
        <v>4755</v>
      </c>
      <c r="E62" s="3632">
        <v>35888</v>
      </c>
    </row>
    <row r="63" spans="1:5" s="3621" customFormat="1" ht="18" customHeight="1">
      <c r="A63" s="3640" t="s">
        <v>423</v>
      </c>
      <c r="B63" s="3650" t="s">
        <v>4877</v>
      </c>
      <c r="C63" s="3630">
        <v>35888</v>
      </c>
      <c r="D63" s="3631" t="s">
        <v>4755</v>
      </c>
      <c r="E63" s="3632">
        <v>36616</v>
      </c>
    </row>
    <row r="64" spans="1:5" s="3621" customFormat="1" ht="18" customHeight="1">
      <c r="A64" s="3640" t="s">
        <v>424</v>
      </c>
      <c r="B64" s="3650" t="s">
        <v>4878</v>
      </c>
      <c r="C64" s="3630">
        <v>36619</v>
      </c>
      <c r="D64" s="3631" t="s">
        <v>4755</v>
      </c>
      <c r="E64" s="3632">
        <v>37346</v>
      </c>
    </row>
    <row r="65" spans="1:5" ht="18" customHeight="1">
      <c r="A65" s="3640" t="s">
        <v>425</v>
      </c>
      <c r="B65" s="3650" t="s">
        <v>4877</v>
      </c>
      <c r="C65" s="3630">
        <v>37347</v>
      </c>
      <c r="D65" s="3631" t="s">
        <v>4755</v>
      </c>
      <c r="E65" s="3632">
        <v>38077</v>
      </c>
    </row>
    <row r="66" spans="1:5" ht="18" customHeight="1" thickBot="1">
      <c r="A66" s="3641" t="s">
        <v>426</v>
      </c>
      <c r="B66" s="3653" t="s">
        <v>4879</v>
      </c>
      <c r="C66" s="3643">
        <v>38078</v>
      </c>
      <c r="D66" s="3644" t="s">
        <v>4755</v>
      </c>
      <c r="E66" s="3645">
        <v>38625</v>
      </c>
    </row>
    <row r="67" spans="1:5">
      <c r="E67" s="1900" t="s">
        <v>4880</v>
      </c>
    </row>
  </sheetData>
  <mergeCells count="7">
    <mergeCell ref="C42:E42"/>
    <mergeCell ref="A1:C1"/>
    <mergeCell ref="A2:E2"/>
    <mergeCell ref="C3:E3"/>
    <mergeCell ref="A15:E15"/>
    <mergeCell ref="C16:E16"/>
    <mergeCell ref="A41:E41"/>
  </mergeCells>
  <phoneticPr fontId="2"/>
  <pageMargins left="0.39370078740157483" right="0.39370078740157483" top="0.59055118110236227" bottom="0.31496062992125984" header="0.11811023622047245" footer="0.11811023622047245"/>
  <pageSetup paperSize="9" firstPageNumber="136" orientation="portrait" useFirstPageNumber="1" r:id="rId1"/>
  <headerFooter alignWithMargins="0">
    <oddFooter>&amp;C&amp;"ＭＳ 明朝,標準"&amp;10&amp;P</oddFooter>
  </headerFooter>
  <rowBreaks count="1" manualBreakCount="1">
    <brk id="39" max="4"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8465-969A-453C-A03A-481AB895DBB8}">
  <dimension ref="A1:J95"/>
  <sheetViews>
    <sheetView showGridLines="0" view="pageBreakPreview" zoomScaleNormal="100" zoomScaleSheetLayoutView="100" workbookViewId="0">
      <selection sqref="A1:F1"/>
    </sheetView>
  </sheetViews>
  <sheetFormatPr defaultColWidth="9" defaultRowHeight="13"/>
  <cols>
    <col min="1" max="1" width="8.81640625" style="3665" customWidth="1"/>
    <col min="2" max="2" width="26.1796875" style="3665" customWidth="1"/>
    <col min="3" max="3" width="27.453125" style="3665" customWidth="1"/>
    <col min="4" max="4" width="3.81640625" style="3665" customWidth="1"/>
    <col min="5" max="5" width="27.453125" style="3665" customWidth="1"/>
    <col min="6" max="6" width="8.81640625" style="3665" customWidth="1"/>
    <col min="7" max="7" width="26.1796875" style="3665" customWidth="1"/>
    <col min="8" max="8" width="27.453125" style="3665" customWidth="1"/>
    <col min="9" max="9" width="3.81640625" style="3665" customWidth="1"/>
    <col min="10" max="10" width="27.453125" style="3696" customWidth="1"/>
    <col min="11" max="16384" width="9" style="3665"/>
  </cols>
  <sheetData>
    <row r="1" spans="1:10" s="3657" customFormat="1" ht="30" customHeight="1">
      <c r="A1" s="6166" t="s">
        <v>4881</v>
      </c>
      <c r="B1" s="6166"/>
      <c r="C1" s="6166"/>
      <c r="D1" s="6166"/>
      <c r="E1" s="6166"/>
      <c r="F1" s="3654"/>
      <c r="G1" s="3655"/>
      <c r="H1" s="3655"/>
      <c r="I1" s="3655"/>
      <c r="J1" s="3656"/>
    </row>
    <row r="2" spans="1:10" s="3657" customFormat="1" ht="30" customHeight="1" thickBot="1">
      <c r="A2" s="6167" t="s">
        <v>4750</v>
      </c>
      <c r="B2" s="6167"/>
      <c r="C2" s="6167"/>
      <c r="D2" s="6167"/>
      <c r="E2" s="6167"/>
    </row>
    <row r="3" spans="1:10" s="3657" customFormat="1" ht="20.149999999999999" customHeight="1">
      <c r="A3" s="3658"/>
      <c r="B3" s="3659" t="s">
        <v>4751</v>
      </c>
      <c r="C3" s="6168" t="s">
        <v>4752</v>
      </c>
      <c r="D3" s="6168"/>
      <c r="E3" s="6169"/>
    </row>
    <row r="4" spans="1:10" ht="17.25" customHeight="1">
      <c r="A4" s="3660" t="s">
        <v>4753</v>
      </c>
      <c r="B4" s="3661" t="s">
        <v>4882</v>
      </c>
      <c r="C4" s="3662">
        <v>38665</v>
      </c>
      <c r="D4" s="3663" t="s">
        <v>4760</v>
      </c>
      <c r="E4" s="3664">
        <v>39167</v>
      </c>
      <c r="J4" s="3665"/>
    </row>
    <row r="5" spans="1:10" ht="17.25" customHeight="1">
      <c r="A5" s="3666" t="s">
        <v>873</v>
      </c>
      <c r="B5" s="3667" t="s">
        <v>4883</v>
      </c>
      <c r="C5" s="3668">
        <v>39167</v>
      </c>
      <c r="D5" s="3669" t="s">
        <v>4760</v>
      </c>
      <c r="E5" s="3670">
        <v>39717</v>
      </c>
      <c r="J5" s="3665"/>
    </row>
    <row r="6" spans="1:10" ht="17.25" customHeight="1">
      <c r="A6" s="3666" t="s">
        <v>405</v>
      </c>
      <c r="B6" s="3667" t="s">
        <v>4884</v>
      </c>
      <c r="C6" s="3668">
        <v>39717</v>
      </c>
      <c r="D6" s="3669" t="s">
        <v>4760</v>
      </c>
      <c r="E6" s="3670">
        <v>40115</v>
      </c>
      <c r="J6" s="3665"/>
    </row>
    <row r="7" spans="1:10" ht="17.25" customHeight="1">
      <c r="A7" s="3666" t="s">
        <v>3127</v>
      </c>
      <c r="B7" s="3667" t="s">
        <v>4885</v>
      </c>
      <c r="C7" s="3668">
        <v>40127</v>
      </c>
      <c r="D7" s="3669" t="s">
        <v>4760</v>
      </c>
      <c r="E7" s="3670">
        <v>40753</v>
      </c>
      <c r="J7" s="3665"/>
    </row>
    <row r="8" spans="1:10" ht="17.25" customHeight="1">
      <c r="A8" s="3666" t="s">
        <v>4765</v>
      </c>
      <c r="B8" s="3667" t="s">
        <v>4886</v>
      </c>
      <c r="C8" s="3668">
        <v>40753</v>
      </c>
      <c r="D8" s="3669" t="s">
        <v>4760</v>
      </c>
      <c r="E8" s="3670">
        <v>41078</v>
      </c>
      <c r="J8" s="3665"/>
    </row>
    <row r="9" spans="1:10" s="3673" customFormat="1" ht="17.25" customHeight="1">
      <c r="A9" s="3671">
        <v>6</v>
      </c>
      <c r="B9" s="3672" t="s">
        <v>4887</v>
      </c>
      <c r="C9" s="3668">
        <v>41078</v>
      </c>
      <c r="D9" s="3672" t="s">
        <v>4755</v>
      </c>
      <c r="E9" s="3634">
        <v>41576</v>
      </c>
    </row>
    <row r="10" spans="1:10" s="3673" customFormat="1" ht="17.25" customHeight="1">
      <c r="A10" s="3671">
        <v>7</v>
      </c>
      <c r="B10" s="3672" t="s">
        <v>4888</v>
      </c>
      <c r="C10" s="3635">
        <v>41579</v>
      </c>
      <c r="D10" s="3672" t="s">
        <v>4755</v>
      </c>
      <c r="E10" s="3674">
        <v>41901</v>
      </c>
    </row>
    <row r="11" spans="1:10" s="3673" customFormat="1" ht="17.25" customHeight="1">
      <c r="A11" s="3671">
        <v>8</v>
      </c>
      <c r="B11" s="3672" t="s">
        <v>4889</v>
      </c>
      <c r="C11" s="3635">
        <v>41901</v>
      </c>
      <c r="D11" s="3672" t="s">
        <v>4760</v>
      </c>
      <c r="E11" s="3674">
        <v>42313</v>
      </c>
    </row>
    <row r="12" spans="1:10" s="3673" customFormat="1" ht="17.25" customHeight="1">
      <c r="A12" s="3675">
        <v>9</v>
      </c>
      <c r="B12" s="3676" t="s">
        <v>4830</v>
      </c>
      <c r="C12" s="3677">
        <v>42313</v>
      </c>
      <c r="D12" s="3678" t="s">
        <v>4755</v>
      </c>
      <c r="E12" s="3679">
        <v>42633</v>
      </c>
    </row>
    <row r="13" spans="1:10" s="3680" customFormat="1" ht="17.25" customHeight="1">
      <c r="A13" s="3675">
        <v>10</v>
      </c>
      <c r="B13" s="3676" t="s">
        <v>4890</v>
      </c>
      <c r="C13" s="3677">
        <v>42633</v>
      </c>
      <c r="D13" s="3676" t="s">
        <v>4760</v>
      </c>
      <c r="E13" s="3679">
        <v>43037</v>
      </c>
    </row>
    <row r="14" spans="1:10" s="3680" customFormat="1" ht="17.25" customHeight="1">
      <c r="A14" s="3675">
        <v>11</v>
      </c>
      <c r="B14" s="3676" t="s">
        <v>4890</v>
      </c>
      <c r="C14" s="3677">
        <v>43038</v>
      </c>
      <c r="D14" s="3676" t="s">
        <v>4760</v>
      </c>
      <c r="E14" s="3679">
        <v>43766</v>
      </c>
    </row>
    <row r="15" spans="1:10" s="3680" customFormat="1" ht="17.25" customHeight="1" thickBot="1">
      <c r="A15" s="3675">
        <v>12</v>
      </c>
      <c r="B15" s="3676" t="s">
        <v>4891</v>
      </c>
      <c r="C15" s="3677">
        <v>43767</v>
      </c>
      <c r="D15" s="3676" t="s">
        <v>4760</v>
      </c>
      <c r="E15" s="3681"/>
    </row>
    <row r="16" spans="1:10" s="3657" customFormat="1" ht="19.5" customHeight="1" thickBot="1">
      <c r="A16" s="3682"/>
      <c r="B16" s="6170" t="s">
        <v>4758</v>
      </c>
      <c r="C16" s="6170"/>
      <c r="D16" s="6170"/>
      <c r="E16" s="6170"/>
    </row>
    <row r="17" spans="1:10" ht="15.75" customHeight="1">
      <c r="A17" s="3683" t="s">
        <v>2929</v>
      </c>
      <c r="B17" s="3684" t="s">
        <v>4751</v>
      </c>
      <c r="C17" s="6171" t="s">
        <v>4752</v>
      </c>
      <c r="D17" s="6171"/>
      <c r="E17" s="6164"/>
      <c r="J17" s="3665"/>
    </row>
    <row r="18" spans="1:10" ht="15.75" customHeight="1">
      <c r="A18" s="3660" t="s">
        <v>4753</v>
      </c>
      <c r="B18" s="3612" t="s">
        <v>4892</v>
      </c>
      <c r="C18" s="3668">
        <v>21238</v>
      </c>
      <c r="D18" s="3669" t="s">
        <v>4760</v>
      </c>
      <c r="E18" s="3670">
        <v>22692</v>
      </c>
      <c r="J18" s="3665"/>
    </row>
    <row r="19" spans="1:10" ht="15.75" customHeight="1">
      <c r="A19" s="3666" t="s">
        <v>873</v>
      </c>
      <c r="B19" s="3672" t="s">
        <v>4893</v>
      </c>
      <c r="C19" s="3668">
        <v>22694</v>
      </c>
      <c r="D19" s="3669" t="s">
        <v>4760</v>
      </c>
      <c r="E19" s="3670">
        <v>24153</v>
      </c>
      <c r="J19" s="3665"/>
    </row>
    <row r="20" spans="1:10" ht="15.75" customHeight="1">
      <c r="A20" s="3666" t="s">
        <v>405</v>
      </c>
      <c r="B20" s="3672" t="s">
        <v>4894</v>
      </c>
      <c r="C20" s="3668">
        <v>24154</v>
      </c>
      <c r="D20" s="3669" t="s">
        <v>4760</v>
      </c>
      <c r="E20" s="3670">
        <v>24885</v>
      </c>
      <c r="J20" s="3665"/>
    </row>
    <row r="21" spans="1:10" ht="15.75" customHeight="1">
      <c r="A21" s="3666" t="s">
        <v>3127</v>
      </c>
      <c r="B21" s="3672" t="s">
        <v>4895</v>
      </c>
      <c r="C21" s="3668">
        <v>24885</v>
      </c>
      <c r="D21" s="3669" t="s">
        <v>4760</v>
      </c>
      <c r="E21" s="3670">
        <v>25614</v>
      </c>
      <c r="J21" s="3665"/>
    </row>
    <row r="22" spans="1:10" ht="15.75" customHeight="1">
      <c r="A22" s="3666" t="s">
        <v>4765</v>
      </c>
      <c r="B22" s="3672" t="s">
        <v>4896</v>
      </c>
      <c r="C22" s="3668">
        <v>25615</v>
      </c>
      <c r="D22" s="3669" t="s">
        <v>4760</v>
      </c>
      <c r="E22" s="3670">
        <v>26344</v>
      </c>
      <c r="J22" s="3665"/>
    </row>
    <row r="23" spans="1:10" ht="15.75" customHeight="1">
      <c r="A23" s="3666" t="s">
        <v>4767</v>
      </c>
      <c r="B23" s="3672" t="s">
        <v>4897</v>
      </c>
      <c r="C23" s="3668">
        <v>26345</v>
      </c>
      <c r="D23" s="3669" t="s">
        <v>4760</v>
      </c>
      <c r="E23" s="3670">
        <v>27075</v>
      </c>
      <c r="J23" s="3665"/>
    </row>
    <row r="24" spans="1:10" ht="15.75" customHeight="1">
      <c r="A24" s="3666" t="s">
        <v>4769</v>
      </c>
      <c r="B24" s="3672" t="s">
        <v>4898</v>
      </c>
      <c r="C24" s="3668">
        <v>27076</v>
      </c>
      <c r="D24" s="3669" t="s">
        <v>4760</v>
      </c>
      <c r="E24" s="3670">
        <v>27456</v>
      </c>
      <c r="J24" s="3665"/>
    </row>
    <row r="25" spans="1:10" ht="15.75" customHeight="1">
      <c r="A25" s="3666" t="s">
        <v>1925</v>
      </c>
      <c r="B25" s="3672" t="s">
        <v>4899</v>
      </c>
      <c r="C25" s="3668">
        <v>27460</v>
      </c>
      <c r="D25" s="3669" t="s">
        <v>4760</v>
      </c>
      <c r="E25" s="3670">
        <v>27804</v>
      </c>
      <c r="J25" s="3665"/>
    </row>
    <row r="26" spans="1:10" ht="15.75" customHeight="1">
      <c r="A26" s="3666" t="s">
        <v>1926</v>
      </c>
      <c r="B26" s="3672" t="s">
        <v>4900</v>
      </c>
      <c r="C26" s="3668">
        <v>27806</v>
      </c>
      <c r="D26" s="3669" t="s">
        <v>4760</v>
      </c>
      <c r="E26" s="3670">
        <v>28171</v>
      </c>
      <c r="J26" s="3665"/>
    </row>
    <row r="27" spans="1:10" ht="15.75" customHeight="1">
      <c r="A27" s="3666" t="s">
        <v>468</v>
      </c>
      <c r="B27" s="3672" t="s">
        <v>4901</v>
      </c>
      <c r="C27" s="3668">
        <v>28172</v>
      </c>
      <c r="D27" s="3669" t="s">
        <v>4760</v>
      </c>
      <c r="E27" s="3670">
        <v>28536</v>
      </c>
      <c r="J27" s="3665"/>
    </row>
    <row r="28" spans="1:10" ht="15.75" customHeight="1">
      <c r="A28" s="3666" t="s">
        <v>469</v>
      </c>
      <c r="B28" s="3672" t="s">
        <v>4902</v>
      </c>
      <c r="C28" s="3668">
        <v>28537</v>
      </c>
      <c r="D28" s="3669" t="s">
        <v>4760</v>
      </c>
      <c r="E28" s="3670">
        <v>28901</v>
      </c>
      <c r="J28" s="3665"/>
    </row>
    <row r="29" spans="1:10" ht="15.75" customHeight="1">
      <c r="A29" s="3666" t="s">
        <v>1435</v>
      </c>
      <c r="B29" s="3672" t="s">
        <v>4903</v>
      </c>
      <c r="C29" s="3668">
        <v>28901</v>
      </c>
      <c r="D29" s="3669" t="s">
        <v>4760</v>
      </c>
      <c r="E29" s="3670">
        <v>29267</v>
      </c>
      <c r="J29" s="3665"/>
    </row>
    <row r="30" spans="1:10" ht="15.75" customHeight="1">
      <c r="A30" s="3666" t="s">
        <v>1927</v>
      </c>
      <c r="B30" s="3672" t="s">
        <v>4904</v>
      </c>
      <c r="C30" s="3668">
        <v>29267</v>
      </c>
      <c r="D30" s="3669" t="s">
        <v>4760</v>
      </c>
      <c r="E30" s="3670">
        <v>29633</v>
      </c>
      <c r="J30" s="3665"/>
    </row>
    <row r="31" spans="1:10" ht="15.75" customHeight="1">
      <c r="A31" s="3666" t="s">
        <v>416</v>
      </c>
      <c r="B31" s="3672" t="s">
        <v>4905</v>
      </c>
      <c r="C31" s="3668">
        <v>29633</v>
      </c>
      <c r="D31" s="3669" t="s">
        <v>4760</v>
      </c>
      <c r="E31" s="3670">
        <v>29997</v>
      </c>
      <c r="J31" s="3665"/>
    </row>
    <row r="32" spans="1:10" ht="15.75" customHeight="1">
      <c r="A32" s="3666" t="s">
        <v>1928</v>
      </c>
      <c r="B32" s="3672" t="s">
        <v>4906</v>
      </c>
      <c r="C32" s="3668">
        <v>29998</v>
      </c>
      <c r="D32" s="3669" t="s">
        <v>4760</v>
      </c>
      <c r="E32" s="3670">
        <v>30363</v>
      </c>
      <c r="J32" s="3665"/>
    </row>
    <row r="33" spans="1:10" ht="15.75" customHeight="1">
      <c r="A33" s="3666" t="s">
        <v>1929</v>
      </c>
      <c r="B33" s="3672" t="s">
        <v>4907</v>
      </c>
      <c r="C33" s="3668">
        <v>30363</v>
      </c>
      <c r="D33" s="3669" t="s">
        <v>4760</v>
      </c>
      <c r="E33" s="3670">
        <v>30728</v>
      </c>
      <c r="J33" s="3665"/>
    </row>
    <row r="34" spans="1:10" ht="15.75" customHeight="1">
      <c r="A34" s="3666" t="s">
        <v>1436</v>
      </c>
      <c r="B34" s="3672" t="s">
        <v>4908</v>
      </c>
      <c r="C34" s="3668">
        <v>30728</v>
      </c>
      <c r="D34" s="3669" t="s">
        <v>4760</v>
      </c>
      <c r="E34" s="3670">
        <v>31094</v>
      </c>
      <c r="J34" s="3665"/>
    </row>
    <row r="35" spans="1:10" ht="15.75" customHeight="1">
      <c r="A35" s="3666" t="s">
        <v>4850</v>
      </c>
      <c r="B35" s="3672" t="s">
        <v>4909</v>
      </c>
      <c r="C35" s="3668">
        <v>31094</v>
      </c>
      <c r="D35" s="3669" t="s">
        <v>4760</v>
      </c>
      <c r="E35" s="3670">
        <v>31458</v>
      </c>
      <c r="J35" s="3665"/>
    </row>
    <row r="36" spans="1:10" ht="15.75" customHeight="1">
      <c r="A36" s="3666" t="s">
        <v>4852</v>
      </c>
      <c r="B36" s="3672" t="s">
        <v>4910</v>
      </c>
      <c r="C36" s="3668">
        <v>31460</v>
      </c>
      <c r="D36" s="3669" t="s">
        <v>4760</v>
      </c>
      <c r="E36" s="3670">
        <v>31831</v>
      </c>
      <c r="J36" s="3665"/>
    </row>
    <row r="37" spans="1:10" ht="15.75" customHeight="1">
      <c r="A37" s="3666" t="s">
        <v>4854</v>
      </c>
      <c r="B37" s="3672" t="s">
        <v>4911</v>
      </c>
      <c r="C37" s="3668">
        <v>31831</v>
      </c>
      <c r="D37" s="3669" t="s">
        <v>4760</v>
      </c>
      <c r="E37" s="3670">
        <v>32189</v>
      </c>
      <c r="J37" s="3665"/>
    </row>
    <row r="38" spans="1:10" ht="15.75" customHeight="1">
      <c r="A38" s="3666" t="s">
        <v>423</v>
      </c>
      <c r="B38" s="3672" t="s">
        <v>4912</v>
      </c>
      <c r="C38" s="3668">
        <v>32189</v>
      </c>
      <c r="D38" s="3669" t="s">
        <v>4760</v>
      </c>
      <c r="E38" s="3670" t="s">
        <v>4913</v>
      </c>
      <c r="J38" s="3665"/>
    </row>
    <row r="39" spans="1:10" ht="15.75" customHeight="1">
      <c r="A39" s="3666" t="s">
        <v>424</v>
      </c>
      <c r="B39" s="3672" t="s">
        <v>4914</v>
      </c>
      <c r="C39" s="3668" t="s">
        <v>4913</v>
      </c>
      <c r="D39" s="3669" t="s">
        <v>4760</v>
      </c>
      <c r="E39" s="3670">
        <v>32919</v>
      </c>
      <c r="J39" s="3665"/>
    </row>
    <row r="40" spans="1:10" ht="15.75" customHeight="1">
      <c r="A40" s="3666" t="s">
        <v>425</v>
      </c>
      <c r="B40" s="3672" t="s">
        <v>4915</v>
      </c>
      <c r="C40" s="3668">
        <v>32920</v>
      </c>
      <c r="D40" s="3669" t="s">
        <v>4760</v>
      </c>
      <c r="E40" s="3670">
        <v>33285</v>
      </c>
      <c r="J40" s="3665"/>
    </row>
    <row r="41" spans="1:10" ht="15.75" customHeight="1">
      <c r="A41" s="3666" t="s">
        <v>426</v>
      </c>
      <c r="B41" s="3672" t="s">
        <v>4916</v>
      </c>
      <c r="C41" s="3668">
        <v>33285</v>
      </c>
      <c r="D41" s="3669" t="s">
        <v>4760</v>
      </c>
      <c r="E41" s="3670">
        <v>33779</v>
      </c>
      <c r="J41" s="3665"/>
    </row>
    <row r="42" spans="1:10" ht="15.75" customHeight="1">
      <c r="A42" s="3666" t="s">
        <v>427</v>
      </c>
      <c r="B42" s="3672" t="s">
        <v>4917</v>
      </c>
      <c r="C42" s="3668">
        <v>33779</v>
      </c>
      <c r="D42" s="3669" t="s">
        <v>4760</v>
      </c>
      <c r="E42" s="3670">
        <v>34380</v>
      </c>
      <c r="J42" s="3665"/>
    </row>
    <row r="43" spans="1:10" ht="15.75" customHeight="1">
      <c r="A43" s="3666" t="s">
        <v>428</v>
      </c>
      <c r="B43" s="3672" t="s">
        <v>4918</v>
      </c>
      <c r="C43" s="3668">
        <v>34381</v>
      </c>
      <c r="D43" s="3669" t="s">
        <v>4760</v>
      </c>
      <c r="E43" s="3670">
        <v>34775</v>
      </c>
      <c r="J43" s="3665"/>
    </row>
    <row r="44" spans="1:10" ht="15.75" customHeight="1">
      <c r="A44" s="3666" t="s">
        <v>434</v>
      </c>
      <c r="B44" s="3672" t="s">
        <v>4919</v>
      </c>
      <c r="C44" s="3668">
        <v>34775</v>
      </c>
      <c r="D44" s="3669" t="s">
        <v>4760</v>
      </c>
      <c r="E44" s="3670">
        <v>35110</v>
      </c>
      <c r="J44" s="3665"/>
    </row>
    <row r="45" spans="1:10" ht="15.75" customHeight="1">
      <c r="A45" s="3666" t="s">
        <v>438</v>
      </c>
      <c r="B45" s="3672" t="s">
        <v>4920</v>
      </c>
      <c r="C45" s="3668">
        <v>35110</v>
      </c>
      <c r="D45" s="3669" t="s">
        <v>4760</v>
      </c>
      <c r="E45" s="3670">
        <v>35478</v>
      </c>
      <c r="J45" s="3665"/>
    </row>
    <row r="46" spans="1:10" ht="15.75" customHeight="1">
      <c r="A46" s="3666" t="s">
        <v>344</v>
      </c>
      <c r="B46" s="3672" t="s">
        <v>4921</v>
      </c>
      <c r="C46" s="3668">
        <v>35478</v>
      </c>
      <c r="D46" s="3669" t="s">
        <v>4760</v>
      </c>
      <c r="E46" s="3670">
        <v>35841</v>
      </c>
      <c r="J46" s="3665"/>
    </row>
    <row r="47" spans="1:10" ht="15.75" customHeight="1">
      <c r="A47" s="3666" t="s">
        <v>345</v>
      </c>
      <c r="B47" s="3672" t="s">
        <v>4922</v>
      </c>
      <c r="C47" s="3668">
        <v>35842</v>
      </c>
      <c r="D47" s="3669" t="s">
        <v>4760</v>
      </c>
      <c r="E47" s="3670">
        <v>36571</v>
      </c>
      <c r="J47" s="3665"/>
    </row>
    <row r="48" spans="1:10" ht="15.75" customHeight="1">
      <c r="A48" s="3666" t="s">
        <v>449</v>
      </c>
      <c r="B48" s="3672" t="s">
        <v>4923</v>
      </c>
      <c r="C48" s="3668">
        <v>36571</v>
      </c>
      <c r="D48" s="3669" t="s">
        <v>4760</v>
      </c>
      <c r="E48" s="3670">
        <v>36938</v>
      </c>
      <c r="J48" s="3665"/>
    </row>
    <row r="49" spans="1:10" ht="15.75" customHeight="1">
      <c r="A49" s="3666" t="s">
        <v>4924</v>
      </c>
      <c r="B49" s="3672" t="s">
        <v>4925</v>
      </c>
      <c r="C49" s="3685">
        <v>36938</v>
      </c>
      <c r="D49" s="3669" t="s">
        <v>4760</v>
      </c>
      <c r="E49" s="3670">
        <v>37302</v>
      </c>
      <c r="J49" s="3665"/>
    </row>
    <row r="50" spans="1:10" ht="15.75" customHeight="1">
      <c r="A50" s="3666" t="s">
        <v>4926</v>
      </c>
      <c r="B50" s="3672" t="s">
        <v>4927</v>
      </c>
      <c r="C50" s="3685">
        <v>37305</v>
      </c>
      <c r="D50" s="3669" t="s">
        <v>4760</v>
      </c>
      <c r="E50" s="3670">
        <v>37788</v>
      </c>
      <c r="J50" s="3665"/>
    </row>
    <row r="51" spans="1:10" ht="15.75" customHeight="1">
      <c r="A51" s="3666" t="s">
        <v>373</v>
      </c>
      <c r="B51" s="3672" t="s">
        <v>4928</v>
      </c>
      <c r="C51" s="3668">
        <v>37788</v>
      </c>
      <c r="D51" s="3669" t="s">
        <v>4760</v>
      </c>
      <c r="E51" s="3670">
        <v>38341</v>
      </c>
      <c r="J51" s="3665"/>
    </row>
    <row r="52" spans="1:10" ht="15.75" customHeight="1" thickBot="1">
      <c r="A52" s="3686" t="s">
        <v>4929</v>
      </c>
      <c r="B52" s="3687" t="s">
        <v>4930</v>
      </c>
      <c r="C52" s="3688">
        <v>38341</v>
      </c>
      <c r="D52" s="3689" t="s">
        <v>4760</v>
      </c>
      <c r="E52" s="3690">
        <v>38625</v>
      </c>
      <c r="J52" s="3665"/>
    </row>
    <row r="53" spans="1:10" ht="30" customHeight="1" thickBot="1">
      <c r="A53" s="3691"/>
      <c r="B53" s="3692"/>
      <c r="C53" s="3693"/>
      <c r="D53" s="3694"/>
      <c r="E53" s="3695"/>
    </row>
    <row r="54" spans="1:10" ht="15.75" customHeight="1" thickBot="1">
      <c r="A54" s="6170" t="s">
        <v>4770</v>
      </c>
      <c r="B54" s="6170"/>
      <c r="C54" s="6170"/>
      <c r="D54" s="6170"/>
      <c r="E54" s="6170"/>
    </row>
    <row r="55" spans="1:10" ht="15.75" customHeight="1">
      <c r="A55" s="3683"/>
      <c r="B55" s="3684" t="s">
        <v>4751</v>
      </c>
      <c r="C55" s="6164" t="s">
        <v>4752</v>
      </c>
      <c r="D55" s="6165"/>
      <c r="E55" s="6165"/>
    </row>
    <row r="56" spans="1:10" ht="15.75" customHeight="1">
      <c r="A56" s="3660" t="s">
        <v>4753</v>
      </c>
      <c r="B56" s="3661" t="s">
        <v>4931</v>
      </c>
      <c r="C56" s="3662">
        <v>20180</v>
      </c>
      <c r="D56" s="3663" t="s">
        <v>4755</v>
      </c>
      <c r="E56" s="3664">
        <v>20421</v>
      </c>
    </row>
    <row r="57" spans="1:10" ht="15.75" customHeight="1">
      <c r="A57" s="3666" t="s">
        <v>873</v>
      </c>
      <c r="B57" s="3667" t="s">
        <v>4932</v>
      </c>
      <c r="C57" s="3668">
        <v>20547</v>
      </c>
      <c r="D57" s="3669" t="s">
        <v>4755</v>
      </c>
      <c r="E57" s="3670">
        <v>21672</v>
      </c>
    </row>
    <row r="58" spans="1:10" ht="15.75" customHeight="1">
      <c r="A58" s="3666" t="s">
        <v>405</v>
      </c>
      <c r="B58" s="3667" t="s">
        <v>4860</v>
      </c>
      <c r="C58" s="3668">
        <v>21672</v>
      </c>
      <c r="D58" s="3669" t="s">
        <v>4755</v>
      </c>
      <c r="E58" s="3670">
        <v>22006</v>
      </c>
    </row>
    <row r="59" spans="1:10" ht="15.75" customHeight="1">
      <c r="A59" s="3666" t="s">
        <v>3127</v>
      </c>
      <c r="B59" s="3667" t="s">
        <v>4861</v>
      </c>
      <c r="C59" s="3668">
        <v>22012</v>
      </c>
      <c r="D59" s="3669" t="s">
        <v>4755</v>
      </c>
      <c r="E59" s="3670">
        <v>23467</v>
      </c>
    </row>
    <row r="60" spans="1:10" ht="15.75" customHeight="1">
      <c r="A60" s="3666" t="s">
        <v>4765</v>
      </c>
      <c r="B60" s="3667" t="s">
        <v>4933</v>
      </c>
      <c r="C60" s="3668">
        <v>23470</v>
      </c>
      <c r="D60" s="3669" t="s">
        <v>4755</v>
      </c>
      <c r="E60" s="3670">
        <v>24202</v>
      </c>
    </row>
    <row r="61" spans="1:10" ht="15.75" customHeight="1">
      <c r="A61" s="3666" t="s">
        <v>4767</v>
      </c>
      <c r="B61" s="3667" t="s">
        <v>4863</v>
      </c>
      <c r="C61" s="3668">
        <v>24202</v>
      </c>
      <c r="D61" s="3669" t="s">
        <v>4755</v>
      </c>
      <c r="E61" s="3670">
        <v>24928</v>
      </c>
    </row>
    <row r="62" spans="1:10" ht="15.75" customHeight="1">
      <c r="A62" s="3666" t="s">
        <v>4769</v>
      </c>
      <c r="B62" s="3667" t="s">
        <v>4864</v>
      </c>
      <c r="C62" s="3668">
        <v>24932</v>
      </c>
      <c r="D62" s="3669" t="s">
        <v>4755</v>
      </c>
      <c r="E62" s="3670">
        <v>25665</v>
      </c>
    </row>
    <row r="63" spans="1:10" ht="15.75" customHeight="1">
      <c r="A63" s="3666" t="s">
        <v>1925</v>
      </c>
      <c r="B63" s="3667" t="s">
        <v>4866</v>
      </c>
      <c r="C63" s="3668">
        <v>25665</v>
      </c>
      <c r="D63" s="3669" t="s">
        <v>4755</v>
      </c>
      <c r="E63" s="3670">
        <v>26389</v>
      </c>
    </row>
    <row r="64" spans="1:10" ht="15.75" customHeight="1">
      <c r="A64" s="3666" t="s">
        <v>1926</v>
      </c>
      <c r="B64" s="3667" t="s">
        <v>4934</v>
      </c>
      <c r="C64" s="3668">
        <v>26393</v>
      </c>
      <c r="D64" s="3669" t="s">
        <v>4755</v>
      </c>
      <c r="E64" s="3670">
        <v>27123</v>
      </c>
    </row>
    <row r="65" spans="1:5" ht="15.75" customHeight="1">
      <c r="A65" s="3666" t="s">
        <v>468</v>
      </c>
      <c r="B65" s="3667" t="s">
        <v>4935</v>
      </c>
      <c r="C65" s="3668">
        <v>27123</v>
      </c>
      <c r="D65" s="3669" t="s">
        <v>4755</v>
      </c>
      <c r="E65" s="3670">
        <v>27850</v>
      </c>
    </row>
    <row r="66" spans="1:5" ht="15.75" customHeight="1">
      <c r="A66" s="3666" t="s">
        <v>469</v>
      </c>
      <c r="B66" s="3667" t="s">
        <v>4936</v>
      </c>
      <c r="C66" s="3668">
        <v>27855</v>
      </c>
      <c r="D66" s="3669" t="s">
        <v>4755</v>
      </c>
      <c r="E66" s="3670">
        <v>28584</v>
      </c>
    </row>
    <row r="67" spans="1:5" ht="15.75" customHeight="1">
      <c r="A67" s="3666" t="s">
        <v>414</v>
      </c>
      <c r="B67" s="3667" t="s">
        <v>4872</v>
      </c>
      <c r="C67" s="3668">
        <v>28584</v>
      </c>
      <c r="D67" s="3669" t="s">
        <v>4755</v>
      </c>
      <c r="E67" s="3670">
        <v>29311</v>
      </c>
    </row>
    <row r="68" spans="1:5" ht="15.75" customHeight="1">
      <c r="A68" s="3666" t="s">
        <v>415</v>
      </c>
      <c r="B68" s="3667" t="s">
        <v>4937</v>
      </c>
      <c r="C68" s="3668">
        <v>29314</v>
      </c>
      <c r="D68" s="3669" t="s">
        <v>4755</v>
      </c>
      <c r="E68" s="3670">
        <v>30043</v>
      </c>
    </row>
    <row r="69" spans="1:5" ht="15.75" customHeight="1">
      <c r="A69" s="3666" t="s">
        <v>470</v>
      </c>
      <c r="B69" s="3667" t="s">
        <v>4870</v>
      </c>
      <c r="C69" s="3668">
        <v>30043</v>
      </c>
      <c r="D69" s="3669" t="s">
        <v>4755</v>
      </c>
      <c r="E69" s="3670">
        <v>30772</v>
      </c>
    </row>
    <row r="70" spans="1:5" ht="15.75" customHeight="1">
      <c r="A70" s="3666" t="s">
        <v>417</v>
      </c>
      <c r="B70" s="3667" t="s">
        <v>4938</v>
      </c>
      <c r="C70" s="3668">
        <v>30777</v>
      </c>
      <c r="D70" s="3669" t="s">
        <v>4755</v>
      </c>
      <c r="E70" s="3670">
        <v>31505</v>
      </c>
    </row>
    <row r="71" spans="1:5" ht="15.75" customHeight="1">
      <c r="A71" s="3666" t="s">
        <v>418</v>
      </c>
      <c r="B71" s="3667" t="s">
        <v>4871</v>
      </c>
      <c r="C71" s="3668">
        <v>31505</v>
      </c>
      <c r="D71" s="3669" t="s">
        <v>4755</v>
      </c>
      <c r="E71" s="3670">
        <v>32233</v>
      </c>
    </row>
    <row r="72" spans="1:5" ht="15.75" customHeight="1">
      <c r="A72" s="3666" t="s">
        <v>419</v>
      </c>
      <c r="B72" s="3667" t="s">
        <v>4874</v>
      </c>
      <c r="C72" s="3668">
        <v>32237</v>
      </c>
      <c r="D72" s="3669" t="s">
        <v>4755</v>
      </c>
      <c r="E72" s="3670">
        <v>32622</v>
      </c>
    </row>
    <row r="73" spans="1:5" ht="15.75" customHeight="1">
      <c r="A73" s="3666" t="s">
        <v>420</v>
      </c>
      <c r="B73" s="3667" t="s">
        <v>4939</v>
      </c>
      <c r="C73" s="3668">
        <v>32622</v>
      </c>
      <c r="D73" s="3669" t="s">
        <v>4755</v>
      </c>
      <c r="E73" s="3670">
        <v>33116</v>
      </c>
    </row>
    <row r="74" spans="1:5" ht="15.75" customHeight="1">
      <c r="A74" s="3666" t="s">
        <v>421</v>
      </c>
      <c r="B74" s="3667" t="s">
        <v>4940</v>
      </c>
      <c r="C74" s="3668">
        <v>33116</v>
      </c>
      <c r="D74" s="3669" t="s">
        <v>4755</v>
      </c>
      <c r="E74" s="3670">
        <v>33694</v>
      </c>
    </row>
    <row r="75" spans="1:5" ht="15.75" customHeight="1">
      <c r="A75" s="3666" t="s">
        <v>422</v>
      </c>
      <c r="B75" s="3667" t="s">
        <v>4941</v>
      </c>
      <c r="C75" s="3668">
        <v>33695</v>
      </c>
      <c r="D75" s="3669" t="s">
        <v>4755</v>
      </c>
      <c r="E75" s="3670">
        <v>34429</v>
      </c>
    </row>
    <row r="76" spans="1:5" ht="15.75" customHeight="1">
      <c r="A76" s="3666" t="s">
        <v>471</v>
      </c>
      <c r="B76" s="3667" t="s">
        <v>4942</v>
      </c>
      <c r="C76" s="3668">
        <v>34429</v>
      </c>
      <c r="D76" s="3669" t="s">
        <v>4755</v>
      </c>
      <c r="E76" s="3670">
        <v>35155</v>
      </c>
    </row>
    <row r="77" spans="1:5" ht="15.75" customHeight="1">
      <c r="A77" s="3666" t="s">
        <v>472</v>
      </c>
      <c r="B77" s="3667" t="s">
        <v>4879</v>
      </c>
      <c r="C77" s="3668">
        <v>35156</v>
      </c>
      <c r="D77" s="3669" t="s">
        <v>4755</v>
      </c>
      <c r="E77" s="3670">
        <v>35888</v>
      </c>
    </row>
    <row r="78" spans="1:5" ht="15.75" customHeight="1">
      <c r="A78" s="3666" t="s">
        <v>473</v>
      </c>
      <c r="B78" s="3667" t="s">
        <v>4943</v>
      </c>
      <c r="C78" s="3668">
        <v>35888</v>
      </c>
      <c r="D78" s="3669" t="s">
        <v>4755</v>
      </c>
      <c r="E78" s="3670">
        <v>36616</v>
      </c>
    </row>
    <row r="79" spans="1:5" ht="15.75" customHeight="1">
      <c r="A79" s="3666" t="s">
        <v>474</v>
      </c>
      <c r="B79" s="3667" t="s">
        <v>4944</v>
      </c>
      <c r="C79" s="3668">
        <v>36619</v>
      </c>
      <c r="D79" s="3669" t="s">
        <v>4755</v>
      </c>
      <c r="E79" s="3670">
        <v>37346</v>
      </c>
    </row>
    <row r="80" spans="1:5" ht="15.75" customHeight="1">
      <c r="A80" s="3666" t="s">
        <v>475</v>
      </c>
      <c r="B80" s="3667" t="s">
        <v>4945</v>
      </c>
      <c r="C80" s="3668">
        <v>37347</v>
      </c>
      <c r="D80" s="3669" t="s">
        <v>4755</v>
      </c>
      <c r="E80" s="3670">
        <v>38077</v>
      </c>
    </row>
    <row r="81" spans="1:5" ht="15.75" customHeight="1" thickBot="1">
      <c r="A81" s="3686" t="s">
        <v>476</v>
      </c>
      <c r="B81" s="3697" t="s">
        <v>4946</v>
      </c>
      <c r="C81" s="3688">
        <v>38077</v>
      </c>
      <c r="D81" s="3689" t="s">
        <v>4755</v>
      </c>
      <c r="E81" s="3690">
        <v>38625</v>
      </c>
    </row>
    <row r="82" spans="1:5" ht="15.75" customHeight="1">
      <c r="A82" s="3698"/>
      <c r="B82" s="3698"/>
      <c r="C82" s="3698"/>
      <c r="D82" s="3698"/>
      <c r="E82" s="3699" t="s">
        <v>4880</v>
      </c>
    </row>
    <row r="83" spans="1:5" ht="15.75" customHeight="1"/>
    <row r="84" spans="1:5" ht="15.75" customHeight="1"/>
    <row r="85" spans="1:5" ht="15.75" customHeight="1"/>
    <row r="86" spans="1:5" ht="15.75" customHeight="1"/>
    <row r="87" spans="1:5" ht="15.75" customHeight="1"/>
    <row r="88" spans="1:5" ht="15.75" customHeight="1"/>
    <row r="89" spans="1:5" ht="15.75" customHeight="1"/>
    <row r="90" spans="1:5" ht="15.75" customHeight="1"/>
    <row r="91" spans="1:5" ht="15.75" customHeight="1"/>
    <row r="92" spans="1:5" ht="15.75" customHeight="1"/>
    <row r="93" spans="1:5" ht="15.75" customHeight="1"/>
    <row r="94" spans="1:5" ht="15.75" customHeight="1"/>
    <row r="95" spans="1:5" ht="15.75" customHeight="1"/>
  </sheetData>
  <mergeCells count="7">
    <mergeCell ref="C55:E55"/>
    <mergeCell ref="A1:E1"/>
    <mergeCell ref="A2:E2"/>
    <mergeCell ref="C3:E3"/>
    <mergeCell ref="B16:E16"/>
    <mergeCell ref="C17:E17"/>
    <mergeCell ref="A54:E54"/>
  </mergeCells>
  <phoneticPr fontId="2"/>
  <printOptions horizontalCentered="1"/>
  <pageMargins left="0.39370078740157483" right="0.39370078740157483" top="0.59055118110236227" bottom="0.59055118110236227" header="0.11811023622047245" footer="0.11811023622047245"/>
  <pageSetup paperSize="9" scale="92" firstPageNumber="138" orientation="portrait" useFirstPageNumber="1" r:id="rId1"/>
  <headerFooter alignWithMargins="0">
    <oddFooter>&amp;C&amp;"ＭＳ 明朝,標準"&amp;10&amp;P</oddFooter>
  </headerFooter>
  <rowBreaks count="1" manualBreakCount="1">
    <brk id="52" max="4"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675B-0E96-4151-AA68-E51B2CD68CDC}">
  <dimension ref="A1:Q38"/>
  <sheetViews>
    <sheetView showGridLines="0" view="pageBreakPreview" zoomScaleNormal="100" zoomScaleSheetLayoutView="100" workbookViewId="0">
      <selection sqref="A1:F1"/>
    </sheetView>
  </sheetViews>
  <sheetFormatPr defaultColWidth="9" defaultRowHeight="13"/>
  <cols>
    <col min="1" max="1" width="12.453125" style="3702" customWidth="1"/>
    <col min="2" max="17" width="5.1796875" style="3702" customWidth="1"/>
    <col min="18" max="16384" width="9" style="3702"/>
  </cols>
  <sheetData>
    <row r="1" spans="1:17" s="3700" customFormat="1" ht="30" customHeight="1">
      <c r="A1" s="6240" t="s">
        <v>4947</v>
      </c>
      <c r="B1" s="6240"/>
      <c r="C1" s="6240"/>
      <c r="D1" s="6240"/>
      <c r="E1" s="6240"/>
      <c r="F1" s="6240"/>
      <c r="G1" s="6240"/>
      <c r="H1" s="6240"/>
      <c r="I1" s="6240"/>
      <c r="J1" s="6240"/>
      <c r="K1" s="6240"/>
      <c r="L1" s="6240"/>
      <c r="M1" s="6240"/>
      <c r="N1" s="6240"/>
      <c r="O1" s="6240"/>
      <c r="P1" s="6240"/>
      <c r="Q1" s="6240"/>
    </row>
    <row r="2" spans="1:17" ht="13.5" customHeight="1" thickBot="1">
      <c r="A2" s="3701"/>
      <c r="B2" s="3701"/>
      <c r="C2" s="3701"/>
      <c r="D2" s="3701"/>
    </row>
    <row r="3" spans="1:17" ht="18.75" customHeight="1">
      <c r="A3" s="3703"/>
      <c r="B3" s="3704"/>
      <c r="C3" s="6228" t="s">
        <v>4948</v>
      </c>
      <c r="D3" s="6228"/>
      <c r="E3" s="6228"/>
      <c r="F3" s="6228" t="s">
        <v>4949</v>
      </c>
      <c r="G3" s="6228"/>
      <c r="H3" s="6228"/>
      <c r="I3" s="6228" t="s">
        <v>4950</v>
      </c>
      <c r="J3" s="6228"/>
      <c r="K3" s="6228"/>
      <c r="L3" s="6228" t="s">
        <v>4951</v>
      </c>
      <c r="M3" s="6228"/>
      <c r="N3" s="6228"/>
      <c r="O3" s="6228" t="s">
        <v>4952</v>
      </c>
      <c r="P3" s="6228"/>
      <c r="Q3" s="6232"/>
    </row>
    <row r="4" spans="1:17" ht="18.75" customHeight="1">
      <c r="A4" s="6236" t="s">
        <v>4953</v>
      </c>
      <c r="B4" s="6237"/>
      <c r="C4" s="6212" t="s">
        <v>4954</v>
      </c>
      <c r="D4" s="6212"/>
      <c r="E4" s="6212"/>
      <c r="F4" s="6212" t="s">
        <v>4955</v>
      </c>
      <c r="G4" s="6212"/>
      <c r="H4" s="6212"/>
      <c r="I4" s="6212" t="s">
        <v>4956</v>
      </c>
      <c r="J4" s="6212"/>
      <c r="K4" s="6212"/>
      <c r="L4" s="6212" t="s">
        <v>4957</v>
      </c>
      <c r="M4" s="6212"/>
      <c r="N4" s="6212"/>
      <c r="O4" s="6212" t="s">
        <v>4958</v>
      </c>
      <c r="P4" s="6212"/>
      <c r="Q4" s="6213"/>
    </row>
    <row r="5" spans="1:17" ht="33.75" customHeight="1">
      <c r="A5" s="6214">
        <v>38655</v>
      </c>
      <c r="B5" s="6215"/>
      <c r="C5" s="6212" t="s">
        <v>4959</v>
      </c>
      <c r="D5" s="6212"/>
      <c r="E5" s="6212"/>
      <c r="F5" s="6212" t="s">
        <v>4960</v>
      </c>
      <c r="G5" s="6212"/>
      <c r="H5" s="6212"/>
      <c r="I5" s="6212" t="s">
        <v>4961</v>
      </c>
      <c r="J5" s="6212"/>
      <c r="K5" s="6212"/>
      <c r="L5" s="6227" t="s">
        <v>4962</v>
      </c>
      <c r="M5" s="6212"/>
      <c r="N5" s="6212"/>
      <c r="O5" s="6212"/>
      <c r="P5" s="6212"/>
      <c r="Q5" s="6213"/>
    </row>
    <row r="6" spans="1:17" ht="18.75" customHeight="1">
      <c r="A6" s="6210" t="s">
        <v>4755</v>
      </c>
      <c r="B6" s="6211"/>
      <c r="C6" s="6212" t="s">
        <v>4963</v>
      </c>
      <c r="D6" s="6212"/>
      <c r="E6" s="6212"/>
      <c r="F6" s="6212" t="s">
        <v>4964</v>
      </c>
      <c r="G6" s="6212"/>
      <c r="H6" s="6212"/>
      <c r="I6" s="6212" t="s">
        <v>4824</v>
      </c>
      <c r="J6" s="6212"/>
      <c r="K6" s="6212"/>
      <c r="L6" s="6212" t="s">
        <v>4965</v>
      </c>
      <c r="M6" s="6212"/>
      <c r="N6" s="6212"/>
      <c r="O6" s="6212"/>
      <c r="P6" s="6212"/>
      <c r="Q6" s="6213"/>
    </row>
    <row r="7" spans="1:17" ht="18.75" customHeight="1" thickBot="1">
      <c r="A7" s="6238">
        <v>40115</v>
      </c>
      <c r="B7" s="6239"/>
      <c r="C7" s="6208" t="s">
        <v>4966</v>
      </c>
      <c r="D7" s="6208"/>
      <c r="E7" s="6208"/>
      <c r="F7" s="6208" t="s">
        <v>4826</v>
      </c>
      <c r="G7" s="6208"/>
      <c r="H7" s="6208"/>
      <c r="I7" s="6208" t="s">
        <v>4823</v>
      </c>
      <c r="J7" s="6208"/>
      <c r="K7" s="6208"/>
      <c r="L7" s="6208" t="s">
        <v>4967</v>
      </c>
      <c r="M7" s="6208"/>
      <c r="N7" s="6208"/>
      <c r="O7" s="6208"/>
      <c r="P7" s="6208"/>
      <c r="Q7" s="6209"/>
    </row>
    <row r="8" spans="1:17" ht="18.75" customHeight="1">
      <c r="A8" s="3705"/>
      <c r="B8" s="3706"/>
      <c r="C8" s="6228" t="s">
        <v>4968</v>
      </c>
      <c r="D8" s="6228"/>
      <c r="E8" s="6228"/>
      <c r="F8" s="6228" t="s">
        <v>4954</v>
      </c>
      <c r="G8" s="6228"/>
      <c r="H8" s="6228"/>
      <c r="I8" s="6228" t="s">
        <v>4955</v>
      </c>
      <c r="J8" s="6228"/>
      <c r="K8" s="6228"/>
      <c r="L8" s="6228" t="s">
        <v>4956</v>
      </c>
      <c r="M8" s="6228"/>
      <c r="N8" s="6228"/>
      <c r="O8" s="6228" t="s">
        <v>4952</v>
      </c>
      <c r="P8" s="6228"/>
      <c r="Q8" s="6232"/>
    </row>
    <row r="9" spans="1:17" ht="18.75" customHeight="1">
      <c r="A9" s="6236" t="s">
        <v>4969</v>
      </c>
      <c r="B9" s="6237"/>
      <c r="C9" s="6212" t="s">
        <v>4970</v>
      </c>
      <c r="D9" s="6212"/>
      <c r="E9" s="6212"/>
      <c r="F9" s="6212" t="s">
        <v>4959</v>
      </c>
      <c r="G9" s="6212"/>
      <c r="H9" s="6212"/>
      <c r="I9" s="6212" t="s">
        <v>4960</v>
      </c>
      <c r="J9" s="6212"/>
      <c r="K9" s="6212"/>
      <c r="L9" s="6212" t="s">
        <v>4824</v>
      </c>
      <c r="M9" s="6212"/>
      <c r="N9" s="6212"/>
      <c r="O9" s="6212" t="s">
        <v>4958</v>
      </c>
      <c r="P9" s="6212"/>
      <c r="Q9" s="6213"/>
    </row>
    <row r="10" spans="1:17" ht="33.75" customHeight="1">
      <c r="A10" s="6214">
        <v>40116</v>
      </c>
      <c r="B10" s="6215"/>
      <c r="C10" s="6212" t="s">
        <v>4971</v>
      </c>
      <c r="D10" s="6212"/>
      <c r="E10" s="6212"/>
      <c r="F10" s="6212" t="s">
        <v>4963</v>
      </c>
      <c r="G10" s="6212"/>
      <c r="H10" s="6212"/>
      <c r="I10" s="6224" t="s">
        <v>4972</v>
      </c>
      <c r="J10" s="6225"/>
      <c r="K10" s="6226"/>
      <c r="L10" s="6212" t="s">
        <v>4823</v>
      </c>
      <c r="M10" s="6212"/>
      <c r="N10" s="6212"/>
      <c r="O10" s="6212"/>
      <c r="P10" s="6212"/>
      <c r="Q10" s="6213"/>
    </row>
    <row r="11" spans="1:17" ht="18.75" customHeight="1">
      <c r="A11" s="6210" t="s">
        <v>4755</v>
      </c>
      <c r="B11" s="6211"/>
      <c r="C11" s="6212" t="s">
        <v>4831</v>
      </c>
      <c r="D11" s="6212"/>
      <c r="E11" s="6212"/>
      <c r="F11" s="6212" t="s">
        <v>4966</v>
      </c>
      <c r="G11" s="6212"/>
      <c r="H11" s="6212"/>
      <c r="I11" s="6212" t="s">
        <v>4826</v>
      </c>
      <c r="J11" s="6212"/>
      <c r="K11" s="6212"/>
      <c r="L11" s="6212" t="s">
        <v>4957</v>
      </c>
      <c r="M11" s="6212"/>
      <c r="N11" s="6212"/>
      <c r="O11" s="6212"/>
      <c r="P11" s="6212"/>
      <c r="Q11" s="6213"/>
    </row>
    <row r="12" spans="1:17" ht="33.75" customHeight="1" thickBot="1">
      <c r="A12" s="6214">
        <v>41576</v>
      </c>
      <c r="B12" s="6215"/>
      <c r="C12" s="6208" t="s">
        <v>4948</v>
      </c>
      <c r="D12" s="6208"/>
      <c r="E12" s="6208"/>
      <c r="F12" s="6208" t="s">
        <v>4949</v>
      </c>
      <c r="G12" s="6208"/>
      <c r="H12" s="6208"/>
      <c r="I12" s="6233" t="s">
        <v>4973</v>
      </c>
      <c r="J12" s="6234"/>
      <c r="K12" s="6235"/>
      <c r="L12" s="6208" t="s">
        <v>4965</v>
      </c>
      <c r="M12" s="6208"/>
      <c r="N12" s="6208"/>
      <c r="O12" s="6208"/>
      <c r="P12" s="6208"/>
      <c r="Q12" s="6209"/>
    </row>
    <row r="13" spans="1:17" ht="33.75" customHeight="1">
      <c r="A13" s="6216" t="s">
        <v>4974</v>
      </c>
      <c r="B13" s="6217"/>
      <c r="C13" s="6228" t="s">
        <v>4975</v>
      </c>
      <c r="D13" s="6228"/>
      <c r="E13" s="6228"/>
      <c r="F13" s="6228" t="s">
        <v>4888</v>
      </c>
      <c r="G13" s="6228"/>
      <c r="H13" s="6228"/>
      <c r="I13" s="6228" t="s">
        <v>4959</v>
      </c>
      <c r="J13" s="6228"/>
      <c r="K13" s="6228"/>
      <c r="L13" s="6229" t="s">
        <v>4976</v>
      </c>
      <c r="M13" s="6230"/>
      <c r="N13" s="6231"/>
      <c r="O13" s="6228" t="s">
        <v>4827</v>
      </c>
      <c r="P13" s="6228"/>
      <c r="Q13" s="6232"/>
    </row>
    <row r="14" spans="1:17" ht="18.75" customHeight="1">
      <c r="A14" s="6214">
        <v>41577</v>
      </c>
      <c r="B14" s="6215"/>
      <c r="C14" s="6212" t="s">
        <v>4977</v>
      </c>
      <c r="D14" s="6212"/>
      <c r="E14" s="6212"/>
      <c r="F14" s="6212" t="s">
        <v>4978</v>
      </c>
      <c r="G14" s="6212"/>
      <c r="H14" s="6212"/>
      <c r="I14" s="6212" t="s">
        <v>4979</v>
      </c>
      <c r="J14" s="6212"/>
      <c r="K14" s="6212"/>
      <c r="L14" s="6212" t="s">
        <v>4980</v>
      </c>
      <c r="M14" s="6212"/>
      <c r="N14" s="6212"/>
      <c r="O14" s="6212" t="s">
        <v>4981</v>
      </c>
      <c r="P14" s="6212"/>
      <c r="Q14" s="6213"/>
    </row>
    <row r="15" spans="1:17" ht="33.75" customHeight="1">
      <c r="A15" s="6210" t="s">
        <v>4755</v>
      </c>
      <c r="B15" s="6211"/>
      <c r="C15" s="6212" t="s">
        <v>4982</v>
      </c>
      <c r="D15" s="6212"/>
      <c r="E15" s="6212"/>
      <c r="F15" s="6212" t="s">
        <v>4983</v>
      </c>
      <c r="G15" s="6212"/>
      <c r="H15" s="6212"/>
      <c r="I15" s="6224" t="s">
        <v>4984</v>
      </c>
      <c r="J15" s="6225"/>
      <c r="K15" s="6226"/>
      <c r="L15" s="6227" t="s">
        <v>4985</v>
      </c>
      <c r="M15" s="6212"/>
      <c r="N15" s="6212"/>
      <c r="O15" s="6212" t="s">
        <v>4952</v>
      </c>
      <c r="P15" s="6212"/>
      <c r="Q15" s="6213"/>
    </row>
    <row r="16" spans="1:17" ht="18.75" customHeight="1" thickBot="1">
      <c r="A16" s="6206"/>
      <c r="B16" s="6207"/>
      <c r="C16" s="6208" t="s">
        <v>4986</v>
      </c>
      <c r="D16" s="6208"/>
      <c r="E16" s="6208"/>
      <c r="F16" s="6208" t="s">
        <v>4954</v>
      </c>
      <c r="G16" s="6208"/>
      <c r="H16" s="6208"/>
      <c r="I16" s="6208" t="s">
        <v>4955</v>
      </c>
      <c r="J16" s="6208"/>
      <c r="K16" s="6208"/>
      <c r="L16" s="6208" t="s">
        <v>4987</v>
      </c>
      <c r="M16" s="6208"/>
      <c r="N16" s="6208"/>
      <c r="O16" s="6208" t="s">
        <v>4958</v>
      </c>
      <c r="P16" s="6208"/>
      <c r="Q16" s="6209"/>
    </row>
    <row r="17" spans="1:17" ht="33.75" customHeight="1">
      <c r="A17" s="6216" t="s">
        <v>4988</v>
      </c>
      <c r="B17" s="6217"/>
      <c r="C17" s="6218" t="s">
        <v>4989</v>
      </c>
      <c r="D17" s="6218"/>
      <c r="E17" s="6218"/>
      <c r="F17" s="6219" t="s">
        <v>4990</v>
      </c>
      <c r="G17" s="6220"/>
      <c r="H17" s="6221"/>
      <c r="I17" s="6222" t="s">
        <v>4978</v>
      </c>
      <c r="J17" s="6222"/>
      <c r="K17" s="6222"/>
      <c r="L17" s="6222" t="s">
        <v>4955</v>
      </c>
      <c r="M17" s="6222"/>
      <c r="N17" s="6222"/>
      <c r="O17" s="6222" t="s">
        <v>4952</v>
      </c>
      <c r="P17" s="6222"/>
      <c r="Q17" s="6223"/>
    </row>
    <row r="18" spans="1:17" ht="18.649999999999999" customHeight="1">
      <c r="A18" s="6214">
        <v>43038</v>
      </c>
      <c r="B18" s="6215"/>
      <c r="C18" s="6212" t="s">
        <v>4991</v>
      </c>
      <c r="D18" s="6212"/>
      <c r="E18" s="6212"/>
      <c r="F18" s="6212" t="s">
        <v>4982</v>
      </c>
      <c r="G18" s="6212"/>
      <c r="H18" s="6212"/>
      <c r="I18" s="6212" t="s">
        <v>4983</v>
      </c>
      <c r="J18" s="6212"/>
      <c r="K18" s="6212"/>
      <c r="L18" s="6212" t="s">
        <v>4980</v>
      </c>
      <c r="M18" s="6212"/>
      <c r="N18" s="6212"/>
      <c r="O18" s="6212" t="s">
        <v>4958</v>
      </c>
      <c r="P18" s="6212"/>
      <c r="Q18" s="6213"/>
    </row>
    <row r="19" spans="1:17" ht="18.649999999999999" customHeight="1">
      <c r="A19" s="6210" t="s">
        <v>4755</v>
      </c>
      <c r="B19" s="6211"/>
      <c r="C19" s="6212" t="s">
        <v>4992</v>
      </c>
      <c r="D19" s="6212"/>
      <c r="E19" s="6212"/>
      <c r="F19" s="6212" t="s">
        <v>4986</v>
      </c>
      <c r="G19" s="6212"/>
      <c r="H19" s="6212"/>
      <c r="I19" s="6212" t="s">
        <v>4959</v>
      </c>
      <c r="J19" s="6212"/>
      <c r="K19" s="6212"/>
      <c r="L19" s="6212" t="s">
        <v>4987</v>
      </c>
      <c r="M19" s="6212"/>
      <c r="N19" s="6212"/>
      <c r="O19" s="6212"/>
      <c r="P19" s="6212"/>
      <c r="Q19" s="6213"/>
    </row>
    <row r="20" spans="1:17" ht="18.649999999999999" customHeight="1" thickBot="1">
      <c r="A20" s="6206"/>
      <c r="B20" s="6207"/>
      <c r="C20" s="6208" t="s">
        <v>4975</v>
      </c>
      <c r="D20" s="6208"/>
      <c r="E20" s="6208"/>
      <c r="F20" s="6208" t="s">
        <v>4888</v>
      </c>
      <c r="G20" s="6208"/>
      <c r="H20" s="6208"/>
      <c r="I20" s="6208" t="s">
        <v>4960</v>
      </c>
      <c r="J20" s="6208"/>
      <c r="K20" s="6208"/>
      <c r="L20" s="6208" t="s">
        <v>4827</v>
      </c>
      <c r="M20" s="6208"/>
      <c r="N20" s="6209"/>
      <c r="O20" s="6208"/>
      <c r="P20" s="6208"/>
      <c r="Q20" s="6209"/>
    </row>
    <row r="21" spans="1:17">
      <c r="Q21" s="3707" t="s">
        <v>4880</v>
      </c>
    </row>
    <row r="22" spans="1:17" ht="3.75" customHeight="1"/>
    <row r="23" spans="1:17" s="3708" customFormat="1" ht="30" customHeight="1">
      <c r="A23" s="6198" t="s">
        <v>4993</v>
      </c>
      <c r="B23" s="6198"/>
      <c r="C23" s="6198"/>
      <c r="D23" s="6198"/>
      <c r="E23" s="6198"/>
      <c r="F23" s="6198"/>
      <c r="G23" s="6198"/>
      <c r="H23" s="6198"/>
      <c r="I23" s="6198"/>
      <c r="J23" s="6198"/>
      <c r="K23" s="6198"/>
      <c r="L23" s="6198"/>
      <c r="M23" s="6198"/>
      <c r="N23" s="6198"/>
      <c r="O23" s="6198"/>
      <c r="P23" s="6198"/>
      <c r="Q23" s="6198"/>
    </row>
    <row r="24" spans="1:17" ht="13.5" thickBot="1">
      <c r="A24" s="3709"/>
      <c r="B24" s="3710"/>
      <c r="C24" s="3709"/>
      <c r="D24" s="3709"/>
      <c r="E24" s="3709"/>
      <c r="O24" s="3711"/>
      <c r="P24" s="3711"/>
      <c r="Q24" s="3712" t="s">
        <v>4994</v>
      </c>
    </row>
    <row r="25" spans="1:17" ht="38" customHeight="1">
      <c r="A25" s="6199" t="s">
        <v>4995</v>
      </c>
      <c r="B25" s="6200"/>
      <c r="C25" s="6200"/>
      <c r="D25" s="6200"/>
      <c r="E25" s="6201" t="s">
        <v>4996</v>
      </c>
      <c r="F25" s="6202"/>
      <c r="G25" s="6202"/>
      <c r="H25" s="6199"/>
      <c r="I25" s="6201" t="s">
        <v>4997</v>
      </c>
      <c r="J25" s="6202"/>
      <c r="K25" s="6202"/>
      <c r="L25" s="6199"/>
      <c r="M25" s="6203" t="s">
        <v>4998</v>
      </c>
      <c r="N25" s="6203"/>
      <c r="O25" s="6203"/>
      <c r="P25" s="6204" t="s">
        <v>1461</v>
      </c>
      <c r="Q25" s="6205"/>
    </row>
    <row r="26" spans="1:17" ht="30" customHeight="1" thickBot="1">
      <c r="A26" s="6191" t="s">
        <v>4999</v>
      </c>
      <c r="B26" s="6192"/>
      <c r="C26" s="6192"/>
      <c r="D26" s="6192"/>
      <c r="E26" s="6193">
        <v>8</v>
      </c>
      <c r="F26" s="6194"/>
      <c r="G26" s="6194"/>
      <c r="H26" s="6191"/>
      <c r="I26" s="6193">
        <v>5</v>
      </c>
      <c r="J26" s="6194"/>
      <c r="K26" s="6194"/>
      <c r="L26" s="6191"/>
      <c r="M26" s="6192">
        <v>4</v>
      </c>
      <c r="N26" s="6192"/>
      <c r="O26" s="6192"/>
      <c r="P26" s="6195">
        <f>SUM(E26:O26)</f>
        <v>17</v>
      </c>
      <c r="Q26" s="6196"/>
    </row>
    <row r="27" spans="1:17">
      <c r="A27" s="3713"/>
      <c r="B27" s="3713"/>
      <c r="C27" s="3713"/>
      <c r="D27" s="3713"/>
      <c r="E27" s="3713"/>
      <c r="F27" s="3713"/>
      <c r="Q27" s="3714" t="s">
        <v>4880</v>
      </c>
    </row>
    <row r="28" spans="1:17" ht="10.5" customHeight="1"/>
    <row r="29" spans="1:17" s="3715" customFormat="1" ht="30" customHeight="1">
      <c r="A29" s="6197" t="s">
        <v>5000</v>
      </c>
      <c r="B29" s="6197"/>
      <c r="C29" s="6197"/>
      <c r="D29" s="6197"/>
      <c r="E29" s="6197"/>
      <c r="F29" s="6197"/>
      <c r="G29" s="6197"/>
      <c r="H29" s="6197"/>
      <c r="I29" s="6197"/>
      <c r="J29" s="6197"/>
      <c r="K29" s="6197"/>
      <c r="L29" s="6197"/>
      <c r="M29" s="6197"/>
      <c r="N29" s="6197"/>
      <c r="O29" s="6197"/>
      <c r="P29" s="6197"/>
      <c r="Q29" s="6197"/>
    </row>
    <row r="30" spans="1:17" s="3716" customFormat="1" ht="15" customHeight="1" thickBot="1">
      <c r="Q30" s="3717" t="s">
        <v>4443</v>
      </c>
    </row>
    <row r="31" spans="1:17" s="3708" customFormat="1" ht="18" customHeight="1">
      <c r="A31" s="6180" t="s">
        <v>363</v>
      </c>
      <c r="B31" s="6181"/>
      <c r="C31" s="6184" t="s">
        <v>5001</v>
      </c>
      <c r="D31" s="6186" t="s">
        <v>5002</v>
      </c>
      <c r="E31" s="6186" t="s">
        <v>5003</v>
      </c>
      <c r="F31" s="6188" t="s">
        <v>5004</v>
      </c>
      <c r="G31" s="6189"/>
      <c r="H31" s="6189"/>
      <c r="I31" s="6189"/>
      <c r="J31" s="6189"/>
      <c r="K31" s="6189"/>
      <c r="L31" s="6190"/>
      <c r="M31" s="6188" t="s">
        <v>5005</v>
      </c>
      <c r="N31" s="6189"/>
      <c r="O31" s="6189"/>
      <c r="P31" s="6190"/>
      <c r="Q31" s="6172" t="s">
        <v>5006</v>
      </c>
    </row>
    <row r="32" spans="1:17" s="3708" customFormat="1" ht="40.5" customHeight="1">
      <c r="A32" s="6182"/>
      <c r="B32" s="6183"/>
      <c r="C32" s="6185"/>
      <c r="D32" s="6187"/>
      <c r="E32" s="6187"/>
      <c r="F32" s="3718" t="s">
        <v>5007</v>
      </c>
      <c r="G32" s="3718" t="s">
        <v>5008</v>
      </c>
      <c r="H32" s="3719" t="s">
        <v>5009</v>
      </c>
      <c r="I32" s="3718" t="s">
        <v>5010</v>
      </c>
      <c r="J32" s="3718" t="s">
        <v>5011</v>
      </c>
      <c r="K32" s="3719" t="s">
        <v>4692</v>
      </c>
      <c r="L32" s="3718" t="s">
        <v>1461</v>
      </c>
      <c r="M32" s="3718" t="s">
        <v>5008</v>
      </c>
      <c r="N32" s="3720" t="s">
        <v>5012</v>
      </c>
      <c r="O32" s="3719" t="s">
        <v>4692</v>
      </c>
      <c r="P32" s="3718" t="s">
        <v>1461</v>
      </c>
      <c r="Q32" s="6173"/>
    </row>
    <row r="33" spans="1:17" s="3708" customFormat="1" ht="15" customHeight="1">
      <c r="A33" s="6174" t="s">
        <v>438</v>
      </c>
      <c r="B33" s="6175"/>
      <c r="C33" s="3721">
        <v>5</v>
      </c>
      <c r="D33" s="3721">
        <v>84</v>
      </c>
      <c r="E33" s="3721">
        <v>16</v>
      </c>
      <c r="F33" s="3721">
        <v>36</v>
      </c>
      <c r="G33" s="3721">
        <v>57</v>
      </c>
      <c r="H33" s="3721">
        <v>3</v>
      </c>
      <c r="I33" s="3721">
        <v>2</v>
      </c>
      <c r="J33" s="3722">
        <v>2</v>
      </c>
      <c r="K33" s="3721">
        <v>25</v>
      </c>
      <c r="L33" s="3721">
        <v>125</v>
      </c>
      <c r="M33" s="3721">
        <v>2</v>
      </c>
      <c r="N33" s="3721">
        <v>19</v>
      </c>
      <c r="O33" s="3721">
        <v>1</v>
      </c>
      <c r="P33" s="3721">
        <v>22</v>
      </c>
      <c r="Q33" s="3722">
        <v>2</v>
      </c>
    </row>
    <row r="34" spans="1:17">
      <c r="A34" s="6176" t="s">
        <v>344</v>
      </c>
      <c r="B34" s="6177"/>
      <c r="C34" s="3721">
        <v>5</v>
      </c>
      <c r="D34" s="3721">
        <v>93</v>
      </c>
      <c r="E34" s="3721">
        <v>16</v>
      </c>
      <c r="F34" s="3721">
        <v>38</v>
      </c>
      <c r="G34" s="3721">
        <v>36</v>
      </c>
      <c r="H34" s="3721">
        <v>3</v>
      </c>
      <c r="I34" s="3721">
        <v>3</v>
      </c>
      <c r="J34" s="3721" t="s">
        <v>809</v>
      </c>
      <c r="K34" s="3721">
        <v>52</v>
      </c>
      <c r="L34" s="3721">
        <v>132</v>
      </c>
      <c r="M34" s="3721">
        <v>6</v>
      </c>
      <c r="N34" s="3721">
        <v>10</v>
      </c>
      <c r="O34" s="3722">
        <v>1</v>
      </c>
      <c r="P34" s="3721">
        <v>17</v>
      </c>
      <c r="Q34" s="3721">
        <v>2</v>
      </c>
    </row>
    <row r="35" spans="1:17">
      <c r="A35" s="6176" t="s">
        <v>345</v>
      </c>
      <c r="B35" s="6177"/>
      <c r="C35" s="3721">
        <v>4</v>
      </c>
      <c r="D35" s="3721">
        <v>91</v>
      </c>
      <c r="E35" s="3721">
        <v>15</v>
      </c>
      <c r="F35" s="3721">
        <v>32</v>
      </c>
      <c r="G35" s="3721">
        <v>40</v>
      </c>
      <c r="H35" s="3721">
        <v>4</v>
      </c>
      <c r="I35" s="3721">
        <v>3</v>
      </c>
      <c r="J35" s="3721">
        <v>3</v>
      </c>
      <c r="K35" s="3721">
        <v>8</v>
      </c>
      <c r="L35" s="3721">
        <v>90</v>
      </c>
      <c r="M35" s="3721">
        <v>1</v>
      </c>
      <c r="N35" s="3721">
        <v>11</v>
      </c>
      <c r="O35" s="3722" t="s">
        <v>809</v>
      </c>
      <c r="P35" s="3721">
        <v>12</v>
      </c>
      <c r="Q35" s="3721">
        <v>1</v>
      </c>
    </row>
    <row r="36" spans="1:17">
      <c r="A36" s="6176" t="s">
        <v>2265</v>
      </c>
      <c r="B36" s="6177"/>
      <c r="C36" s="3721">
        <v>5</v>
      </c>
      <c r="D36" s="3721">
        <v>97</v>
      </c>
      <c r="E36" s="3721">
        <v>17</v>
      </c>
      <c r="F36" s="3721">
        <v>33</v>
      </c>
      <c r="G36" s="3721">
        <v>96</v>
      </c>
      <c r="H36" s="3721">
        <v>4</v>
      </c>
      <c r="I36" s="3721">
        <v>3</v>
      </c>
      <c r="J36" s="3721">
        <v>3</v>
      </c>
      <c r="K36" s="3721">
        <v>48</v>
      </c>
      <c r="L36" s="3721">
        <v>187</v>
      </c>
      <c r="M36" s="3721">
        <v>4</v>
      </c>
      <c r="N36" s="3721">
        <v>15</v>
      </c>
      <c r="O36" s="3722">
        <v>1</v>
      </c>
      <c r="P36" s="3721">
        <v>20</v>
      </c>
      <c r="Q36" s="3721">
        <v>1</v>
      </c>
    </row>
    <row r="37" spans="1:17" ht="13.5" thickBot="1">
      <c r="A37" s="6178" t="s">
        <v>873</v>
      </c>
      <c r="B37" s="6179"/>
      <c r="C37" s="3723">
        <v>8</v>
      </c>
      <c r="D37" s="3723">
        <v>102</v>
      </c>
      <c r="E37" s="3723">
        <v>22</v>
      </c>
      <c r="F37" s="3723">
        <v>38</v>
      </c>
      <c r="G37" s="3723">
        <v>39</v>
      </c>
      <c r="H37" s="3723">
        <v>4</v>
      </c>
      <c r="I37" s="3723">
        <v>9</v>
      </c>
      <c r="J37" s="3724">
        <v>4</v>
      </c>
      <c r="K37" s="3723">
        <v>88</v>
      </c>
      <c r="L37" s="3723">
        <v>182</v>
      </c>
      <c r="M37" s="3723">
        <v>1</v>
      </c>
      <c r="N37" s="3723">
        <v>13</v>
      </c>
      <c r="O37" s="3723" t="s">
        <v>809</v>
      </c>
      <c r="P37" s="3723">
        <v>14</v>
      </c>
      <c r="Q37" s="3724">
        <v>1</v>
      </c>
    </row>
    <row r="38" spans="1:17">
      <c r="A38" s="3716"/>
      <c r="B38" s="3716"/>
      <c r="C38" s="3716"/>
      <c r="D38" s="3716"/>
      <c r="E38" s="3716"/>
      <c r="F38" s="3716"/>
      <c r="G38" s="3716"/>
      <c r="H38" s="3716"/>
      <c r="I38" s="3716"/>
      <c r="J38" s="3716"/>
      <c r="K38" s="3716"/>
      <c r="L38" s="3716"/>
      <c r="M38" s="3716"/>
      <c r="N38" s="3708"/>
      <c r="O38" s="3725"/>
      <c r="P38" s="3725"/>
      <c r="Q38" s="3726" t="s">
        <v>4880</v>
      </c>
    </row>
  </sheetData>
  <mergeCells count="131">
    <mergeCell ref="A1:Q1"/>
    <mergeCell ref="C3:E3"/>
    <mergeCell ref="F3:H3"/>
    <mergeCell ref="I3:K3"/>
    <mergeCell ref="L3:N3"/>
    <mergeCell ref="O3:Q3"/>
    <mergeCell ref="A5:B5"/>
    <mergeCell ref="C5:E5"/>
    <mergeCell ref="F5:H5"/>
    <mergeCell ref="I5:K5"/>
    <mergeCell ref="L5:N5"/>
    <mergeCell ref="O5:Q5"/>
    <mergeCell ref="A4:B4"/>
    <mergeCell ref="C4:E4"/>
    <mergeCell ref="F4:H4"/>
    <mergeCell ref="I4:K4"/>
    <mergeCell ref="L4:N4"/>
    <mergeCell ref="O4:Q4"/>
    <mergeCell ref="A7:B7"/>
    <mergeCell ref="C7:E7"/>
    <mergeCell ref="F7:H7"/>
    <mergeCell ref="I7:K7"/>
    <mergeCell ref="L7:N7"/>
    <mergeCell ref="O7:Q7"/>
    <mergeCell ref="A6:B6"/>
    <mergeCell ref="C6:E6"/>
    <mergeCell ref="F6:H6"/>
    <mergeCell ref="I6:K6"/>
    <mergeCell ref="L6:N6"/>
    <mergeCell ref="O6:Q6"/>
    <mergeCell ref="O9:Q9"/>
    <mergeCell ref="A10:B10"/>
    <mergeCell ref="C10:E10"/>
    <mergeCell ref="F10:H10"/>
    <mergeCell ref="I10:K10"/>
    <mergeCell ref="L10:N10"/>
    <mergeCell ref="O10:Q10"/>
    <mergeCell ref="C8:E8"/>
    <mergeCell ref="F8:H8"/>
    <mergeCell ref="I8:K8"/>
    <mergeCell ref="L8:N8"/>
    <mergeCell ref="O8:Q8"/>
    <mergeCell ref="A9:B9"/>
    <mergeCell ref="C9:E9"/>
    <mergeCell ref="F9:H9"/>
    <mergeCell ref="I9:K9"/>
    <mergeCell ref="L9:N9"/>
    <mergeCell ref="A12:B12"/>
    <mergeCell ref="C12:E12"/>
    <mergeCell ref="F12:H12"/>
    <mergeCell ref="I12:K12"/>
    <mergeCell ref="L12:N12"/>
    <mergeCell ref="O12:Q12"/>
    <mergeCell ref="A11:B11"/>
    <mergeCell ref="C11:E11"/>
    <mergeCell ref="F11:H11"/>
    <mergeCell ref="I11:K11"/>
    <mergeCell ref="L11:N11"/>
    <mergeCell ref="O11:Q11"/>
    <mergeCell ref="A14:B14"/>
    <mergeCell ref="C14:E14"/>
    <mergeCell ref="F14:H14"/>
    <mergeCell ref="I14:K14"/>
    <mergeCell ref="L14:N14"/>
    <mergeCell ref="O14:Q14"/>
    <mergeCell ref="A13:B13"/>
    <mergeCell ref="C13:E13"/>
    <mergeCell ref="F13:H13"/>
    <mergeCell ref="I13:K13"/>
    <mergeCell ref="L13:N13"/>
    <mergeCell ref="O13:Q13"/>
    <mergeCell ref="A16:B16"/>
    <mergeCell ref="C16:E16"/>
    <mergeCell ref="F16:H16"/>
    <mergeCell ref="I16:K16"/>
    <mergeCell ref="L16:N16"/>
    <mergeCell ref="O16:Q16"/>
    <mergeCell ref="A15:B15"/>
    <mergeCell ref="C15:E15"/>
    <mergeCell ref="F15:H15"/>
    <mergeCell ref="I15:K15"/>
    <mergeCell ref="L15:N15"/>
    <mergeCell ref="O15:Q15"/>
    <mergeCell ref="A18:B18"/>
    <mergeCell ref="C18:E18"/>
    <mergeCell ref="F18:H18"/>
    <mergeCell ref="I18:K18"/>
    <mergeCell ref="L18:N18"/>
    <mergeCell ref="O18:Q18"/>
    <mergeCell ref="A17:B17"/>
    <mergeCell ref="C17:E17"/>
    <mergeCell ref="F17:H17"/>
    <mergeCell ref="I17:K17"/>
    <mergeCell ref="L17:N17"/>
    <mergeCell ref="O17:Q17"/>
    <mergeCell ref="A20:B20"/>
    <mergeCell ref="C20:E20"/>
    <mergeCell ref="F20:H20"/>
    <mergeCell ref="I20:K20"/>
    <mergeCell ref="L20:N20"/>
    <mergeCell ref="O20:Q20"/>
    <mergeCell ref="A19:B19"/>
    <mergeCell ref="C19:E19"/>
    <mergeCell ref="F19:H19"/>
    <mergeCell ref="I19:K19"/>
    <mergeCell ref="L19:N19"/>
    <mergeCell ref="O19:Q19"/>
    <mergeCell ref="A26:D26"/>
    <mergeCell ref="E26:H26"/>
    <mergeCell ref="I26:L26"/>
    <mergeCell ref="M26:O26"/>
    <mergeCell ref="P26:Q26"/>
    <mergeCell ref="A29:Q29"/>
    <mergeCell ref="A23:Q23"/>
    <mergeCell ref="A25:D25"/>
    <mergeCell ref="E25:H25"/>
    <mergeCell ref="I25:L25"/>
    <mergeCell ref="M25:O25"/>
    <mergeCell ref="P25:Q25"/>
    <mergeCell ref="Q31:Q32"/>
    <mergeCell ref="A33:B33"/>
    <mergeCell ref="A34:B34"/>
    <mergeCell ref="A35:B35"/>
    <mergeCell ref="A36:B36"/>
    <mergeCell ref="A37:B37"/>
    <mergeCell ref="A31:B32"/>
    <mergeCell ref="C31:C32"/>
    <mergeCell ref="D31:D32"/>
    <mergeCell ref="E31:E32"/>
    <mergeCell ref="F31:L31"/>
    <mergeCell ref="M31:P31"/>
  </mergeCells>
  <phoneticPr fontId="2"/>
  <pageMargins left="0.39370078740157483" right="0.39370078740157483" top="0.59055118110236227" bottom="0.59055118110236227" header="0.11811023622047245" footer="0.11811023622047245"/>
  <pageSetup paperSize="9" scale="91" firstPageNumber="140" orientation="portrait" useFirstPageNumber="1" r:id="rId1"/>
  <headerFooter alignWithMargins="0">
    <oddFooter>&amp;C&amp;"ＭＳ 明朝,標準"&amp;10&amp;P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9256-DB62-4EE2-A8EE-9A46BAEF62E7}">
  <dimension ref="A1:W43"/>
  <sheetViews>
    <sheetView showGridLines="0" view="pageBreakPreview" zoomScaleNormal="100" zoomScaleSheetLayoutView="100" workbookViewId="0">
      <selection sqref="A1:F1"/>
    </sheetView>
  </sheetViews>
  <sheetFormatPr defaultColWidth="9" defaultRowHeight="13"/>
  <cols>
    <col min="1" max="1" width="11.36328125" style="3728" customWidth="1"/>
    <col min="2" max="2" width="9.453125" style="3728" bestFit="1" customWidth="1"/>
    <col min="3" max="10" width="8.453125" style="3728" customWidth="1"/>
    <col min="11" max="11" width="8.1796875" style="3728" customWidth="1"/>
    <col min="12" max="16384" width="9" style="3728"/>
  </cols>
  <sheetData>
    <row r="1" spans="1:11" ht="30" customHeight="1">
      <c r="A1" s="3727" t="s">
        <v>5013</v>
      </c>
      <c r="B1" s="3727"/>
      <c r="C1" s="3727"/>
      <c r="D1" s="3727"/>
      <c r="E1" s="3727"/>
      <c r="F1" s="3727"/>
      <c r="G1" s="3727"/>
      <c r="H1" s="3727"/>
      <c r="I1" s="3727"/>
      <c r="J1" s="3727"/>
      <c r="K1" s="3727"/>
    </row>
    <row r="2" spans="1:11" s="3729" customFormat="1" ht="15" customHeight="1" thickBot="1">
      <c r="K2" s="3730" t="s">
        <v>2404</v>
      </c>
    </row>
    <row r="3" spans="1:11" ht="18.75" customHeight="1">
      <c r="A3" s="6258" t="s">
        <v>5014</v>
      </c>
      <c r="B3" s="6259"/>
      <c r="C3" s="6259"/>
      <c r="D3" s="6262" t="s">
        <v>5015</v>
      </c>
      <c r="E3" s="6262"/>
      <c r="F3" s="6262"/>
      <c r="G3" s="6262"/>
      <c r="H3" s="6262"/>
      <c r="I3" s="6262"/>
      <c r="J3" s="6262"/>
      <c r="K3" s="6263" t="s">
        <v>5016</v>
      </c>
    </row>
    <row r="4" spans="1:11" ht="18.75" customHeight="1">
      <c r="A4" s="6260"/>
      <c r="B4" s="6261"/>
      <c r="C4" s="6261"/>
      <c r="D4" s="3731" t="s">
        <v>5017</v>
      </c>
      <c r="E4" s="3731" t="s">
        <v>5018</v>
      </c>
      <c r="F4" s="3731" t="s">
        <v>5019</v>
      </c>
      <c r="G4" s="3732" t="s">
        <v>5020</v>
      </c>
      <c r="H4" s="3732" t="s">
        <v>5021</v>
      </c>
      <c r="I4" s="3732" t="s">
        <v>5022</v>
      </c>
      <c r="J4" s="3732" t="s">
        <v>5023</v>
      </c>
      <c r="K4" s="6264"/>
    </row>
    <row r="5" spans="1:11" ht="15.75" customHeight="1">
      <c r="A5" s="6265" t="s">
        <v>4701</v>
      </c>
      <c r="B5" s="6265"/>
      <c r="C5" s="6266"/>
      <c r="D5" s="3733" t="s">
        <v>809</v>
      </c>
      <c r="E5" s="3733" t="s">
        <v>809</v>
      </c>
      <c r="F5" s="3733" t="s">
        <v>809</v>
      </c>
      <c r="G5" s="3734" t="s">
        <v>809</v>
      </c>
      <c r="H5" s="3734" t="s">
        <v>809</v>
      </c>
      <c r="I5" s="3734" t="s">
        <v>809</v>
      </c>
      <c r="J5" s="3734" t="s">
        <v>809</v>
      </c>
      <c r="K5" s="3733">
        <v>17</v>
      </c>
    </row>
    <row r="6" spans="1:11" ht="15.75" customHeight="1">
      <c r="A6" s="6251" t="s">
        <v>438</v>
      </c>
      <c r="B6" s="6251"/>
      <c r="C6" s="6252"/>
      <c r="D6" s="3733" t="s">
        <v>809</v>
      </c>
      <c r="E6" s="3733" t="s">
        <v>809</v>
      </c>
      <c r="F6" s="3733" t="s">
        <v>809</v>
      </c>
      <c r="G6" s="3734" t="s">
        <v>809</v>
      </c>
      <c r="H6" s="3734" t="s">
        <v>809</v>
      </c>
      <c r="I6" s="3734" t="s">
        <v>809</v>
      </c>
      <c r="J6" s="3734" t="s">
        <v>809</v>
      </c>
      <c r="K6" s="3733">
        <v>13</v>
      </c>
    </row>
    <row r="7" spans="1:11" ht="15.75" customHeight="1">
      <c r="A7" s="6251" t="s">
        <v>344</v>
      </c>
      <c r="B7" s="6251"/>
      <c r="C7" s="6252"/>
      <c r="D7" s="3734" t="s">
        <v>809</v>
      </c>
      <c r="E7" s="3734" t="s">
        <v>809</v>
      </c>
      <c r="F7" s="3733" t="s">
        <v>809</v>
      </c>
      <c r="G7" s="3734" t="s">
        <v>809</v>
      </c>
      <c r="H7" s="3734" t="s">
        <v>809</v>
      </c>
      <c r="I7" s="3734" t="s">
        <v>809</v>
      </c>
      <c r="J7" s="3734" t="s">
        <v>809</v>
      </c>
      <c r="K7" s="3733">
        <v>10</v>
      </c>
    </row>
    <row r="8" spans="1:11" ht="15.75" customHeight="1">
      <c r="A8" s="6251" t="s">
        <v>345</v>
      </c>
      <c r="B8" s="6251"/>
      <c r="C8" s="6252"/>
      <c r="D8" s="3733" t="s">
        <v>809</v>
      </c>
      <c r="E8" s="3733" t="s">
        <v>809</v>
      </c>
      <c r="F8" s="3733" t="s">
        <v>809</v>
      </c>
      <c r="G8" s="3734" t="s">
        <v>809</v>
      </c>
      <c r="H8" s="3734" t="s">
        <v>809</v>
      </c>
      <c r="I8" s="3734" t="s">
        <v>809</v>
      </c>
      <c r="J8" s="3734" t="s">
        <v>809</v>
      </c>
      <c r="K8" s="3733">
        <v>7</v>
      </c>
    </row>
    <row r="9" spans="1:11" ht="15.75" customHeight="1" thickBot="1">
      <c r="A9" s="6253" t="s">
        <v>5024</v>
      </c>
      <c r="B9" s="6253"/>
      <c r="C9" s="6254"/>
      <c r="D9" s="3735">
        <v>1</v>
      </c>
      <c r="E9" s="3736" t="s">
        <v>809</v>
      </c>
      <c r="F9" s="3736" t="s">
        <v>809</v>
      </c>
      <c r="G9" s="3736" t="s">
        <v>809</v>
      </c>
      <c r="H9" s="3736" t="s">
        <v>809</v>
      </c>
      <c r="I9" s="3736" t="s">
        <v>809</v>
      </c>
      <c r="J9" s="3736" t="s">
        <v>809</v>
      </c>
      <c r="K9" s="3736">
        <v>6</v>
      </c>
    </row>
    <row r="10" spans="1:11" s="3739" customFormat="1">
      <c r="A10" s="3737"/>
      <c r="B10" s="3737"/>
      <c r="C10" s="3737"/>
      <c r="D10" s="3737"/>
      <c r="E10" s="3737"/>
      <c r="F10" s="3737"/>
      <c r="G10" s="3737"/>
      <c r="H10" s="3737"/>
      <c r="I10" s="3737"/>
      <c r="J10" s="3737"/>
      <c r="K10" s="3738" t="s">
        <v>4880</v>
      </c>
    </row>
    <row r="11" spans="1:11" s="3740" customFormat="1" ht="15" customHeight="1">
      <c r="A11" s="3737"/>
      <c r="B11" s="3737"/>
      <c r="C11" s="3737"/>
      <c r="D11" s="3737"/>
      <c r="E11" s="3737"/>
      <c r="F11" s="3737"/>
      <c r="G11" s="3737"/>
      <c r="H11" s="3737"/>
      <c r="I11" s="3737"/>
      <c r="J11" s="3737"/>
      <c r="K11" s="3738"/>
    </row>
    <row r="12" spans="1:11" s="3739" customFormat="1" ht="18.75" customHeight="1">
      <c r="A12" s="3741" t="s">
        <v>5025</v>
      </c>
      <c r="B12" s="3741"/>
      <c r="C12" s="3741"/>
      <c r="D12" s="3741"/>
      <c r="E12" s="3741"/>
      <c r="F12" s="3741"/>
      <c r="G12" s="3741"/>
      <c r="H12" s="3741"/>
      <c r="I12" s="3741"/>
      <c r="J12" s="3741"/>
      <c r="K12" s="3741"/>
    </row>
    <row r="13" spans="1:11" s="3739" customFormat="1" ht="13.5" thickBot="1">
      <c r="A13" s="3740"/>
      <c r="B13" s="3740"/>
      <c r="C13" s="3740"/>
      <c r="D13" s="3740"/>
      <c r="E13" s="3740"/>
      <c r="F13" s="3740"/>
      <c r="G13" s="3740"/>
      <c r="H13" s="3740"/>
      <c r="I13" s="3740"/>
      <c r="J13" s="3740"/>
      <c r="K13" s="3742" t="s">
        <v>3273</v>
      </c>
    </row>
    <row r="14" spans="1:11" s="3743" customFormat="1" ht="15.75" customHeight="1">
      <c r="A14" s="6255" t="s">
        <v>1410</v>
      </c>
      <c r="B14" s="6257" t="s">
        <v>815</v>
      </c>
      <c r="C14" s="6257" t="s">
        <v>5026</v>
      </c>
      <c r="D14" s="6257"/>
      <c r="E14" s="6257"/>
      <c r="F14" s="6257" t="s">
        <v>5027</v>
      </c>
      <c r="G14" s="6257"/>
      <c r="H14" s="6257"/>
      <c r="I14" s="6257"/>
      <c r="J14" s="6241" t="s">
        <v>5028</v>
      </c>
      <c r="K14" s="6243" t="s">
        <v>5029</v>
      </c>
    </row>
    <row r="15" spans="1:11" s="3743" customFormat="1" ht="15.75" customHeight="1">
      <c r="A15" s="6256"/>
      <c r="B15" s="6242"/>
      <c r="C15" s="3744" t="s">
        <v>5026</v>
      </c>
      <c r="D15" s="3744" t="s">
        <v>5030</v>
      </c>
      <c r="E15" s="3744" t="s">
        <v>5031</v>
      </c>
      <c r="F15" s="3744" t="s">
        <v>5027</v>
      </c>
      <c r="G15" s="3744" t="s">
        <v>5031</v>
      </c>
      <c r="H15" s="3744" t="s">
        <v>5032</v>
      </c>
      <c r="I15" s="3744" t="s">
        <v>5033</v>
      </c>
      <c r="J15" s="6242"/>
      <c r="K15" s="6244"/>
    </row>
    <row r="16" spans="1:11" s="3743" customFormat="1" ht="15.75" customHeight="1">
      <c r="A16" s="3745" t="s">
        <v>342</v>
      </c>
      <c r="B16" s="3746">
        <v>71565</v>
      </c>
      <c r="C16" s="3747">
        <v>11983</v>
      </c>
      <c r="D16" s="3747">
        <v>9520</v>
      </c>
      <c r="E16" s="3747">
        <v>147</v>
      </c>
      <c r="F16" s="3747">
        <v>29443</v>
      </c>
      <c r="G16" s="3747">
        <v>426</v>
      </c>
      <c r="H16" s="3747">
        <v>36</v>
      </c>
      <c r="I16" s="3747">
        <v>1869</v>
      </c>
      <c r="J16" s="3747">
        <v>17247</v>
      </c>
      <c r="K16" s="3747">
        <v>894</v>
      </c>
    </row>
    <row r="17" spans="1:11" s="3743" customFormat="1" ht="15.75" customHeight="1">
      <c r="A17" s="3745" t="s">
        <v>438</v>
      </c>
      <c r="B17" s="3746">
        <v>70304</v>
      </c>
      <c r="C17" s="3747">
        <v>11026</v>
      </c>
      <c r="D17" s="3747">
        <v>9078</v>
      </c>
      <c r="E17" s="3747">
        <v>125</v>
      </c>
      <c r="F17" s="3747">
        <v>29498</v>
      </c>
      <c r="G17" s="3747">
        <v>419</v>
      </c>
      <c r="H17" s="3747">
        <v>17</v>
      </c>
      <c r="I17" s="3747">
        <v>2113</v>
      </c>
      <c r="J17" s="3747">
        <v>16953</v>
      </c>
      <c r="K17" s="3747">
        <v>1075</v>
      </c>
    </row>
    <row r="18" spans="1:11" s="3739" customFormat="1" ht="15.75" customHeight="1">
      <c r="A18" s="3745" t="s">
        <v>344</v>
      </c>
      <c r="B18" s="3746">
        <v>68535</v>
      </c>
      <c r="C18" s="3747">
        <v>10930</v>
      </c>
      <c r="D18" s="3747">
        <v>8449</v>
      </c>
      <c r="E18" s="3747">
        <v>98</v>
      </c>
      <c r="F18" s="3747">
        <v>29796</v>
      </c>
      <c r="G18" s="3747">
        <v>366</v>
      </c>
      <c r="H18" s="3747">
        <v>22</v>
      </c>
      <c r="I18" s="3747">
        <v>1748</v>
      </c>
      <c r="J18" s="3747">
        <v>16213</v>
      </c>
      <c r="K18" s="3747">
        <v>913</v>
      </c>
    </row>
    <row r="19" spans="1:11" s="3739" customFormat="1" ht="15.75" customHeight="1">
      <c r="A19" s="3745" t="s">
        <v>345</v>
      </c>
      <c r="B19" s="3746">
        <v>66073</v>
      </c>
      <c r="C19" s="3747">
        <v>10609</v>
      </c>
      <c r="D19" s="3747">
        <v>8487</v>
      </c>
      <c r="E19" s="3747">
        <v>103</v>
      </c>
      <c r="F19" s="3747">
        <v>28532</v>
      </c>
      <c r="G19" s="3747">
        <v>345</v>
      </c>
      <c r="H19" s="3747">
        <v>39</v>
      </c>
      <c r="I19" s="3747">
        <v>1912</v>
      </c>
      <c r="J19" s="3747">
        <v>15178</v>
      </c>
      <c r="K19" s="3747">
        <v>868</v>
      </c>
    </row>
    <row r="20" spans="1:11" ht="13.5" thickBot="1">
      <c r="A20" s="3748" t="s">
        <v>2410</v>
      </c>
      <c r="B20" s="3749">
        <v>62562</v>
      </c>
      <c r="C20" s="3750">
        <v>10321</v>
      </c>
      <c r="D20" s="3750">
        <v>8259</v>
      </c>
      <c r="E20" s="3750">
        <v>92</v>
      </c>
      <c r="F20" s="3750">
        <v>26811</v>
      </c>
      <c r="G20" s="3750">
        <v>350</v>
      </c>
      <c r="H20" s="3750">
        <v>33</v>
      </c>
      <c r="I20" s="3750">
        <v>1766</v>
      </c>
      <c r="J20" s="3750">
        <v>14090</v>
      </c>
      <c r="K20" s="3750">
        <v>840</v>
      </c>
    </row>
    <row r="21" spans="1:11">
      <c r="J21" s="3751"/>
      <c r="K21" s="3752" t="s">
        <v>461</v>
      </c>
    </row>
    <row r="22" spans="1:11" ht="15" customHeight="1"/>
    <row r="23" spans="1:11" ht="30" customHeight="1">
      <c r="A23" s="3753" t="s">
        <v>5034</v>
      </c>
      <c r="B23" s="3753"/>
      <c r="C23" s="3753"/>
      <c r="D23" s="3753"/>
      <c r="E23" s="3753"/>
      <c r="F23" s="3753"/>
      <c r="G23" s="3753"/>
      <c r="H23" s="3753"/>
      <c r="I23" s="3753"/>
      <c r="J23" s="3753"/>
      <c r="K23" s="3753"/>
    </row>
    <row r="24" spans="1:11" ht="13.5" customHeight="1" thickBot="1">
      <c r="A24" s="3754"/>
      <c r="B24" s="3754"/>
      <c r="C24" s="3754"/>
      <c r="D24" s="3754"/>
      <c r="E24" s="3754"/>
      <c r="F24" s="3754"/>
      <c r="G24" s="3754"/>
      <c r="H24" s="3754"/>
      <c r="I24" s="3754"/>
      <c r="K24" s="3755" t="s">
        <v>2404</v>
      </c>
    </row>
    <row r="25" spans="1:11" ht="24">
      <c r="A25" s="3756" t="s">
        <v>1410</v>
      </c>
      <c r="B25" s="3757" t="s">
        <v>815</v>
      </c>
      <c r="C25" s="3757" t="s">
        <v>2302</v>
      </c>
      <c r="D25" s="3758" t="s">
        <v>5035</v>
      </c>
      <c r="E25" s="3757" t="s">
        <v>5036</v>
      </c>
      <c r="F25" s="3757" t="s">
        <v>5037</v>
      </c>
      <c r="G25" s="3759" t="s">
        <v>5038</v>
      </c>
      <c r="H25" s="3759" t="s">
        <v>5039</v>
      </c>
      <c r="I25" s="3757" t="s">
        <v>5040</v>
      </c>
      <c r="J25" s="3757" t="s">
        <v>5041</v>
      </c>
      <c r="K25" s="3760" t="s">
        <v>5042</v>
      </c>
    </row>
    <row r="26" spans="1:11" ht="19.5" customHeight="1">
      <c r="A26" s="3761" t="s">
        <v>2420</v>
      </c>
      <c r="B26" s="3762">
        <v>6370</v>
      </c>
      <c r="C26" s="3763">
        <v>84</v>
      </c>
      <c r="D26" s="3764" t="s">
        <v>809</v>
      </c>
      <c r="E26" s="3764" t="s">
        <v>809</v>
      </c>
      <c r="F26" s="3764" t="s">
        <v>809</v>
      </c>
      <c r="G26" s="3764" t="s">
        <v>809</v>
      </c>
      <c r="H26" s="3763">
        <v>212</v>
      </c>
      <c r="I26" s="3765" t="s">
        <v>809</v>
      </c>
      <c r="J26" s="3763">
        <v>225</v>
      </c>
      <c r="K26" s="3763">
        <v>5849</v>
      </c>
    </row>
    <row r="27" spans="1:11" ht="19.5" customHeight="1">
      <c r="A27" s="3761" t="s">
        <v>438</v>
      </c>
      <c r="B27" s="3762">
        <v>2906</v>
      </c>
      <c r="C27" s="3763">
        <v>53</v>
      </c>
      <c r="D27" s="3765" t="s">
        <v>809</v>
      </c>
      <c r="E27" s="3765" t="s">
        <v>809</v>
      </c>
      <c r="F27" s="3765" t="s">
        <v>809</v>
      </c>
      <c r="G27" s="3765" t="s">
        <v>809</v>
      </c>
      <c r="H27" s="3763">
        <v>246</v>
      </c>
      <c r="I27" s="3765" t="s">
        <v>809</v>
      </c>
      <c r="J27" s="3763">
        <v>227</v>
      </c>
      <c r="K27" s="3763">
        <v>2380</v>
      </c>
    </row>
    <row r="28" spans="1:11" ht="19.5" customHeight="1">
      <c r="A28" s="3761" t="s">
        <v>344</v>
      </c>
      <c r="B28" s="3762">
        <v>5342</v>
      </c>
      <c r="C28" s="3763">
        <v>47</v>
      </c>
      <c r="D28" s="3765" t="s">
        <v>809</v>
      </c>
      <c r="E28" s="3765" t="s">
        <v>809</v>
      </c>
      <c r="F28" s="3765" t="s">
        <v>809</v>
      </c>
      <c r="G28" s="3765" t="s">
        <v>809</v>
      </c>
      <c r="H28" s="3763">
        <v>369</v>
      </c>
      <c r="I28" s="3765" t="s">
        <v>809</v>
      </c>
      <c r="J28" s="3763">
        <v>229</v>
      </c>
      <c r="K28" s="3763">
        <v>4697</v>
      </c>
    </row>
    <row r="29" spans="1:11" ht="19.5" customHeight="1">
      <c r="A29" s="3761" t="s">
        <v>345</v>
      </c>
      <c r="B29" s="3762">
        <v>4850</v>
      </c>
      <c r="C29" s="3763">
        <v>77</v>
      </c>
      <c r="D29" s="3765" t="s">
        <v>809</v>
      </c>
      <c r="E29" s="3765" t="s">
        <v>809</v>
      </c>
      <c r="F29" s="3765" t="s">
        <v>809</v>
      </c>
      <c r="G29" s="3765" t="s">
        <v>809</v>
      </c>
      <c r="H29" s="3763">
        <v>312</v>
      </c>
      <c r="I29" s="3765" t="s">
        <v>809</v>
      </c>
      <c r="J29" s="3763">
        <v>224</v>
      </c>
      <c r="K29" s="3763">
        <v>4237</v>
      </c>
    </row>
    <row r="30" spans="1:11" ht="19.5" customHeight="1" thickBot="1">
      <c r="A30" s="3766" t="s">
        <v>2425</v>
      </c>
      <c r="B30" s="3767">
        <v>3830</v>
      </c>
      <c r="C30" s="3768">
        <v>19</v>
      </c>
      <c r="D30" s="3769" t="s">
        <v>809</v>
      </c>
      <c r="E30" s="3769" t="s">
        <v>809</v>
      </c>
      <c r="F30" s="3769" t="s">
        <v>809</v>
      </c>
      <c r="G30" s="3769" t="s">
        <v>809</v>
      </c>
      <c r="H30" s="3768">
        <v>293</v>
      </c>
      <c r="I30" s="3769" t="s">
        <v>809</v>
      </c>
      <c r="J30" s="3768">
        <v>228</v>
      </c>
      <c r="K30" s="3768">
        <v>3290</v>
      </c>
    </row>
    <row r="31" spans="1:11" ht="13.25" customHeight="1">
      <c r="A31" s="3770" t="s">
        <v>5043</v>
      </c>
      <c r="B31" s="3770"/>
      <c r="C31" s="3770"/>
      <c r="D31" s="3770"/>
      <c r="E31" s="3771"/>
      <c r="F31" s="3770"/>
      <c r="G31" s="3771"/>
      <c r="I31" s="3772"/>
      <c r="J31" s="3772"/>
      <c r="K31" s="3773" t="s">
        <v>5044</v>
      </c>
    </row>
    <row r="33" spans="1:23" ht="15" customHeight="1"/>
    <row r="34" spans="1:23" s="3775" customFormat="1" ht="30" customHeight="1">
      <c r="A34" s="3774" t="s">
        <v>5045</v>
      </c>
      <c r="B34" s="3774"/>
      <c r="C34" s="3774"/>
      <c r="D34" s="3774"/>
      <c r="E34" s="3774"/>
      <c r="F34" s="3774"/>
      <c r="G34" s="3774"/>
      <c r="H34" s="3774"/>
      <c r="I34" s="3774"/>
      <c r="J34" s="3774"/>
      <c r="K34" s="3774"/>
    </row>
    <row r="35" spans="1:23" s="3779" customFormat="1" ht="13.5" customHeight="1" thickBot="1">
      <c r="A35" s="3776"/>
      <c r="B35" s="3776"/>
      <c r="C35" s="3777"/>
      <c r="D35" s="3776"/>
      <c r="E35" s="3776"/>
      <c r="F35" s="3776"/>
      <c r="G35" s="3776"/>
      <c r="H35" s="3778"/>
      <c r="I35" s="3778" t="s">
        <v>5046</v>
      </c>
      <c r="J35" s="3776"/>
    </row>
    <row r="36" spans="1:23" s="3779" customFormat="1" ht="19.25" customHeight="1">
      <c r="A36" s="6245" t="s">
        <v>5047</v>
      </c>
      <c r="B36" s="6247" t="s">
        <v>368</v>
      </c>
      <c r="C36" s="6249" t="s">
        <v>5048</v>
      </c>
      <c r="D36" s="6247" t="s">
        <v>5049</v>
      </c>
      <c r="E36" s="6247" t="s">
        <v>5050</v>
      </c>
      <c r="F36" s="6249" t="s">
        <v>5051</v>
      </c>
      <c r="G36" s="6249"/>
      <c r="H36" s="6249"/>
      <c r="I36" s="6250"/>
      <c r="J36" s="3776"/>
      <c r="K36" s="3778"/>
    </row>
    <row r="37" spans="1:23" s="3779" customFormat="1" ht="19.25" customHeight="1">
      <c r="A37" s="6246"/>
      <c r="B37" s="6248"/>
      <c r="C37" s="6248"/>
      <c r="D37" s="6248"/>
      <c r="E37" s="6248"/>
      <c r="F37" s="3780" t="s">
        <v>5052</v>
      </c>
      <c r="G37" s="3780" t="s">
        <v>5053</v>
      </c>
      <c r="H37" s="3780" t="s">
        <v>5054</v>
      </c>
      <c r="I37" s="3781" t="s">
        <v>466</v>
      </c>
      <c r="J37" s="3776"/>
      <c r="K37" s="3778"/>
    </row>
    <row r="38" spans="1:23" s="3779" customFormat="1" ht="19.25" customHeight="1">
      <c r="A38" s="3782" t="s">
        <v>872</v>
      </c>
      <c r="B38" s="3783">
        <v>1086</v>
      </c>
      <c r="C38" s="3784">
        <v>406</v>
      </c>
      <c r="D38" s="3784">
        <v>56</v>
      </c>
      <c r="E38" s="3784">
        <v>116</v>
      </c>
      <c r="F38" s="3784">
        <v>463</v>
      </c>
      <c r="G38" s="3785">
        <v>16</v>
      </c>
      <c r="H38" s="3784" t="s">
        <v>3896</v>
      </c>
      <c r="I38" s="3785">
        <v>29</v>
      </c>
      <c r="J38" s="3776"/>
      <c r="K38" s="3778"/>
    </row>
    <row r="39" spans="1:23" s="3779" customFormat="1" ht="19.25" customHeight="1">
      <c r="A39" s="3786">
        <v>29</v>
      </c>
      <c r="B39" s="1843">
        <v>1103</v>
      </c>
      <c r="C39" s="3787">
        <v>410</v>
      </c>
      <c r="D39" s="3787">
        <v>61</v>
      </c>
      <c r="E39" s="3787">
        <v>115</v>
      </c>
      <c r="F39" s="3787">
        <v>469</v>
      </c>
      <c r="G39" s="3788">
        <v>15</v>
      </c>
      <c r="H39" s="3788">
        <v>8</v>
      </c>
      <c r="I39" s="3788">
        <v>25</v>
      </c>
      <c r="J39" s="3776"/>
      <c r="K39" s="3778"/>
    </row>
    <row r="40" spans="1:23" s="3779" customFormat="1" ht="19.25" customHeight="1">
      <c r="A40" s="3786">
        <v>30</v>
      </c>
      <c r="B40" s="1843">
        <v>1101</v>
      </c>
      <c r="C40" s="3787">
        <v>406</v>
      </c>
      <c r="D40" s="3787">
        <v>59</v>
      </c>
      <c r="E40" s="3787">
        <v>114</v>
      </c>
      <c r="F40" s="3787">
        <v>476</v>
      </c>
      <c r="G40" s="3788">
        <v>14</v>
      </c>
      <c r="H40" s="3788">
        <v>8</v>
      </c>
      <c r="I40" s="3788">
        <v>24</v>
      </c>
      <c r="J40" s="3776"/>
      <c r="K40" s="3778"/>
    </row>
    <row r="41" spans="1:23" s="3779" customFormat="1" ht="19.25" customHeight="1">
      <c r="A41" s="3786">
        <v>31</v>
      </c>
      <c r="B41" s="1843">
        <v>1111</v>
      </c>
      <c r="C41" s="3787">
        <v>395</v>
      </c>
      <c r="D41" s="3787">
        <v>59</v>
      </c>
      <c r="E41" s="3787">
        <v>113</v>
      </c>
      <c r="F41" s="3787">
        <v>488</v>
      </c>
      <c r="G41" s="3788">
        <v>12</v>
      </c>
      <c r="H41" s="3788">
        <v>9</v>
      </c>
      <c r="I41" s="3788">
        <v>35</v>
      </c>
      <c r="J41" s="3776"/>
      <c r="K41" s="3778"/>
    </row>
    <row r="42" spans="1:23" s="3779" customFormat="1" ht="19.25" customHeight="1" thickBot="1">
      <c r="A42" s="3789" t="s">
        <v>5055</v>
      </c>
      <c r="B42" s="3790">
        <v>1129</v>
      </c>
      <c r="C42" s="3791">
        <v>394</v>
      </c>
      <c r="D42" s="3791">
        <v>59</v>
      </c>
      <c r="E42" s="3791">
        <v>114</v>
      </c>
      <c r="F42" s="3791">
        <v>507</v>
      </c>
      <c r="G42" s="3792">
        <v>12</v>
      </c>
      <c r="H42" s="3792">
        <v>9</v>
      </c>
      <c r="I42" s="3792">
        <v>34</v>
      </c>
      <c r="J42" s="3776"/>
      <c r="K42" s="3778"/>
    </row>
    <row r="43" spans="1:23" s="3775" customFormat="1" ht="15" customHeight="1">
      <c r="A43" s="3793"/>
      <c r="B43" s="3794"/>
      <c r="C43" s="3777"/>
      <c r="D43" s="3794"/>
      <c r="E43" s="3794"/>
      <c r="F43" s="3794"/>
      <c r="G43" s="3794"/>
      <c r="H43" s="3794"/>
      <c r="I43" s="3795" t="s">
        <v>5056</v>
      </c>
      <c r="J43" s="3794"/>
      <c r="M43" s="3728"/>
      <c r="N43" s="3728"/>
      <c r="O43" s="3728"/>
      <c r="P43" s="3728"/>
      <c r="Q43" s="3728"/>
      <c r="R43" s="3728"/>
      <c r="S43" s="3728"/>
      <c r="T43" s="3728"/>
      <c r="U43" s="3728"/>
      <c r="V43" s="3787"/>
      <c r="W43" s="3787"/>
    </row>
  </sheetData>
  <mergeCells count="20">
    <mergeCell ref="A7:C7"/>
    <mergeCell ref="A3:C4"/>
    <mergeCell ref="D3:J3"/>
    <mergeCell ref="K3:K4"/>
    <mergeCell ref="A5:C5"/>
    <mergeCell ref="A6:C6"/>
    <mergeCell ref="A8:C8"/>
    <mergeCell ref="A9:C9"/>
    <mergeCell ref="A14:A15"/>
    <mergeCell ref="B14:B15"/>
    <mergeCell ref="C14:E14"/>
    <mergeCell ref="J14:J15"/>
    <mergeCell ref="K14:K15"/>
    <mergeCell ref="A36:A37"/>
    <mergeCell ref="B36:B37"/>
    <mergeCell ref="C36:C37"/>
    <mergeCell ref="D36:D37"/>
    <mergeCell ref="E36:E37"/>
    <mergeCell ref="F36:I36"/>
    <mergeCell ref="F14:I14"/>
  </mergeCells>
  <phoneticPr fontId="2"/>
  <pageMargins left="0.39370078740157483" right="0.35433070866141736" top="0.59055118110236227" bottom="0.59055118110236227" header="0.11811023622047245" footer="0.11811023622047245"/>
  <pageSetup paperSize="9" firstPageNumber="141" orientation="portrait" useFirstPageNumber="1" r:id="rId1"/>
  <headerFooter alignWithMargins="0">
    <oddFooter>&amp;C&amp;"ＭＳ 明朝,標準"&amp;10&amp;P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44D5-B5FE-4130-908B-2514EDB61927}">
  <dimension ref="A1:H37"/>
  <sheetViews>
    <sheetView showGridLines="0" view="pageBreakPreview" zoomScaleNormal="100" zoomScaleSheetLayoutView="100" workbookViewId="0">
      <selection sqref="A1:F1"/>
    </sheetView>
  </sheetViews>
  <sheetFormatPr defaultColWidth="9" defaultRowHeight="13"/>
  <cols>
    <col min="1" max="2" width="12.6328125" style="3798" customWidth="1"/>
    <col min="3" max="3" width="12.6328125" style="3799" customWidth="1"/>
    <col min="4" max="8" width="12.6328125" style="3798" customWidth="1"/>
    <col min="9" max="16384" width="9" style="3798"/>
  </cols>
  <sheetData>
    <row r="1" spans="1:8" ht="30" customHeight="1">
      <c r="A1" s="3796" t="s">
        <v>5057</v>
      </c>
      <c r="B1" s="3797"/>
      <c r="C1" s="3797"/>
      <c r="D1" s="3797"/>
      <c r="E1" s="3797"/>
      <c r="F1" s="3797"/>
      <c r="G1" s="3797"/>
      <c r="H1" s="3797"/>
    </row>
    <row r="19" spans="1:4">
      <c r="D19" s="3800"/>
    </row>
    <row r="20" spans="1:4">
      <c r="D20" s="3800"/>
    </row>
    <row r="21" spans="1:4">
      <c r="D21" s="3800"/>
    </row>
    <row r="22" spans="1:4">
      <c r="D22" s="3800"/>
    </row>
    <row r="23" spans="1:4">
      <c r="D23" s="3800"/>
    </row>
    <row r="24" spans="1:4">
      <c r="D24" s="3800"/>
    </row>
    <row r="25" spans="1:4">
      <c r="D25" s="3800"/>
    </row>
    <row r="31" spans="1:4" ht="14">
      <c r="A31" s="6267" t="s">
        <v>5058</v>
      </c>
      <c r="B31" s="6267"/>
    </row>
    <row r="32" spans="1:4">
      <c r="A32" s="3801"/>
    </row>
    <row r="33" spans="1:1">
      <c r="A33" s="3801"/>
    </row>
    <row r="34" spans="1:1" ht="19">
      <c r="A34" s="3801" ph="1"/>
    </row>
    <row r="35" spans="1:1">
      <c r="A35" s="3801"/>
    </row>
    <row r="36" spans="1:1">
      <c r="A36" s="3801"/>
    </row>
    <row r="37" spans="1:1">
      <c r="A37" s="3801"/>
    </row>
  </sheetData>
  <mergeCells count="1">
    <mergeCell ref="A31:B31"/>
  </mergeCells>
  <phoneticPr fontId="2"/>
  <pageMargins left="0.39370078740157483" right="0.39370078740157483" top="0.59055118110236227" bottom="0.59055118110236227" header="0.11811023622047245" footer="0.11811023622047245"/>
  <pageSetup paperSize="9" firstPageNumber="142" orientation="portrait" useFirstPageNumber="1" r:id="rId1"/>
  <headerFooter alignWithMargins="0">
    <oddFooter>&amp;C&amp;"ＭＳ 明朝,標準"&amp;10&amp;P</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82C6-CCA8-4110-9C51-753ABA3F84AE}">
  <sheetPr>
    <pageSetUpPr fitToPage="1"/>
  </sheetPr>
  <dimension ref="A1:H37"/>
  <sheetViews>
    <sheetView showGridLines="0" view="pageBreakPreview" zoomScaleNormal="100" zoomScaleSheetLayoutView="100" workbookViewId="0">
      <selection sqref="A1:F1"/>
    </sheetView>
  </sheetViews>
  <sheetFormatPr defaultColWidth="9" defaultRowHeight="13"/>
  <cols>
    <col min="1" max="2" width="12.6328125" style="3798" customWidth="1"/>
    <col min="3" max="3" width="12.6328125" style="3799" customWidth="1"/>
    <col min="4" max="8" width="12.6328125" style="3798" customWidth="1"/>
    <col min="9" max="16384" width="9" style="3798"/>
  </cols>
  <sheetData>
    <row r="1" spans="1:8" ht="30" customHeight="1">
      <c r="A1" s="3796" t="s">
        <v>5059</v>
      </c>
      <c r="B1" s="3797"/>
      <c r="C1" s="3797"/>
      <c r="D1" s="3797"/>
      <c r="E1" s="3797"/>
      <c r="F1" s="3797"/>
      <c r="G1" s="3797"/>
      <c r="H1" s="3797"/>
    </row>
    <row r="19" spans="1:4">
      <c r="D19" s="3800"/>
    </row>
    <row r="20" spans="1:4">
      <c r="D20" s="3800"/>
    </row>
    <row r="21" spans="1:4">
      <c r="D21" s="3800"/>
    </row>
    <row r="22" spans="1:4">
      <c r="D22" s="3800"/>
    </row>
    <row r="23" spans="1:4">
      <c r="D23" s="3800"/>
    </row>
    <row r="24" spans="1:4">
      <c r="D24" s="3800"/>
    </row>
    <row r="25" spans="1:4">
      <c r="D25" s="3800"/>
    </row>
    <row r="31" spans="1:4" ht="14">
      <c r="A31" s="6267"/>
      <c r="B31" s="6267"/>
    </row>
    <row r="32" spans="1:4">
      <c r="A32" s="3801"/>
    </row>
    <row r="33" spans="1:1">
      <c r="A33" s="3801"/>
    </row>
    <row r="34" spans="1:1" ht="19">
      <c r="A34" s="3801" ph="1"/>
    </row>
    <row r="35" spans="1:1">
      <c r="A35" s="3801"/>
    </row>
    <row r="36" spans="1:1">
      <c r="A36" s="3801"/>
    </row>
    <row r="37" spans="1:1">
      <c r="A37" s="3801"/>
    </row>
  </sheetData>
  <mergeCells count="1">
    <mergeCell ref="A31:B31"/>
  </mergeCells>
  <phoneticPr fontId="2"/>
  <pageMargins left="0.39370078740157483" right="0.39370078740157483" top="0.59055118110236227" bottom="0.59055118110236227" header="0.11811023622047245" footer="0.11811023622047245"/>
  <pageSetup paperSize="9" scale="96" firstPageNumber="143" orientation="portrait" useFirstPageNumber="1" r:id="rId1"/>
  <headerFooter alignWithMargins="0">
    <oddFooter>&amp;C&amp;"ＭＳ 明朝,標準"&amp;10 160</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CE4E-BF80-4D6F-8A45-DA788BDC67BB}">
  <sheetPr>
    <pageSetUpPr fitToPage="1"/>
  </sheetPr>
  <dimension ref="A1:E61"/>
  <sheetViews>
    <sheetView showGridLines="0" view="pageBreakPreview" zoomScaleNormal="100" zoomScaleSheetLayoutView="100" workbookViewId="0"/>
  </sheetViews>
  <sheetFormatPr defaultColWidth="9" defaultRowHeight="13"/>
  <cols>
    <col min="1" max="1" width="31.6328125" style="3811" customWidth="1"/>
    <col min="2" max="2" width="31.6328125" style="3811" bestFit="1" customWidth="1"/>
    <col min="3" max="4" width="16.6328125" style="3811" customWidth="1"/>
    <col min="5" max="16384" width="9" style="3811"/>
  </cols>
  <sheetData>
    <row r="1" spans="1:5" s="1910" customFormat="1" ht="30" customHeight="1">
      <c r="A1" s="2101" t="s">
        <v>5060</v>
      </c>
      <c r="B1" s="2101"/>
      <c r="C1" s="2101"/>
      <c r="D1" s="2101"/>
    </row>
    <row r="2" spans="1:5" s="1902" customFormat="1" ht="15" customHeight="1" thickBot="1">
      <c r="D2" s="3802" t="s">
        <v>5061</v>
      </c>
    </row>
    <row r="3" spans="1:5" s="2107" customFormat="1" ht="23.25" customHeight="1">
      <c r="A3" s="1931" t="s">
        <v>5062</v>
      </c>
      <c r="B3" s="2105" t="s">
        <v>2344</v>
      </c>
      <c r="C3" s="3803" t="s">
        <v>5063</v>
      </c>
      <c r="D3" s="3804" t="s">
        <v>5064</v>
      </c>
    </row>
    <row r="4" spans="1:5" s="1712" customFormat="1" ht="15" customHeight="1">
      <c r="A4" s="3805" t="s">
        <v>5065</v>
      </c>
      <c r="B4" s="3806" t="s">
        <v>5066</v>
      </c>
      <c r="C4" s="3807">
        <v>3141.57</v>
      </c>
      <c r="D4" s="3807">
        <v>5715.9</v>
      </c>
    </row>
    <row r="5" spans="1:5" s="1712" customFormat="1" ht="15" customHeight="1">
      <c r="A5" s="3808" t="s">
        <v>5067</v>
      </c>
      <c r="B5" s="3809" t="s">
        <v>5068</v>
      </c>
      <c r="C5" s="3810">
        <v>1001.47</v>
      </c>
      <c r="D5" s="3810">
        <v>1410.02</v>
      </c>
    </row>
    <row r="6" spans="1:5" s="1712" customFormat="1" ht="15" customHeight="1">
      <c r="A6" s="3808" t="s">
        <v>5069</v>
      </c>
      <c r="B6" s="3809" t="s">
        <v>5070</v>
      </c>
      <c r="C6" s="3810">
        <v>1027.8599999999999</v>
      </c>
      <c r="D6" s="3810">
        <v>1535.58</v>
      </c>
    </row>
    <row r="7" spans="1:5" s="1712" customFormat="1" ht="15" customHeight="1">
      <c r="A7" s="3808" t="s">
        <v>5071</v>
      </c>
      <c r="B7" s="3809" t="s">
        <v>5072</v>
      </c>
      <c r="C7" s="3810">
        <v>987.91</v>
      </c>
      <c r="D7" s="3810">
        <v>976.14</v>
      </c>
      <c r="E7" s="3811"/>
    </row>
    <row r="8" spans="1:5" s="1712" customFormat="1" ht="15" customHeight="1">
      <c r="A8" s="3808" t="s">
        <v>5073</v>
      </c>
      <c r="B8" s="3809" t="s">
        <v>5074</v>
      </c>
      <c r="C8" s="3810">
        <v>419.82</v>
      </c>
      <c r="D8" s="3810">
        <v>1097.46</v>
      </c>
    </row>
    <row r="9" spans="1:5" s="1712" customFormat="1" ht="15" customHeight="1">
      <c r="A9" s="3808" t="s">
        <v>5075</v>
      </c>
      <c r="B9" s="3809" t="s">
        <v>5076</v>
      </c>
      <c r="C9" s="3810">
        <v>399.93</v>
      </c>
      <c r="D9" s="3810">
        <v>1357</v>
      </c>
    </row>
    <row r="10" spans="1:5" s="1712" customFormat="1" ht="15" customHeight="1">
      <c r="A10" s="3808" t="s">
        <v>5077</v>
      </c>
      <c r="B10" s="3809" t="s">
        <v>5078</v>
      </c>
      <c r="C10" s="3810">
        <v>405.23</v>
      </c>
      <c r="D10" s="3810">
        <v>1268</v>
      </c>
    </row>
    <row r="11" spans="1:5" s="1712" customFormat="1" ht="15" customHeight="1">
      <c r="A11" s="3808" t="s">
        <v>5079</v>
      </c>
      <c r="B11" s="3809" t="s">
        <v>5080</v>
      </c>
      <c r="C11" s="3810">
        <v>1008.55</v>
      </c>
      <c r="D11" s="3810">
        <v>2812.2</v>
      </c>
    </row>
    <row r="12" spans="1:5" s="1712" customFormat="1" ht="15" customHeight="1">
      <c r="A12" s="3808" t="s">
        <v>5081</v>
      </c>
      <c r="B12" s="3809" t="s">
        <v>5082</v>
      </c>
      <c r="C12" s="3810">
        <v>557.9</v>
      </c>
      <c r="D12" s="3810">
        <v>2105</v>
      </c>
    </row>
    <row r="13" spans="1:5" s="1712" customFormat="1" ht="15" customHeight="1">
      <c r="A13" s="3808" t="s">
        <v>5083</v>
      </c>
      <c r="B13" s="3809" t="s">
        <v>5084</v>
      </c>
      <c r="C13" s="3810">
        <v>416.3</v>
      </c>
      <c r="D13" s="3810">
        <v>2596</v>
      </c>
    </row>
    <row r="14" spans="1:5" s="1712" customFormat="1" ht="15" customHeight="1">
      <c r="A14" s="3808" t="s">
        <v>5085</v>
      </c>
      <c r="B14" s="3809" t="s">
        <v>5086</v>
      </c>
      <c r="C14" s="3810">
        <v>402.07</v>
      </c>
      <c r="D14" s="3810">
        <v>1080</v>
      </c>
    </row>
    <row r="15" spans="1:5" s="1712" customFormat="1" ht="15" customHeight="1">
      <c r="A15" s="3808" t="s">
        <v>5087</v>
      </c>
      <c r="B15" s="3809" t="s">
        <v>5088</v>
      </c>
      <c r="C15" s="3810">
        <v>900.5</v>
      </c>
      <c r="D15" s="3810">
        <v>3403.99</v>
      </c>
    </row>
    <row r="16" spans="1:5" s="1712" customFormat="1" ht="15" customHeight="1">
      <c r="A16" s="3808"/>
      <c r="B16" s="3809"/>
      <c r="C16" s="3810" t="s">
        <v>5089</v>
      </c>
      <c r="D16" s="3810"/>
    </row>
    <row r="17" spans="1:4" s="1712" customFormat="1" ht="15" customHeight="1">
      <c r="A17" s="3808" t="s">
        <v>5090</v>
      </c>
      <c r="B17" s="3809" t="s">
        <v>5091</v>
      </c>
      <c r="C17" s="3810">
        <v>400.91</v>
      </c>
      <c r="D17" s="3810">
        <v>1650</v>
      </c>
    </row>
    <row r="18" spans="1:4" s="1712" customFormat="1" ht="15" customHeight="1">
      <c r="A18" s="3808" t="s">
        <v>5092</v>
      </c>
      <c r="B18" s="3809" t="s">
        <v>5093</v>
      </c>
      <c r="C18" s="3810">
        <v>679.56</v>
      </c>
      <c r="D18" s="3810">
        <v>1396.15</v>
      </c>
    </row>
    <row r="19" spans="1:4" s="1712" customFormat="1" ht="15" customHeight="1">
      <c r="A19" s="3808" t="s">
        <v>5094</v>
      </c>
      <c r="B19" s="3809" t="s">
        <v>5095</v>
      </c>
      <c r="C19" s="3810">
        <v>408.9</v>
      </c>
      <c r="D19" s="3810">
        <v>1093</v>
      </c>
    </row>
    <row r="20" spans="1:4" s="1712" customFormat="1" ht="15" customHeight="1">
      <c r="A20" s="3808" t="s">
        <v>5096</v>
      </c>
      <c r="B20" s="3809" t="s">
        <v>5097</v>
      </c>
      <c r="C20" s="3810">
        <v>431.76</v>
      </c>
      <c r="D20" s="3810">
        <v>2943.83</v>
      </c>
    </row>
    <row r="21" spans="1:4" s="1712" customFormat="1" ht="15" customHeight="1">
      <c r="A21" s="3808" t="s">
        <v>5098</v>
      </c>
      <c r="B21" s="3809" t="s">
        <v>5099</v>
      </c>
      <c r="C21" s="3810">
        <v>547.09</v>
      </c>
      <c r="D21" s="3810">
        <v>1697.37</v>
      </c>
    </row>
    <row r="22" spans="1:4" s="1712" customFormat="1" ht="15" customHeight="1">
      <c r="A22" s="3808" t="s">
        <v>5100</v>
      </c>
      <c r="B22" s="3809" t="s">
        <v>5101</v>
      </c>
      <c r="C22" s="3810">
        <v>351.82</v>
      </c>
      <c r="D22" s="3810">
        <v>1398.23</v>
      </c>
    </row>
    <row r="23" spans="1:4" s="1712" customFormat="1" ht="15" customHeight="1">
      <c r="A23" s="3808" t="s">
        <v>5102</v>
      </c>
      <c r="B23" s="3809" t="s">
        <v>5103</v>
      </c>
      <c r="C23" s="3810">
        <v>59</v>
      </c>
      <c r="D23" s="3810"/>
    </row>
    <row r="24" spans="1:4" s="1712" customFormat="1" ht="15" customHeight="1">
      <c r="A24" s="3808"/>
      <c r="B24" s="3809" t="s">
        <v>5104</v>
      </c>
      <c r="C24" s="3810"/>
      <c r="D24" s="3810"/>
    </row>
    <row r="25" spans="1:4" s="1712" customFormat="1" ht="15" customHeight="1">
      <c r="A25" s="3808" t="s">
        <v>5105</v>
      </c>
      <c r="B25" s="3809" t="s">
        <v>5106</v>
      </c>
      <c r="C25" s="3810">
        <v>1560.24</v>
      </c>
      <c r="D25" s="3810">
        <v>2685.38</v>
      </c>
    </row>
    <row r="26" spans="1:4" s="1712" customFormat="1" ht="15" customHeight="1">
      <c r="A26" s="3808" t="s">
        <v>5107</v>
      </c>
      <c r="B26" s="3809" t="s">
        <v>5108</v>
      </c>
      <c r="C26" s="3810">
        <v>327.69</v>
      </c>
      <c r="D26" s="3810">
        <v>3523.15</v>
      </c>
    </row>
    <row r="27" spans="1:4" s="1902" customFormat="1" ht="15" customHeight="1">
      <c r="A27" s="3808" t="s">
        <v>5109</v>
      </c>
      <c r="B27" s="3809" t="s">
        <v>5110</v>
      </c>
      <c r="C27" s="3810">
        <v>145.44</v>
      </c>
      <c r="D27" s="3810">
        <v>552.07000000000005</v>
      </c>
    </row>
    <row r="28" spans="1:4" s="1902" customFormat="1" ht="15" customHeight="1" thickBot="1">
      <c r="A28" s="3812" t="s">
        <v>5111</v>
      </c>
      <c r="B28" s="3813" t="s">
        <v>5112</v>
      </c>
      <c r="C28" s="3814">
        <v>13249.39</v>
      </c>
      <c r="D28" s="3814">
        <v>6679.15</v>
      </c>
    </row>
    <row r="29" spans="1:4" s="2107" customFormat="1" ht="15" customHeight="1">
      <c r="A29" s="1902" t="s">
        <v>5113</v>
      </c>
      <c r="D29" s="3815" t="s">
        <v>5114</v>
      </c>
    </row>
    <row r="30" spans="1:4" s="1902" customFormat="1" ht="15" customHeight="1">
      <c r="A30" s="1902" t="s">
        <v>5115</v>
      </c>
    </row>
    <row r="31" spans="1:4" s="1902" customFormat="1" ht="30.75" customHeight="1"/>
    <row r="32" spans="1:4" s="1910" customFormat="1" ht="30" customHeight="1">
      <c r="A32" s="2101" t="s">
        <v>5116</v>
      </c>
      <c r="B32" s="2101"/>
      <c r="C32" s="2101"/>
      <c r="D32" s="2101"/>
    </row>
    <row r="33" spans="1:4" ht="13.5" thickBot="1">
      <c r="D33" s="3802" t="s">
        <v>5061</v>
      </c>
    </row>
    <row r="34" spans="1:4" s="3818" customFormat="1" ht="18" customHeight="1">
      <c r="A34" s="3816" t="s">
        <v>813</v>
      </c>
      <c r="B34" s="3817" t="s">
        <v>5117</v>
      </c>
      <c r="C34" s="6270" t="s">
        <v>5118</v>
      </c>
      <c r="D34" s="6270"/>
    </row>
    <row r="35" spans="1:4" ht="15" customHeight="1">
      <c r="A35" s="3819" t="s">
        <v>815</v>
      </c>
      <c r="B35" s="3820">
        <f>SUM(B36:B56)</f>
        <v>282</v>
      </c>
      <c r="C35" s="6271">
        <f>SUM(C36:C56)</f>
        <v>170</v>
      </c>
      <c r="D35" s="6272"/>
    </row>
    <row r="36" spans="1:4" ht="15" customHeight="1">
      <c r="A36" s="3819" t="s">
        <v>816</v>
      </c>
      <c r="B36" s="3820">
        <v>78</v>
      </c>
      <c r="C36" s="6268">
        <v>38</v>
      </c>
      <c r="D36" s="6268"/>
    </row>
    <row r="37" spans="1:4" ht="15" customHeight="1">
      <c r="A37" s="3819" t="s">
        <v>817</v>
      </c>
      <c r="B37" s="3820">
        <v>40</v>
      </c>
      <c r="C37" s="6268">
        <v>11</v>
      </c>
      <c r="D37" s="6268"/>
    </row>
    <row r="38" spans="1:4" ht="15" customHeight="1">
      <c r="A38" s="3819" t="s">
        <v>818</v>
      </c>
      <c r="B38" s="3820">
        <v>5</v>
      </c>
      <c r="C38" s="6268">
        <v>1</v>
      </c>
      <c r="D38" s="6268"/>
    </row>
    <row r="39" spans="1:4" ht="15" customHeight="1">
      <c r="A39" s="3819" t="s">
        <v>819</v>
      </c>
      <c r="B39" s="3820">
        <v>7</v>
      </c>
      <c r="C39" s="6268">
        <v>7</v>
      </c>
      <c r="D39" s="6268"/>
    </row>
    <row r="40" spans="1:4" ht="15" customHeight="1">
      <c r="A40" s="3819" t="s">
        <v>820</v>
      </c>
      <c r="B40" s="3820">
        <v>9</v>
      </c>
      <c r="C40" s="6268">
        <v>9</v>
      </c>
      <c r="D40" s="6268"/>
    </row>
    <row r="41" spans="1:4" ht="15" customHeight="1">
      <c r="A41" s="3819" t="s">
        <v>1019</v>
      </c>
      <c r="B41" s="3820">
        <v>7</v>
      </c>
      <c r="C41" s="6268">
        <v>7</v>
      </c>
      <c r="D41" s="6268"/>
    </row>
    <row r="42" spans="1:4" ht="15" customHeight="1">
      <c r="A42" s="3819" t="s">
        <v>822</v>
      </c>
      <c r="B42" s="3820">
        <v>9</v>
      </c>
      <c r="C42" s="6268">
        <v>6</v>
      </c>
      <c r="D42" s="6268"/>
    </row>
    <row r="43" spans="1:4" ht="15" customHeight="1">
      <c r="A43" s="3819" t="s">
        <v>823</v>
      </c>
      <c r="B43" s="3820">
        <v>21</v>
      </c>
      <c r="C43" s="6268">
        <v>13</v>
      </c>
      <c r="D43" s="6268"/>
    </row>
    <row r="44" spans="1:4" ht="15" customHeight="1">
      <c r="A44" s="3819" t="s">
        <v>824</v>
      </c>
      <c r="B44" s="3820">
        <v>8</v>
      </c>
      <c r="C44" s="6268">
        <v>8</v>
      </c>
      <c r="D44" s="6268"/>
    </row>
    <row r="45" spans="1:4" ht="15" customHeight="1">
      <c r="A45" s="3819" t="s">
        <v>825</v>
      </c>
      <c r="B45" s="3820">
        <v>6</v>
      </c>
      <c r="C45" s="6268">
        <v>8</v>
      </c>
      <c r="D45" s="6268"/>
    </row>
    <row r="46" spans="1:4" ht="15" customHeight="1">
      <c r="A46" s="3819" t="s">
        <v>826</v>
      </c>
      <c r="B46" s="3820">
        <v>14</v>
      </c>
      <c r="C46" s="6268">
        <v>5</v>
      </c>
      <c r="D46" s="6268"/>
    </row>
    <row r="47" spans="1:4" ht="15" customHeight="1">
      <c r="A47" s="3819" t="s">
        <v>827</v>
      </c>
      <c r="B47" s="3820">
        <v>4</v>
      </c>
      <c r="C47" s="6268">
        <v>8</v>
      </c>
      <c r="D47" s="6268"/>
    </row>
    <row r="48" spans="1:4" ht="15" customHeight="1">
      <c r="A48" s="3819" t="s">
        <v>1385</v>
      </c>
      <c r="B48" s="3820">
        <v>9</v>
      </c>
      <c r="C48" s="6268">
        <v>11</v>
      </c>
      <c r="D48" s="6268"/>
    </row>
    <row r="49" spans="1:4" ht="15" customHeight="1">
      <c r="A49" s="3819" t="s">
        <v>829</v>
      </c>
      <c r="B49" s="3820">
        <v>7</v>
      </c>
      <c r="C49" s="6268">
        <v>5</v>
      </c>
      <c r="D49" s="6268"/>
    </row>
    <row r="50" spans="1:4" ht="15" customHeight="1">
      <c r="A50" s="3819" t="s">
        <v>830</v>
      </c>
      <c r="B50" s="3820">
        <v>8</v>
      </c>
      <c r="C50" s="6268">
        <v>7</v>
      </c>
      <c r="D50" s="6268"/>
    </row>
    <row r="51" spans="1:4" ht="15" customHeight="1">
      <c r="A51" s="3819" t="s">
        <v>831</v>
      </c>
      <c r="B51" s="3820">
        <v>7</v>
      </c>
      <c r="C51" s="6268">
        <v>8</v>
      </c>
      <c r="D51" s="6268"/>
    </row>
    <row r="52" spans="1:4" ht="15" customHeight="1">
      <c r="A52" s="3819" t="s">
        <v>832</v>
      </c>
      <c r="B52" s="3820">
        <v>4</v>
      </c>
      <c r="C52" s="6268" t="s">
        <v>809</v>
      </c>
      <c r="D52" s="6268"/>
    </row>
    <row r="53" spans="1:4" ht="15" customHeight="1">
      <c r="A53" s="3819" t="s">
        <v>1992</v>
      </c>
      <c r="B53" s="3820">
        <v>18</v>
      </c>
      <c r="C53" s="6268">
        <v>4</v>
      </c>
      <c r="D53" s="6268"/>
    </row>
    <row r="54" spans="1:4" ht="15" customHeight="1">
      <c r="A54" s="3819" t="s">
        <v>1033</v>
      </c>
      <c r="B54" s="3820">
        <v>10</v>
      </c>
      <c r="C54" s="6268">
        <v>7</v>
      </c>
      <c r="D54" s="6268"/>
    </row>
    <row r="55" spans="1:4" ht="15" customHeight="1">
      <c r="A55" s="3819" t="s">
        <v>835</v>
      </c>
      <c r="B55" s="3820">
        <v>3</v>
      </c>
      <c r="C55" s="6268">
        <v>2</v>
      </c>
      <c r="D55" s="6268"/>
    </row>
    <row r="56" spans="1:4" ht="15" customHeight="1" thickBot="1">
      <c r="A56" s="3821" t="s">
        <v>836</v>
      </c>
      <c r="B56" s="3822">
        <v>8</v>
      </c>
      <c r="C56" s="6269">
        <v>5</v>
      </c>
      <c r="D56" s="6269"/>
    </row>
    <row r="57" spans="1:4">
      <c r="A57" s="3823" t="s">
        <v>5119</v>
      </c>
      <c r="B57" s="1902"/>
      <c r="C57" s="3824"/>
      <c r="D57" s="3815" t="s">
        <v>5114</v>
      </c>
    </row>
    <row r="58" spans="1:4">
      <c r="C58" s="3825"/>
      <c r="D58" s="3825"/>
    </row>
    <row r="59" spans="1:4" ht="13.5" customHeight="1"/>
    <row r="60" spans="1:4" ht="13.5" customHeight="1"/>
    <row r="61" spans="1:4" ht="13.5" customHeight="1"/>
  </sheetData>
  <mergeCells count="23">
    <mergeCell ref="C39:D39"/>
    <mergeCell ref="C34:D34"/>
    <mergeCell ref="C35:D35"/>
    <mergeCell ref="C36:D36"/>
    <mergeCell ref="C37:D37"/>
    <mergeCell ref="C38:D38"/>
    <mergeCell ref="C51:D51"/>
    <mergeCell ref="C40:D40"/>
    <mergeCell ref="C41:D41"/>
    <mergeCell ref="C42:D42"/>
    <mergeCell ref="C43:D43"/>
    <mergeCell ref="C44:D44"/>
    <mergeCell ref="C45:D45"/>
    <mergeCell ref="C46:D46"/>
    <mergeCell ref="C47:D47"/>
    <mergeCell ref="C48:D48"/>
    <mergeCell ref="C49:D49"/>
    <mergeCell ref="C50:D50"/>
    <mergeCell ref="C52:D52"/>
    <mergeCell ref="C53:D53"/>
    <mergeCell ref="C54:D54"/>
    <mergeCell ref="C55:D55"/>
    <mergeCell ref="C56:D56"/>
  </mergeCells>
  <phoneticPr fontId="2"/>
  <printOptions horizontalCentered="1"/>
  <pageMargins left="0.39370078740157483" right="0.39370078740157483" top="0.59055118110236227" bottom="0.59055118110236227" header="0.11811023622047245" footer="0.11811023622047245"/>
  <pageSetup paperSize="9" scale="88" firstPageNumber="144" orientation="portrait" useFirstPageNumber="1" r:id="rId1"/>
  <headerFooter alignWithMargins="0">
    <oddFooter>&amp;C&amp;"ＭＳ 明朝,標準"&amp;10&amp;P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518E-6840-46EA-8542-0D9FB48B0E43}">
  <dimension ref="A1:S26"/>
  <sheetViews>
    <sheetView showGridLines="0" view="pageBreakPreview" zoomScaleNormal="100" zoomScaleSheetLayoutView="100" workbookViewId="0"/>
  </sheetViews>
  <sheetFormatPr defaultColWidth="9.81640625" defaultRowHeight="13"/>
  <cols>
    <col min="1" max="2" width="9.81640625" style="3811"/>
    <col min="3" max="11" width="10.6328125" style="3811" customWidth="1"/>
    <col min="12" max="16384" width="9.81640625" style="3811"/>
  </cols>
  <sheetData>
    <row r="1" spans="1:19" s="3827" customFormat="1" ht="30" customHeight="1">
      <c r="A1" s="3826" t="s">
        <v>5120</v>
      </c>
      <c r="B1" s="3826"/>
      <c r="C1" s="3826"/>
      <c r="D1" s="3826"/>
      <c r="E1" s="3826"/>
      <c r="F1" s="3826"/>
      <c r="G1" s="3826"/>
      <c r="H1" s="3826"/>
      <c r="I1" s="3826"/>
      <c r="J1" s="3826"/>
      <c r="K1" s="3826"/>
    </row>
    <row r="2" spans="1:19" s="3829" customFormat="1" ht="15" customHeight="1" thickBot="1">
      <c r="A2" s="3828"/>
      <c r="B2" s="3828"/>
      <c r="I2" s="3830"/>
      <c r="J2" s="3830" t="s">
        <v>1991</v>
      </c>
      <c r="K2" s="3831"/>
    </row>
    <row r="3" spans="1:19" s="3827" customFormat="1" ht="18" customHeight="1">
      <c r="A3" s="6279" t="s">
        <v>5121</v>
      </c>
      <c r="B3" s="6280"/>
      <c r="C3" s="3832" t="s">
        <v>5065</v>
      </c>
      <c r="D3" s="3833" t="s">
        <v>816</v>
      </c>
      <c r="E3" s="3833" t="s">
        <v>817</v>
      </c>
      <c r="F3" s="3833" t="s">
        <v>818</v>
      </c>
      <c r="G3" s="3833" t="s">
        <v>819</v>
      </c>
      <c r="H3" s="3833" t="s">
        <v>820</v>
      </c>
      <c r="I3" s="3833" t="s">
        <v>1019</v>
      </c>
      <c r="J3" s="3834" t="s">
        <v>822</v>
      </c>
      <c r="K3" s="3835"/>
      <c r="L3" s="3836"/>
    </row>
    <row r="4" spans="1:19" s="3827" customFormat="1" ht="15" customHeight="1">
      <c r="A4" s="6275" t="s">
        <v>2420</v>
      </c>
      <c r="B4" s="6276"/>
      <c r="C4" s="3837">
        <v>63643</v>
      </c>
      <c r="D4" s="3837">
        <v>18738</v>
      </c>
      <c r="E4" s="3837">
        <v>15149</v>
      </c>
      <c r="F4" s="3838" t="s">
        <v>809</v>
      </c>
      <c r="G4" s="3837">
        <v>4952</v>
      </c>
      <c r="H4" s="3837">
        <v>3940</v>
      </c>
      <c r="I4" s="3837">
        <v>3678</v>
      </c>
      <c r="J4" s="3837">
        <v>16093</v>
      </c>
      <c r="K4" s="3839"/>
    </row>
    <row r="5" spans="1:19" s="3827" customFormat="1" ht="15" customHeight="1">
      <c r="A5" s="6275" t="s">
        <v>438</v>
      </c>
      <c r="B5" s="6276"/>
      <c r="C5" s="3837">
        <v>63235</v>
      </c>
      <c r="D5" s="3837">
        <v>10243</v>
      </c>
      <c r="E5" s="3837">
        <v>15355</v>
      </c>
      <c r="F5" s="3838">
        <v>10553</v>
      </c>
      <c r="G5" s="3837">
        <v>4673</v>
      </c>
      <c r="H5" s="3837">
        <v>4110</v>
      </c>
      <c r="I5" s="3837">
        <v>4840</v>
      </c>
      <c r="J5" s="3837">
        <v>16851</v>
      </c>
      <c r="K5" s="3839"/>
      <c r="L5" s="3839"/>
      <c r="M5" s="3839"/>
      <c r="N5" s="3839"/>
      <c r="O5" s="3839"/>
      <c r="P5" s="3839"/>
      <c r="Q5" s="3839"/>
      <c r="R5" s="3839"/>
      <c r="S5" s="3839"/>
    </row>
    <row r="6" spans="1:19" s="3827" customFormat="1" ht="15" customHeight="1">
      <c r="A6" s="6275" t="s">
        <v>344</v>
      </c>
      <c r="B6" s="6276" t="s">
        <v>471</v>
      </c>
      <c r="C6" s="3837">
        <v>50889</v>
      </c>
      <c r="D6" s="3837">
        <v>12551</v>
      </c>
      <c r="E6" s="3837">
        <v>17402</v>
      </c>
      <c r="F6" s="3838">
        <v>5739</v>
      </c>
      <c r="G6" s="3837">
        <v>5759</v>
      </c>
      <c r="H6" s="3837">
        <v>3696</v>
      </c>
      <c r="I6" s="3837">
        <v>4661</v>
      </c>
      <c r="J6" s="3837">
        <v>17646</v>
      </c>
      <c r="K6" s="3839"/>
      <c r="L6" s="3839"/>
      <c r="M6" s="3839"/>
      <c r="N6" s="3839"/>
      <c r="O6" s="3839"/>
      <c r="P6" s="3839"/>
      <c r="Q6" s="3839"/>
      <c r="R6" s="3839"/>
      <c r="S6" s="3839"/>
    </row>
    <row r="7" spans="1:19" s="3827" customFormat="1" ht="15" customHeight="1">
      <c r="A7" s="6275" t="s">
        <v>345</v>
      </c>
      <c r="B7" s="6276" t="s">
        <v>471</v>
      </c>
      <c r="C7" s="3837">
        <v>40146</v>
      </c>
      <c r="D7" s="3837">
        <v>14816</v>
      </c>
      <c r="E7" s="3837">
        <v>17478</v>
      </c>
      <c r="F7" s="3837">
        <v>7218</v>
      </c>
      <c r="G7" s="3837">
        <v>5571</v>
      </c>
      <c r="H7" s="3837">
        <v>3121</v>
      </c>
      <c r="I7" s="3837">
        <v>4822</v>
      </c>
      <c r="J7" s="3837">
        <v>17876</v>
      </c>
      <c r="K7" s="3839"/>
      <c r="L7" s="3839"/>
      <c r="M7" s="3839"/>
      <c r="N7" s="3839"/>
      <c r="O7" s="3839"/>
      <c r="P7" s="3839"/>
      <c r="Q7" s="3839"/>
      <c r="R7" s="3839"/>
      <c r="S7" s="3839"/>
    </row>
    <row r="8" spans="1:19" ht="15" customHeight="1" thickBot="1">
      <c r="A8" s="6277" t="s">
        <v>3238</v>
      </c>
      <c r="B8" s="6278"/>
      <c r="C8" s="3840">
        <v>41505</v>
      </c>
      <c r="D8" s="3841">
        <v>11821</v>
      </c>
      <c r="E8" s="3841">
        <v>17150</v>
      </c>
      <c r="F8" s="3841">
        <v>6571</v>
      </c>
      <c r="G8" s="3841">
        <v>5084</v>
      </c>
      <c r="H8" s="3841">
        <v>2557</v>
      </c>
      <c r="I8" s="3841">
        <v>4319</v>
      </c>
      <c r="J8" s="3841">
        <v>15052</v>
      </c>
      <c r="K8" s="3838"/>
    </row>
    <row r="9" spans="1:19" s="3842" customFormat="1" ht="15" customHeight="1" thickBot="1">
      <c r="C9" s="3829"/>
      <c r="D9" s="3829"/>
      <c r="E9" s="3829"/>
      <c r="F9" s="3829"/>
      <c r="G9" s="3829"/>
      <c r="H9" s="3829"/>
      <c r="I9" s="3829"/>
      <c r="J9" s="3843"/>
      <c r="K9" s="3843"/>
    </row>
    <row r="10" spans="1:19" ht="18" customHeight="1">
      <c r="A10" s="6273" t="s">
        <v>5121</v>
      </c>
      <c r="B10" s="6274"/>
      <c r="C10" s="3844" t="s">
        <v>823</v>
      </c>
      <c r="D10" s="3833" t="s">
        <v>824</v>
      </c>
      <c r="E10" s="3833" t="s">
        <v>825</v>
      </c>
      <c r="F10" s="3833" t="s">
        <v>826</v>
      </c>
      <c r="G10" s="3833" t="s">
        <v>827</v>
      </c>
      <c r="H10" s="3833" t="s">
        <v>1385</v>
      </c>
      <c r="I10" s="3834" t="s">
        <v>829</v>
      </c>
      <c r="J10" s="3834" t="s">
        <v>830</v>
      </c>
    </row>
    <row r="11" spans="1:19" ht="15" customHeight="1">
      <c r="A11" s="6275" t="s">
        <v>2420</v>
      </c>
      <c r="B11" s="6276"/>
      <c r="C11" s="3845">
        <v>7439</v>
      </c>
      <c r="D11" s="3846">
        <v>4743</v>
      </c>
      <c r="E11" s="3846">
        <v>8501</v>
      </c>
      <c r="F11" s="3846">
        <v>15319</v>
      </c>
      <c r="G11" s="3846">
        <v>4442</v>
      </c>
      <c r="H11" s="3846">
        <v>6898</v>
      </c>
      <c r="I11" s="3846">
        <v>5258</v>
      </c>
      <c r="J11" s="3847">
        <v>7122</v>
      </c>
    </row>
    <row r="12" spans="1:19" ht="15" customHeight="1">
      <c r="A12" s="6275" t="s">
        <v>438</v>
      </c>
      <c r="B12" s="6276"/>
      <c r="C12" s="3848">
        <v>5811</v>
      </c>
      <c r="D12" s="3838">
        <v>5257</v>
      </c>
      <c r="E12" s="3838">
        <v>6886</v>
      </c>
      <c r="F12" s="3838">
        <v>18017</v>
      </c>
      <c r="G12" s="3838">
        <v>4042</v>
      </c>
      <c r="H12" s="3838">
        <v>4579</v>
      </c>
      <c r="I12" s="3838">
        <v>5295</v>
      </c>
      <c r="J12" s="3837">
        <v>8168</v>
      </c>
    </row>
    <row r="13" spans="1:19" ht="15" customHeight="1">
      <c r="A13" s="6275" t="s">
        <v>344</v>
      </c>
      <c r="B13" s="6276" t="s">
        <v>471</v>
      </c>
      <c r="C13" s="3848">
        <v>6403</v>
      </c>
      <c r="D13" s="3837">
        <v>4832</v>
      </c>
      <c r="E13" s="3837">
        <v>6365</v>
      </c>
      <c r="F13" s="3837">
        <v>20191</v>
      </c>
      <c r="G13" s="3837">
        <v>4267</v>
      </c>
      <c r="H13" s="3837">
        <v>5377</v>
      </c>
      <c r="I13" s="3837">
        <v>5467</v>
      </c>
      <c r="J13" s="3837">
        <v>7812</v>
      </c>
    </row>
    <row r="14" spans="1:19" ht="15" customHeight="1">
      <c r="A14" s="6275" t="s">
        <v>345</v>
      </c>
      <c r="B14" s="6276" t="s">
        <v>471</v>
      </c>
      <c r="C14" s="3848">
        <v>6793</v>
      </c>
      <c r="D14" s="3837">
        <v>4907</v>
      </c>
      <c r="E14" s="3837">
        <v>3196</v>
      </c>
      <c r="F14" s="3837">
        <v>21304</v>
      </c>
      <c r="G14" s="3837">
        <v>3782</v>
      </c>
      <c r="H14" s="3837">
        <v>4956</v>
      </c>
      <c r="I14" s="3837">
        <v>6170</v>
      </c>
      <c r="J14" s="3837">
        <v>7338</v>
      </c>
    </row>
    <row r="15" spans="1:19" ht="15" customHeight="1" thickBot="1">
      <c r="A15" s="6277" t="s">
        <v>3238</v>
      </c>
      <c r="B15" s="6278"/>
      <c r="C15" s="3840">
        <v>6311</v>
      </c>
      <c r="D15" s="3841">
        <v>3639</v>
      </c>
      <c r="E15" s="3841">
        <v>4281</v>
      </c>
      <c r="F15" s="3841">
        <v>18272</v>
      </c>
      <c r="G15" s="3841">
        <v>3340</v>
      </c>
      <c r="H15" s="3841">
        <v>4862</v>
      </c>
      <c r="I15" s="3841">
        <v>6021</v>
      </c>
      <c r="J15" s="3841">
        <v>6212</v>
      </c>
    </row>
    <row r="16" spans="1:19" ht="13.5" thickBot="1"/>
    <row r="17" spans="1:10" ht="18" customHeight="1">
      <c r="A17" s="6273" t="s">
        <v>5121</v>
      </c>
      <c r="B17" s="6274"/>
      <c r="C17" s="3833" t="s">
        <v>831</v>
      </c>
      <c r="D17" s="3834" t="s">
        <v>832</v>
      </c>
      <c r="E17" s="3833" t="s">
        <v>1992</v>
      </c>
      <c r="F17" s="3833" t="s">
        <v>1388</v>
      </c>
      <c r="G17" s="3833" t="s">
        <v>835</v>
      </c>
      <c r="H17" s="3834" t="s">
        <v>836</v>
      </c>
      <c r="I17" s="3849" t="s">
        <v>5111</v>
      </c>
      <c r="J17" s="3835"/>
    </row>
    <row r="18" spans="1:10" ht="15" customHeight="1">
      <c r="A18" s="6275" t="s">
        <v>2420</v>
      </c>
      <c r="B18" s="6276"/>
      <c r="C18" s="3837">
        <v>9152</v>
      </c>
      <c r="D18" s="3837">
        <v>5210</v>
      </c>
      <c r="E18" s="3838" t="s">
        <v>809</v>
      </c>
      <c r="F18" s="3838">
        <v>9018</v>
      </c>
      <c r="G18" s="3838" t="s">
        <v>809</v>
      </c>
      <c r="H18" s="3838">
        <v>892</v>
      </c>
      <c r="I18" s="3838" t="s">
        <v>809</v>
      </c>
      <c r="J18" s="3839"/>
    </row>
    <row r="19" spans="1:10" ht="15" customHeight="1">
      <c r="A19" s="6275" t="s">
        <v>438</v>
      </c>
      <c r="B19" s="6276"/>
      <c r="C19" s="3837">
        <v>10916</v>
      </c>
      <c r="D19" s="3837">
        <v>6411</v>
      </c>
      <c r="E19" s="3838" t="s">
        <v>809</v>
      </c>
      <c r="F19" s="3838">
        <v>8314</v>
      </c>
      <c r="G19" s="3838" t="s">
        <v>809</v>
      </c>
      <c r="H19" s="3838">
        <v>795</v>
      </c>
      <c r="I19" s="3838" t="s">
        <v>809</v>
      </c>
      <c r="J19" s="3839"/>
    </row>
    <row r="20" spans="1:10" ht="15" customHeight="1">
      <c r="A20" s="6275" t="s">
        <v>344</v>
      </c>
      <c r="B20" s="6276" t="s">
        <v>471</v>
      </c>
      <c r="C20" s="3837">
        <v>9752</v>
      </c>
      <c r="D20" s="3837">
        <v>5697</v>
      </c>
      <c r="E20" s="3838" t="s">
        <v>809</v>
      </c>
      <c r="F20" s="3838">
        <v>8683</v>
      </c>
      <c r="G20" s="3838" t="s">
        <v>809</v>
      </c>
      <c r="H20" s="3838">
        <v>1026</v>
      </c>
      <c r="I20" s="3838">
        <v>26945</v>
      </c>
      <c r="J20" s="3839"/>
    </row>
    <row r="21" spans="1:10" ht="15" customHeight="1">
      <c r="A21" s="6275" t="s">
        <v>345</v>
      </c>
      <c r="B21" s="6276" t="s">
        <v>471</v>
      </c>
      <c r="C21" s="3837">
        <v>10454</v>
      </c>
      <c r="D21" s="3837">
        <v>4680</v>
      </c>
      <c r="E21" s="3838" t="s">
        <v>809</v>
      </c>
      <c r="F21" s="3838">
        <v>9118</v>
      </c>
      <c r="G21" s="3838" t="s">
        <v>809</v>
      </c>
      <c r="H21" s="3838">
        <v>1058</v>
      </c>
      <c r="I21" s="3838">
        <v>36502</v>
      </c>
      <c r="J21" s="3839"/>
    </row>
    <row r="22" spans="1:10" ht="15" customHeight="1" thickBot="1">
      <c r="A22" s="6277" t="s">
        <v>3238</v>
      </c>
      <c r="B22" s="6278"/>
      <c r="C22" s="3841">
        <v>8830</v>
      </c>
      <c r="D22" s="3841">
        <v>4427</v>
      </c>
      <c r="E22" s="3841" t="s">
        <v>809</v>
      </c>
      <c r="F22" s="3841">
        <v>8409</v>
      </c>
      <c r="G22" s="3841">
        <v>4570</v>
      </c>
      <c r="H22" s="3841">
        <v>1017</v>
      </c>
      <c r="I22" s="3841">
        <v>32977</v>
      </c>
      <c r="J22" s="3838"/>
    </row>
    <row r="23" spans="1:10">
      <c r="I23" s="3831"/>
      <c r="J23" s="3831" t="s">
        <v>5114</v>
      </c>
    </row>
    <row r="25" spans="1:10">
      <c r="G25" s="3850"/>
    </row>
    <row r="26" spans="1:10">
      <c r="G26" s="3850"/>
    </row>
  </sheetData>
  <mergeCells count="18">
    <mergeCell ref="A8:B8"/>
    <mergeCell ref="A3:B3"/>
    <mergeCell ref="A4:B4"/>
    <mergeCell ref="A5:B5"/>
    <mergeCell ref="A6:B6"/>
    <mergeCell ref="A7:B7"/>
    <mergeCell ref="A22:B22"/>
    <mergeCell ref="A10:B10"/>
    <mergeCell ref="A11:B11"/>
    <mergeCell ref="A12:B12"/>
    <mergeCell ref="A13:B13"/>
    <mergeCell ref="A14:B14"/>
    <mergeCell ref="A15:B15"/>
    <mergeCell ref="A17:B17"/>
    <mergeCell ref="A18:B18"/>
    <mergeCell ref="A19:B19"/>
    <mergeCell ref="A20:B20"/>
    <mergeCell ref="A21:B21"/>
  </mergeCells>
  <phoneticPr fontId="2"/>
  <printOptions horizontalCentered="1"/>
  <pageMargins left="0.39370078740157483" right="0.35433070866141736" top="0.59055118110236227" bottom="0.59055118110236227" header="0.11811023622047245" footer="0.11811023622047245"/>
  <pageSetup paperSize="9" scale="92" firstPageNumber="145" orientation="portrait" useFirstPageNumber="1" r:id="rId1"/>
  <headerFooter alignWithMargins="0">
    <oddFooter>&amp;C&amp;"ＭＳ 明朝,標準"&amp;10&amp;P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A26A-9480-47DC-A87F-94E362E4B4E7}">
  <dimension ref="A1:Q44"/>
  <sheetViews>
    <sheetView showGridLines="0" view="pageBreakPreview" zoomScaleNormal="100" zoomScaleSheetLayoutView="100" workbookViewId="0">
      <selection sqref="A1:I1"/>
    </sheetView>
  </sheetViews>
  <sheetFormatPr defaultColWidth="9" defaultRowHeight="13"/>
  <cols>
    <col min="1" max="1" width="5.1796875" style="3905" customWidth="1"/>
    <col min="2" max="2" width="9.453125" style="3905" customWidth="1"/>
    <col min="3" max="3" width="13.81640625" style="3905" customWidth="1"/>
    <col min="4" max="5" width="11.36328125" style="3905" customWidth="1"/>
    <col min="6" max="6" width="11.36328125" style="3851" customWidth="1"/>
    <col min="7" max="8" width="11.36328125" style="3905" customWidth="1"/>
    <col min="9" max="9" width="11.36328125" style="3851" customWidth="1"/>
    <col min="10" max="11" width="11.36328125" style="3905" customWidth="1"/>
    <col min="12" max="12" width="11.36328125" style="3851" customWidth="1"/>
    <col min="13" max="14" width="11.36328125" style="3905" customWidth="1"/>
    <col min="15" max="15" width="11.36328125" style="3851" customWidth="1"/>
    <col min="16" max="17" width="11.36328125" style="3905" customWidth="1"/>
    <col min="18" max="16384" width="9" style="3905"/>
  </cols>
  <sheetData>
    <row r="1" spans="1:17" s="3851" customFormat="1" ht="30" customHeight="1">
      <c r="A1" s="6309" t="s">
        <v>5122</v>
      </c>
      <c r="B1" s="6309"/>
      <c r="C1" s="6309"/>
      <c r="D1" s="6309"/>
      <c r="E1" s="6309"/>
      <c r="F1" s="6309"/>
      <c r="G1" s="6309"/>
      <c r="H1" s="6309"/>
      <c r="I1" s="6309"/>
    </row>
    <row r="2" spans="1:17" s="3852" customFormat="1" ht="15" customHeight="1" thickBot="1">
      <c r="F2" s="3853"/>
      <c r="I2" s="3853"/>
      <c r="L2" s="3853"/>
      <c r="O2" s="3853"/>
      <c r="Q2" s="3854" t="s">
        <v>1991</v>
      </c>
    </row>
    <row r="3" spans="1:17" s="3851" customFormat="1" ht="18.75" customHeight="1">
      <c r="A3" s="6292" t="s">
        <v>5123</v>
      </c>
      <c r="B3" s="6292"/>
      <c r="C3" s="6293"/>
      <c r="D3" s="6310" t="s">
        <v>5124</v>
      </c>
      <c r="E3" s="6310"/>
      <c r="F3" s="6296"/>
      <c r="G3" s="6285" t="s">
        <v>5125</v>
      </c>
      <c r="H3" s="6310"/>
      <c r="I3" s="6296"/>
      <c r="J3" s="6285" t="s">
        <v>5126</v>
      </c>
      <c r="K3" s="6310"/>
      <c r="L3" s="6296"/>
      <c r="M3" s="6285" t="s">
        <v>5127</v>
      </c>
      <c r="N3" s="6310"/>
      <c r="O3" s="6296"/>
      <c r="P3" s="6299" t="s">
        <v>5128</v>
      </c>
      <c r="Q3" s="6301" t="s">
        <v>5129</v>
      </c>
    </row>
    <row r="4" spans="1:17" s="3851" customFormat="1" ht="18.75" customHeight="1">
      <c r="A4" s="6294"/>
      <c r="B4" s="6294"/>
      <c r="C4" s="6295"/>
      <c r="D4" s="3855" t="s">
        <v>369</v>
      </c>
      <c r="E4" s="3856" t="s">
        <v>370</v>
      </c>
      <c r="F4" s="3856" t="s">
        <v>1461</v>
      </c>
      <c r="G4" s="3856" t="s">
        <v>369</v>
      </c>
      <c r="H4" s="3856" t="s">
        <v>370</v>
      </c>
      <c r="I4" s="3856" t="s">
        <v>1461</v>
      </c>
      <c r="J4" s="3856" t="s">
        <v>369</v>
      </c>
      <c r="K4" s="3856" t="s">
        <v>370</v>
      </c>
      <c r="L4" s="3856" t="s">
        <v>1461</v>
      </c>
      <c r="M4" s="3856" t="s">
        <v>369</v>
      </c>
      <c r="N4" s="3856" t="s">
        <v>370</v>
      </c>
      <c r="O4" s="3856" t="s">
        <v>1461</v>
      </c>
      <c r="P4" s="6300"/>
      <c r="Q4" s="6302"/>
    </row>
    <row r="5" spans="1:17" s="3851" customFormat="1" ht="18.75" customHeight="1">
      <c r="A5" s="6303" t="s">
        <v>5130</v>
      </c>
      <c r="B5" s="6303"/>
      <c r="C5" s="6304"/>
      <c r="D5" s="3857"/>
      <c r="E5" s="3857"/>
      <c r="F5" s="3858"/>
      <c r="G5" s="3857"/>
      <c r="H5" s="3857"/>
      <c r="I5" s="3858"/>
      <c r="J5" s="3857"/>
      <c r="K5" s="3857"/>
      <c r="L5" s="3858"/>
      <c r="M5" s="3859"/>
      <c r="N5" s="3859"/>
      <c r="O5" s="3860"/>
      <c r="P5" s="3857"/>
      <c r="Q5" s="3857"/>
    </row>
    <row r="6" spans="1:17" s="3851" customFormat="1" ht="18.75" customHeight="1">
      <c r="A6" s="3861" t="s">
        <v>1982</v>
      </c>
      <c r="B6" s="3862" t="s">
        <v>5131</v>
      </c>
      <c r="C6" s="3863"/>
      <c r="D6" s="3857">
        <v>28706</v>
      </c>
      <c r="E6" s="3857">
        <v>33451</v>
      </c>
      <c r="F6" s="3858">
        <f>SUM(D6:E6)</f>
        <v>62157</v>
      </c>
      <c r="G6" s="3864">
        <v>21624</v>
      </c>
      <c r="H6" s="3864">
        <v>25779</v>
      </c>
      <c r="I6" s="3865">
        <f>SUM(G6:H6)</f>
        <v>47403</v>
      </c>
      <c r="J6" s="3864">
        <f t="shared" ref="J6:K8" si="0">D6-G6</f>
        <v>7082</v>
      </c>
      <c r="K6" s="3864">
        <f t="shared" si="0"/>
        <v>7672</v>
      </c>
      <c r="L6" s="3865">
        <f>J6+K6</f>
        <v>14754</v>
      </c>
      <c r="M6" s="3866">
        <f t="shared" ref="M6:O7" si="1">G6/D6*100</f>
        <v>75.329199470493961</v>
      </c>
      <c r="N6" s="3866">
        <f t="shared" si="1"/>
        <v>77.06496068876865</v>
      </c>
      <c r="O6" s="3867">
        <f t="shared" si="1"/>
        <v>76.263333172450416</v>
      </c>
      <c r="P6" s="3868">
        <v>1</v>
      </c>
      <c r="Q6" s="3868">
        <v>2</v>
      </c>
    </row>
    <row r="7" spans="1:17" s="3851" customFormat="1" ht="18.75" customHeight="1">
      <c r="A7" s="3869"/>
      <c r="B7" s="3862" t="s">
        <v>5132</v>
      </c>
      <c r="C7" s="3863"/>
      <c r="D7" s="3857">
        <v>28219</v>
      </c>
      <c r="E7" s="3857">
        <v>32752</v>
      </c>
      <c r="F7" s="3858">
        <f>SUM(D7:E7)</f>
        <v>60971</v>
      </c>
      <c r="G7" s="3864">
        <v>21047</v>
      </c>
      <c r="H7" s="3864">
        <v>25041</v>
      </c>
      <c r="I7" s="3865">
        <f>SUM(G7:H7)</f>
        <v>46088</v>
      </c>
      <c r="J7" s="3864">
        <f t="shared" si="0"/>
        <v>7172</v>
      </c>
      <c r="K7" s="3864">
        <f t="shared" si="0"/>
        <v>7711</v>
      </c>
      <c r="L7" s="3865">
        <f>J7+K7</f>
        <v>14883</v>
      </c>
      <c r="M7" s="3866">
        <f t="shared" si="1"/>
        <v>74.584499805095859</v>
      </c>
      <c r="N7" s="3866">
        <f t="shared" si="1"/>
        <v>76.45639960918416</v>
      </c>
      <c r="O7" s="3867">
        <f t="shared" si="1"/>
        <v>75.590034606616257</v>
      </c>
      <c r="P7" s="3868">
        <v>1</v>
      </c>
      <c r="Q7" s="3868">
        <v>2</v>
      </c>
    </row>
    <row r="8" spans="1:17" s="3875" customFormat="1" ht="18.75" customHeight="1">
      <c r="A8" s="3870"/>
      <c r="B8" s="3871" t="s">
        <v>5133</v>
      </c>
      <c r="C8" s="3872"/>
      <c r="D8" s="3873">
        <v>27297</v>
      </c>
      <c r="E8" s="3873">
        <v>31499</v>
      </c>
      <c r="F8" s="3874">
        <f>SUM(D8:E8)</f>
        <v>58796</v>
      </c>
      <c r="G8" s="3864">
        <v>20122</v>
      </c>
      <c r="H8" s="3864">
        <v>23669</v>
      </c>
      <c r="I8" s="3865">
        <f>SUM(G8:H8)</f>
        <v>43791</v>
      </c>
      <c r="J8" s="3864">
        <f t="shared" si="0"/>
        <v>7175</v>
      </c>
      <c r="K8" s="3864">
        <f t="shared" si="0"/>
        <v>7830</v>
      </c>
      <c r="L8" s="3865">
        <f>J8+K8</f>
        <v>15005</v>
      </c>
      <c r="M8" s="3866">
        <f>G8/D8*100</f>
        <v>73.715060263032569</v>
      </c>
      <c r="N8" s="3866">
        <f>H8/E8*100</f>
        <v>75.142068002158808</v>
      </c>
      <c r="O8" s="3867">
        <f>I8/F8*100</f>
        <v>74.479556432410362</v>
      </c>
      <c r="P8" s="3868">
        <v>1</v>
      </c>
      <c r="Q8" s="3868">
        <v>2</v>
      </c>
    </row>
    <row r="9" spans="1:17" s="3875" customFormat="1" ht="18.75" customHeight="1" thickBot="1">
      <c r="A9" s="3876"/>
      <c r="B9" s="3877" t="s">
        <v>5134</v>
      </c>
      <c r="C9" s="3878"/>
      <c r="D9" s="6305" t="s">
        <v>5135</v>
      </c>
      <c r="E9" s="6306"/>
      <c r="F9" s="6306"/>
      <c r="G9" s="6306"/>
      <c r="H9" s="6306"/>
      <c r="I9" s="6306"/>
      <c r="J9" s="3879"/>
      <c r="K9" s="3879"/>
      <c r="L9" s="3880"/>
      <c r="M9" s="3881"/>
      <c r="N9" s="3881"/>
      <c r="O9" s="3882"/>
      <c r="P9" s="3883"/>
      <c r="Q9" s="3883"/>
    </row>
    <row r="10" spans="1:17" s="3851" customFormat="1" ht="18.75" customHeight="1">
      <c r="A10" s="6307" t="s">
        <v>5136</v>
      </c>
      <c r="B10" s="6307"/>
      <c r="C10" s="6308"/>
      <c r="D10" s="3884"/>
      <c r="E10" s="3884"/>
      <c r="F10" s="3884"/>
      <c r="G10" s="3884"/>
      <c r="H10" s="3884"/>
      <c r="I10" s="3884"/>
      <c r="J10" s="3884"/>
      <c r="K10" s="3884"/>
      <c r="L10" s="3884"/>
      <c r="M10" s="3884"/>
      <c r="N10" s="3884"/>
      <c r="O10" s="3884"/>
      <c r="P10" s="3884"/>
      <c r="Q10" s="3884"/>
    </row>
    <row r="11" spans="1:17" s="3885" customFormat="1" ht="17.25" customHeight="1">
      <c r="A11" s="3861" t="s">
        <v>5137</v>
      </c>
      <c r="B11" s="3862" t="s">
        <v>5138</v>
      </c>
      <c r="C11" s="3863"/>
      <c r="D11" s="3857">
        <v>13729</v>
      </c>
      <c r="E11" s="3857">
        <v>17741</v>
      </c>
      <c r="F11" s="3858">
        <f>D11+E11</f>
        <v>31470</v>
      </c>
      <c r="G11" s="3857">
        <v>12841</v>
      </c>
      <c r="H11" s="3857">
        <v>16254</v>
      </c>
      <c r="I11" s="3858">
        <f>G11+H11</f>
        <v>29095</v>
      </c>
      <c r="J11" s="3857">
        <f>D11-G11</f>
        <v>888</v>
      </c>
      <c r="K11" s="3857">
        <f>E11-H11</f>
        <v>1487</v>
      </c>
      <c r="L11" s="3858">
        <f>J11+K11</f>
        <v>2375</v>
      </c>
      <c r="M11" s="3859">
        <f>G11/D11*100</f>
        <v>93.531939689707926</v>
      </c>
      <c r="N11" s="3859">
        <f>H11/E11*100</f>
        <v>91.618285327771829</v>
      </c>
      <c r="O11" s="3860">
        <f>I11/F11*100</f>
        <v>92.453129965046074</v>
      </c>
      <c r="P11" s="3857">
        <v>1</v>
      </c>
      <c r="Q11" s="3857">
        <v>2</v>
      </c>
    </row>
    <row r="12" spans="1:17" s="3885" customFormat="1" ht="17.25" customHeight="1">
      <c r="A12" s="3861"/>
      <c r="B12" s="3862" t="s">
        <v>5139</v>
      </c>
      <c r="C12" s="3863"/>
      <c r="D12" s="6289" t="s">
        <v>5140</v>
      </c>
      <c r="E12" s="6289"/>
      <c r="F12" s="6289"/>
      <c r="G12" s="6289"/>
      <c r="H12" s="6289"/>
      <c r="I12" s="6289"/>
      <c r="J12" s="3886"/>
      <c r="K12" s="3886"/>
      <c r="L12" s="3887"/>
      <c r="M12" s="3888"/>
      <c r="N12" s="3888"/>
      <c r="O12" s="3889"/>
      <c r="P12" s="3886"/>
      <c r="Q12" s="3886"/>
    </row>
    <row r="13" spans="1:17" s="3885" customFormat="1" ht="17.25" customHeight="1">
      <c r="A13" s="3861"/>
      <c r="B13" s="3862" t="s">
        <v>5141</v>
      </c>
      <c r="C13" s="3863"/>
      <c r="D13" s="3857">
        <v>15925</v>
      </c>
      <c r="E13" s="3857">
        <v>20175</v>
      </c>
      <c r="F13" s="3858">
        <f>D13+E13</f>
        <v>36100</v>
      </c>
      <c r="G13" s="3857">
        <v>14526</v>
      </c>
      <c r="H13" s="3857">
        <v>17881</v>
      </c>
      <c r="I13" s="3858">
        <f>G13+H13</f>
        <v>32407</v>
      </c>
      <c r="J13" s="3857">
        <f>D13-G13</f>
        <v>1399</v>
      </c>
      <c r="K13" s="3857">
        <f>E13-H13</f>
        <v>2294</v>
      </c>
      <c r="L13" s="3858">
        <f>J13+K13</f>
        <v>3693</v>
      </c>
      <c r="M13" s="3859">
        <f>G13/D13*100</f>
        <v>91.215070643642065</v>
      </c>
      <c r="N13" s="3859">
        <f>H13/E13*100</f>
        <v>88.629491945477085</v>
      </c>
      <c r="O13" s="3860">
        <f>I13/F13*100</f>
        <v>89.770083102493075</v>
      </c>
      <c r="P13" s="3857">
        <v>1</v>
      </c>
      <c r="Q13" s="3857">
        <v>2</v>
      </c>
    </row>
    <row r="14" spans="1:17" s="3885" customFormat="1" ht="17.25" customHeight="1">
      <c r="A14" s="3861"/>
      <c r="B14" s="3862" t="s">
        <v>5142</v>
      </c>
      <c r="C14" s="3863"/>
      <c r="D14" s="6289" t="s">
        <v>5140</v>
      </c>
      <c r="E14" s="6289"/>
      <c r="F14" s="6289"/>
      <c r="G14" s="6289"/>
      <c r="H14" s="6289"/>
      <c r="I14" s="6289"/>
      <c r="J14" s="3886"/>
      <c r="K14" s="3886"/>
      <c r="L14" s="3887"/>
      <c r="M14" s="3888"/>
      <c r="N14" s="3888"/>
      <c r="O14" s="3889"/>
      <c r="P14" s="3886"/>
      <c r="Q14" s="3886"/>
    </row>
    <row r="15" spans="1:17" s="3885" customFormat="1" ht="17.25" customHeight="1">
      <c r="A15" s="3861"/>
      <c r="B15" s="3862" t="s">
        <v>5143</v>
      </c>
      <c r="C15" s="3863"/>
      <c r="D15" s="3857">
        <v>18030</v>
      </c>
      <c r="E15" s="3857">
        <v>21587</v>
      </c>
      <c r="F15" s="3858">
        <f>D15+E15</f>
        <v>39617</v>
      </c>
      <c r="G15" s="3857">
        <v>12673</v>
      </c>
      <c r="H15" s="3857">
        <v>14313</v>
      </c>
      <c r="I15" s="3858">
        <f>G15+H15</f>
        <v>26986</v>
      </c>
      <c r="J15" s="3857">
        <f>D15-G15</f>
        <v>5357</v>
      </c>
      <c r="K15" s="3857">
        <f>E15-H15</f>
        <v>7274</v>
      </c>
      <c r="L15" s="3858">
        <f>J15+K15</f>
        <v>12631</v>
      </c>
      <c r="M15" s="3859">
        <f t="shared" ref="M15:O16" si="2">G15/D15*100</f>
        <v>70.288408208541313</v>
      </c>
      <c r="N15" s="3859">
        <f t="shared" si="2"/>
        <v>66.303793950062541</v>
      </c>
      <c r="O15" s="3860">
        <f t="shared" si="2"/>
        <v>68.117222404523318</v>
      </c>
      <c r="P15" s="3857">
        <v>1</v>
      </c>
      <c r="Q15" s="3857">
        <v>2</v>
      </c>
    </row>
    <row r="16" spans="1:17" s="3885" customFormat="1" ht="17.25" customHeight="1">
      <c r="A16" s="3861"/>
      <c r="B16" s="3862" t="s">
        <v>5144</v>
      </c>
      <c r="C16" s="3863"/>
      <c r="D16" s="3857">
        <v>19409</v>
      </c>
      <c r="E16" s="3857">
        <v>22775</v>
      </c>
      <c r="F16" s="3858">
        <f>D16+E16</f>
        <v>42184</v>
      </c>
      <c r="G16" s="3857">
        <v>17421</v>
      </c>
      <c r="H16" s="3857">
        <v>20726</v>
      </c>
      <c r="I16" s="3858">
        <f>G16+H16</f>
        <v>38147</v>
      </c>
      <c r="J16" s="3857">
        <f>D16-G16</f>
        <v>1988</v>
      </c>
      <c r="K16" s="3857">
        <f>E16-H16</f>
        <v>2049</v>
      </c>
      <c r="L16" s="3858">
        <f>J16+K16</f>
        <v>4037</v>
      </c>
      <c r="M16" s="3859">
        <f t="shared" si="2"/>
        <v>89.75732907414087</v>
      </c>
      <c r="N16" s="3859">
        <f t="shared" si="2"/>
        <v>91.003293084522511</v>
      </c>
      <c r="O16" s="3860">
        <f t="shared" si="2"/>
        <v>90.430020860989941</v>
      </c>
      <c r="P16" s="3857">
        <v>1</v>
      </c>
      <c r="Q16" s="3857">
        <v>4</v>
      </c>
    </row>
    <row r="17" spans="1:17" s="3885" customFormat="1" ht="17.25" customHeight="1">
      <c r="A17" s="3861"/>
      <c r="B17" s="3862" t="s">
        <v>5145</v>
      </c>
      <c r="C17" s="3863"/>
      <c r="D17" s="6289" t="s">
        <v>5140</v>
      </c>
      <c r="E17" s="6289"/>
      <c r="F17" s="6289"/>
      <c r="G17" s="6289"/>
      <c r="H17" s="6289"/>
      <c r="I17" s="6289"/>
      <c r="J17" s="3886"/>
      <c r="K17" s="3886"/>
      <c r="L17" s="3887"/>
      <c r="M17" s="3888"/>
      <c r="N17" s="3888"/>
      <c r="O17" s="3889"/>
      <c r="P17" s="3886"/>
      <c r="Q17" s="3886"/>
    </row>
    <row r="18" spans="1:17" s="3885" customFormat="1" ht="17.25" customHeight="1">
      <c r="A18" s="3861"/>
      <c r="B18" s="3862" t="s">
        <v>5146</v>
      </c>
      <c r="C18" s="3863"/>
      <c r="D18" s="6289" t="s">
        <v>5140</v>
      </c>
      <c r="E18" s="6289"/>
      <c r="F18" s="6289"/>
      <c r="G18" s="6289"/>
      <c r="H18" s="6289"/>
      <c r="I18" s="6289"/>
      <c r="J18" s="3886"/>
      <c r="K18" s="3886"/>
      <c r="L18" s="3887"/>
      <c r="M18" s="3888"/>
      <c r="N18" s="3888"/>
      <c r="O18" s="3889"/>
      <c r="P18" s="3886"/>
      <c r="Q18" s="3886"/>
    </row>
    <row r="19" spans="1:17" s="3885" customFormat="1" ht="17.25" customHeight="1">
      <c r="A19" s="3861"/>
      <c r="B19" s="3862" t="s">
        <v>5147</v>
      </c>
      <c r="C19" s="3863"/>
      <c r="D19" s="6289" t="s">
        <v>5140</v>
      </c>
      <c r="E19" s="6289"/>
      <c r="F19" s="6289"/>
      <c r="G19" s="6289"/>
      <c r="H19" s="6289"/>
      <c r="I19" s="6289"/>
      <c r="J19" s="3886"/>
      <c r="K19" s="3886"/>
      <c r="L19" s="3887"/>
      <c r="M19" s="3888"/>
      <c r="N19" s="3888"/>
      <c r="O19" s="3889"/>
      <c r="P19" s="3886"/>
      <c r="Q19" s="3886"/>
    </row>
    <row r="20" spans="1:17" s="3885" customFormat="1" ht="17.25" customHeight="1">
      <c r="A20" s="3861" t="s">
        <v>5148</v>
      </c>
      <c r="B20" s="3862" t="s">
        <v>5149</v>
      </c>
      <c r="C20" s="3863"/>
      <c r="D20" s="6289" t="s">
        <v>5140</v>
      </c>
      <c r="E20" s="6289"/>
      <c r="F20" s="6289"/>
      <c r="G20" s="6289"/>
      <c r="H20" s="6289"/>
      <c r="I20" s="6289"/>
      <c r="J20" s="3886"/>
      <c r="K20" s="3886"/>
      <c r="L20" s="3887"/>
      <c r="M20" s="3888"/>
      <c r="N20" s="3888"/>
      <c r="O20" s="3889"/>
      <c r="P20" s="3886"/>
      <c r="Q20" s="3886"/>
    </row>
    <row r="21" spans="1:17" s="3885" customFormat="1" ht="17.25" customHeight="1">
      <c r="A21" s="3861"/>
      <c r="B21" s="3862" t="s">
        <v>5150</v>
      </c>
      <c r="C21" s="3863"/>
      <c r="D21" s="3857">
        <v>24323</v>
      </c>
      <c r="E21" s="3857">
        <v>28735</v>
      </c>
      <c r="F21" s="3858">
        <f>D21+E21</f>
        <v>53058</v>
      </c>
      <c r="G21" s="3857">
        <v>18278</v>
      </c>
      <c r="H21" s="3857">
        <v>21762</v>
      </c>
      <c r="I21" s="3858">
        <f>G21+H21</f>
        <v>40040</v>
      </c>
      <c r="J21" s="3857">
        <f>D21-G21</f>
        <v>6045</v>
      </c>
      <c r="K21" s="3857">
        <f>E21-H21</f>
        <v>6973</v>
      </c>
      <c r="L21" s="3858">
        <f>J21+K21</f>
        <v>13018</v>
      </c>
      <c r="M21" s="3859">
        <f t="shared" ref="M21:O22" si="3">G21/D21*100</f>
        <v>75.146980224478881</v>
      </c>
      <c r="N21" s="3859">
        <f t="shared" si="3"/>
        <v>75.733426135374984</v>
      </c>
      <c r="O21" s="3860">
        <f t="shared" si="3"/>
        <v>75.464585924836967</v>
      </c>
      <c r="P21" s="3857">
        <v>1</v>
      </c>
      <c r="Q21" s="3857">
        <v>2</v>
      </c>
    </row>
    <row r="22" spans="1:17" s="3885" customFormat="1" ht="17.25" customHeight="1">
      <c r="A22" s="3861"/>
      <c r="B22" s="3862" t="s">
        <v>5151</v>
      </c>
      <c r="C22" s="3863"/>
      <c r="D22" s="3857">
        <v>25169</v>
      </c>
      <c r="E22" s="3857">
        <v>29415</v>
      </c>
      <c r="F22" s="3858">
        <f>D22+E22</f>
        <v>54584</v>
      </c>
      <c r="G22" s="3857">
        <v>18755</v>
      </c>
      <c r="H22" s="3857">
        <v>22297</v>
      </c>
      <c r="I22" s="3858">
        <f>G22+H22</f>
        <v>41052</v>
      </c>
      <c r="J22" s="3857">
        <f>D22-G22</f>
        <v>6414</v>
      </c>
      <c r="K22" s="3857">
        <f>E22-H22</f>
        <v>7118</v>
      </c>
      <c r="L22" s="3858">
        <f>J22+K22</f>
        <v>13532</v>
      </c>
      <c r="M22" s="3859">
        <f t="shared" si="3"/>
        <v>74.516270014700623</v>
      </c>
      <c r="N22" s="3859">
        <f t="shared" si="3"/>
        <v>75.801461839197685</v>
      </c>
      <c r="O22" s="3860">
        <f t="shared" si="3"/>
        <v>75.208852410962919</v>
      </c>
      <c r="P22" s="3857">
        <v>1</v>
      </c>
      <c r="Q22" s="3857">
        <v>2</v>
      </c>
    </row>
    <row r="23" spans="1:17" s="3885" customFormat="1" ht="17.25" customHeight="1" thickBot="1">
      <c r="A23" s="3890"/>
      <c r="B23" s="3891" t="s">
        <v>5152</v>
      </c>
      <c r="C23" s="3892"/>
      <c r="D23" s="6297" t="s">
        <v>5140</v>
      </c>
      <c r="E23" s="6298"/>
      <c r="F23" s="6298"/>
      <c r="G23" s="6298"/>
      <c r="H23" s="6298"/>
      <c r="I23" s="6298"/>
      <c r="J23" s="3893"/>
      <c r="K23" s="3893"/>
      <c r="L23" s="3894"/>
      <c r="M23" s="3895"/>
      <c r="N23" s="3895"/>
      <c r="O23" s="3896"/>
      <c r="P23" s="3893"/>
      <c r="Q23" s="3893"/>
    </row>
    <row r="24" spans="1:17" s="3901" customFormat="1" ht="17.25" customHeight="1">
      <c r="A24" s="3897"/>
      <c r="B24" s="3897"/>
      <c r="C24" s="3871"/>
      <c r="D24" s="3898"/>
      <c r="E24" s="3898"/>
      <c r="F24" s="3899"/>
      <c r="G24" s="3898"/>
      <c r="H24" s="3898"/>
      <c r="I24" s="3899"/>
      <c r="J24" s="3868"/>
      <c r="K24" s="3868"/>
      <c r="L24" s="3900"/>
      <c r="M24" s="3866"/>
      <c r="N24" s="3866"/>
      <c r="O24" s="3867"/>
      <c r="P24" s="3868"/>
      <c r="Q24" s="3868"/>
    </row>
    <row r="25" spans="1:17" s="3885" customFormat="1" ht="15" customHeight="1">
      <c r="D25" s="3902"/>
      <c r="E25" s="3902"/>
      <c r="F25" s="3903"/>
      <c r="G25" s="3902"/>
      <c r="H25" s="3902"/>
      <c r="I25" s="3903"/>
      <c r="J25" s="3902"/>
      <c r="K25" s="3902"/>
      <c r="L25" s="3903"/>
      <c r="M25" s="3902"/>
      <c r="N25" s="3902"/>
      <c r="O25" s="3853"/>
    </row>
    <row r="26" spans="1:17" s="3875" customFormat="1" ht="30" customHeight="1">
      <c r="A26" s="6291" t="s">
        <v>5153</v>
      </c>
      <c r="B26" s="6291"/>
      <c r="C26" s="6291"/>
      <c r="D26" s="6291"/>
      <c r="E26" s="6291"/>
      <c r="F26" s="6291"/>
      <c r="G26" s="6291"/>
      <c r="H26" s="6291"/>
      <c r="I26" s="6291"/>
    </row>
    <row r="27" spans="1:17" s="3852" customFormat="1" ht="15" customHeight="1" thickBot="1">
      <c r="F27" s="3853"/>
      <c r="I27" s="3853"/>
      <c r="L27" s="3853"/>
      <c r="O27" s="3853"/>
      <c r="Q27" s="3854" t="s">
        <v>1991</v>
      </c>
    </row>
    <row r="28" spans="1:17" s="3851" customFormat="1" ht="18.75" customHeight="1">
      <c r="A28" s="6292" t="s">
        <v>5123</v>
      </c>
      <c r="B28" s="6292"/>
      <c r="C28" s="6293"/>
      <c r="D28" s="6296" t="s">
        <v>5124</v>
      </c>
      <c r="E28" s="6283"/>
      <c r="F28" s="6283"/>
      <c r="G28" s="6283" t="s">
        <v>5125</v>
      </c>
      <c r="H28" s="6283"/>
      <c r="I28" s="6283"/>
      <c r="J28" s="6283" t="s">
        <v>5126</v>
      </c>
      <c r="K28" s="6283"/>
      <c r="L28" s="6283"/>
      <c r="M28" s="6283" t="s">
        <v>5127</v>
      </c>
      <c r="N28" s="6283"/>
      <c r="O28" s="6283"/>
      <c r="P28" s="6283" t="s">
        <v>5128</v>
      </c>
      <c r="Q28" s="6285" t="s">
        <v>5129</v>
      </c>
    </row>
    <row r="29" spans="1:17" s="3851" customFormat="1" ht="18.75" customHeight="1">
      <c r="A29" s="6294"/>
      <c r="B29" s="6294"/>
      <c r="C29" s="6295"/>
      <c r="D29" s="3855" t="s">
        <v>369</v>
      </c>
      <c r="E29" s="3856" t="s">
        <v>370</v>
      </c>
      <c r="F29" s="3856" t="s">
        <v>1461</v>
      </c>
      <c r="G29" s="3856" t="s">
        <v>369</v>
      </c>
      <c r="H29" s="3856" t="s">
        <v>370</v>
      </c>
      <c r="I29" s="3856" t="s">
        <v>1461</v>
      </c>
      <c r="J29" s="3856" t="s">
        <v>369</v>
      </c>
      <c r="K29" s="3856" t="s">
        <v>370</v>
      </c>
      <c r="L29" s="3856" t="s">
        <v>1461</v>
      </c>
      <c r="M29" s="3856" t="s">
        <v>369</v>
      </c>
      <c r="N29" s="3856" t="s">
        <v>370</v>
      </c>
      <c r="O29" s="3856" t="s">
        <v>1461</v>
      </c>
      <c r="P29" s="6284"/>
      <c r="Q29" s="6286"/>
    </row>
    <row r="30" spans="1:17" s="3851" customFormat="1" ht="18.75" customHeight="1">
      <c r="A30" s="6287" t="s">
        <v>5154</v>
      </c>
      <c r="B30" s="6287"/>
      <c r="C30" s="6288"/>
      <c r="D30" s="3884"/>
      <c r="E30" s="3884"/>
      <c r="F30" s="3884"/>
      <c r="G30" s="3884"/>
      <c r="H30" s="3884"/>
      <c r="I30" s="3884"/>
      <c r="J30" s="3884"/>
      <c r="K30" s="3884"/>
      <c r="L30" s="3884"/>
      <c r="M30" s="3884"/>
      <c r="N30" s="3884"/>
      <c r="O30" s="3884"/>
      <c r="P30" s="3884"/>
      <c r="Q30" s="3884"/>
    </row>
    <row r="31" spans="1:17" ht="17.25" customHeight="1">
      <c r="A31" s="3904" t="s">
        <v>5137</v>
      </c>
      <c r="B31" s="3862" t="s">
        <v>5155</v>
      </c>
      <c r="C31" s="3863"/>
      <c r="D31" s="6289" t="s">
        <v>5140</v>
      </c>
      <c r="E31" s="6289"/>
      <c r="F31" s="6289"/>
      <c r="G31" s="6289"/>
      <c r="H31" s="6289"/>
      <c r="I31" s="6289"/>
      <c r="J31" s="3886"/>
      <c r="K31" s="3886"/>
      <c r="L31" s="3887"/>
      <c r="M31" s="3888"/>
      <c r="N31" s="3888"/>
      <c r="O31" s="3889"/>
      <c r="P31" s="3886"/>
      <c r="Q31" s="3886"/>
    </row>
    <row r="32" spans="1:17" s="3911" customFormat="1" ht="17.25" customHeight="1">
      <c r="A32" s="3906"/>
      <c r="B32" s="3871" t="s">
        <v>5156</v>
      </c>
      <c r="C32" s="3872"/>
      <c r="D32" s="3907" t="s">
        <v>5157</v>
      </c>
      <c r="E32" s="3907" t="s">
        <v>5157</v>
      </c>
      <c r="F32" s="3908">
        <v>9383</v>
      </c>
      <c r="G32" s="3907" t="s">
        <v>5157</v>
      </c>
      <c r="H32" s="3907" t="s">
        <v>5157</v>
      </c>
      <c r="I32" s="3908">
        <v>8764</v>
      </c>
      <c r="J32" s="3907" t="s">
        <v>5157</v>
      </c>
      <c r="K32" s="3907" t="s">
        <v>5157</v>
      </c>
      <c r="L32" s="3908">
        <v>619</v>
      </c>
      <c r="M32" s="3909" t="s">
        <v>5157</v>
      </c>
      <c r="N32" s="3909" t="s">
        <v>5157</v>
      </c>
      <c r="O32" s="3910">
        <v>93.4</v>
      </c>
      <c r="P32" s="3868"/>
      <c r="Q32" s="3868"/>
    </row>
    <row r="33" spans="1:17" ht="17.25" customHeight="1">
      <c r="A33" s="3904"/>
      <c r="B33" s="3862" t="s">
        <v>5158</v>
      </c>
      <c r="C33" s="3863"/>
      <c r="D33" s="6290" t="s">
        <v>5140</v>
      </c>
      <c r="E33" s="6290"/>
      <c r="F33" s="6290"/>
      <c r="G33" s="6290"/>
      <c r="H33" s="6290"/>
      <c r="I33" s="6290"/>
      <c r="J33" s="3912"/>
      <c r="K33" s="3912"/>
      <c r="L33" s="3913"/>
      <c r="M33" s="3914"/>
      <c r="N33" s="3914"/>
      <c r="O33" s="3915"/>
      <c r="P33" s="3886"/>
      <c r="Q33" s="3886"/>
    </row>
    <row r="34" spans="1:17" s="3911" customFormat="1" ht="17.25" customHeight="1">
      <c r="A34" s="3906"/>
      <c r="B34" s="3871" t="s">
        <v>5159</v>
      </c>
      <c r="C34" s="3872"/>
      <c r="D34" s="3907" t="s">
        <v>5157</v>
      </c>
      <c r="E34" s="3907" t="s">
        <v>5157</v>
      </c>
      <c r="F34" s="3908">
        <v>9071</v>
      </c>
      <c r="G34" s="3907" t="s">
        <v>5157</v>
      </c>
      <c r="H34" s="3907" t="s">
        <v>5157</v>
      </c>
      <c r="I34" s="3908">
        <v>6865</v>
      </c>
      <c r="J34" s="3907" t="s">
        <v>5157</v>
      </c>
      <c r="K34" s="3907" t="s">
        <v>5157</v>
      </c>
      <c r="L34" s="3908">
        <v>2206</v>
      </c>
      <c r="M34" s="3909" t="s">
        <v>5157</v>
      </c>
      <c r="N34" s="3909" t="s">
        <v>5157</v>
      </c>
      <c r="O34" s="3910">
        <v>75.7</v>
      </c>
      <c r="P34" s="3868"/>
      <c r="Q34" s="3868"/>
    </row>
    <row r="35" spans="1:17" ht="17.25" customHeight="1">
      <c r="A35" s="3904"/>
      <c r="B35" s="3862" t="s">
        <v>5160</v>
      </c>
      <c r="C35" s="3863"/>
      <c r="D35" s="3907">
        <v>4096</v>
      </c>
      <c r="E35" s="3907">
        <v>5246</v>
      </c>
      <c r="F35" s="3908">
        <v>9342</v>
      </c>
      <c r="G35" s="3907">
        <v>3756</v>
      </c>
      <c r="H35" s="3907">
        <v>4776</v>
      </c>
      <c r="I35" s="3908">
        <v>8532</v>
      </c>
      <c r="J35" s="3907">
        <v>340</v>
      </c>
      <c r="K35" s="3907">
        <v>470</v>
      </c>
      <c r="L35" s="3908">
        <v>810</v>
      </c>
      <c r="M35" s="3909">
        <f>G35/D35*100</f>
        <v>91.69921875</v>
      </c>
      <c r="N35" s="3909">
        <f>H35/E35*100</f>
        <v>91.040792985131532</v>
      </c>
      <c r="O35" s="3910">
        <f>I35/F35*100</f>
        <v>91.329479768786129</v>
      </c>
      <c r="P35" s="3857"/>
      <c r="Q35" s="3857"/>
    </row>
    <row r="36" spans="1:17" ht="17.25" customHeight="1">
      <c r="A36" s="3904"/>
      <c r="B36" s="3862" t="s">
        <v>5161</v>
      </c>
      <c r="C36" s="3863"/>
      <c r="D36" s="6281" t="s">
        <v>5140</v>
      </c>
      <c r="E36" s="6281"/>
      <c r="F36" s="6281"/>
      <c r="G36" s="6281"/>
      <c r="H36" s="6281"/>
      <c r="I36" s="6281"/>
      <c r="J36" s="3912"/>
      <c r="K36" s="3912"/>
      <c r="L36" s="3913"/>
      <c r="M36" s="3888"/>
      <c r="N36" s="3888"/>
      <c r="O36" s="3889"/>
      <c r="P36" s="3886"/>
      <c r="Q36" s="3886"/>
    </row>
    <row r="37" spans="1:17" ht="17.25" customHeight="1">
      <c r="A37" s="3904"/>
      <c r="B37" s="3862" t="s">
        <v>5162</v>
      </c>
      <c r="C37" s="3863"/>
      <c r="D37" s="6281" t="s">
        <v>5140</v>
      </c>
      <c r="E37" s="6281"/>
      <c r="F37" s="6281"/>
      <c r="G37" s="6281"/>
      <c r="H37" s="6281"/>
      <c r="I37" s="6281"/>
      <c r="J37" s="3912"/>
      <c r="K37" s="3912"/>
      <c r="L37" s="3913"/>
      <c r="M37" s="3888"/>
      <c r="N37" s="3888"/>
      <c r="O37" s="3889"/>
      <c r="P37" s="3886"/>
      <c r="Q37" s="3886"/>
    </row>
    <row r="38" spans="1:17" ht="17.25" customHeight="1">
      <c r="A38" s="3904"/>
      <c r="B38" s="3862" t="s">
        <v>5163</v>
      </c>
      <c r="C38" s="3863"/>
      <c r="D38" s="6281" t="s">
        <v>5140</v>
      </c>
      <c r="E38" s="6281"/>
      <c r="F38" s="6281"/>
      <c r="G38" s="6281"/>
      <c r="H38" s="6281"/>
      <c r="I38" s="6281"/>
      <c r="J38" s="3912"/>
      <c r="K38" s="3912"/>
      <c r="L38" s="3913"/>
      <c r="M38" s="3888"/>
      <c r="N38" s="3888"/>
      <c r="O38" s="3889"/>
      <c r="P38" s="3886"/>
      <c r="Q38" s="3886"/>
    </row>
    <row r="39" spans="1:17" ht="17.25" customHeight="1">
      <c r="A39" s="3904"/>
      <c r="B39" s="3862" t="s">
        <v>5164</v>
      </c>
      <c r="C39" s="3863"/>
      <c r="D39" s="6281" t="s">
        <v>5140</v>
      </c>
      <c r="E39" s="6281"/>
      <c r="F39" s="6281"/>
      <c r="G39" s="6281"/>
      <c r="H39" s="6281"/>
      <c r="I39" s="6281"/>
      <c r="J39" s="3912"/>
      <c r="K39" s="3912"/>
      <c r="L39" s="3913"/>
      <c r="M39" s="3888"/>
      <c r="N39" s="3888"/>
      <c r="O39" s="3889"/>
      <c r="P39" s="3886"/>
      <c r="Q39" s="3886"/>
    </row>
    <row r="40" spans="1:17" s="3911" customFormat="1" ht="17.25" customHeight="1">
      <c r="A40" s="3906" t="s">
        <v>5148</v>
      </c>
      <c r="B40" s="3871" t="s">
        <v>5165</v>
      </c>
      <c r="C40" s="3872"/>
      <c r="D40" s="3916">
        <v>3938</v>
      </c>
      <c r="E40" s="3916">
        <v>4854</v>
      </c>
      <c r="F40" s="3917">
        <v>8792</v>
      </c>
      <c r="G40" s="3916">
        <v>3575</v>
      </c>
      <c r="H40" s="3916">
        <v>4484</v>
      </c>
      <c r="I40" s="3917">
        <v>8059</v>
      </c>
      <c r="J40" s="3907">
        <v>363</v>
      </c>
      <c r="K40" s="3907">
        <v>370</v>
      </c>
      <c r="L40" s="3908">
        <v>733</v>
      </c>
      <c r="M40" s="3866">
        <v>90.78</v>
      </c>
      <c r="N40" s="3866">
        <v>92.38</v>
      </c>
      <c r="O40" s="3867">
        <v>91.66</v>
      </c>
      <c r="P40" s="3868"/>
      <c r="Q40" s="3868"/>
    </row>
    <row r="41" spans="1:17" ht="17.25" customHeight="1">
      <c r="A41" s="3904"/>
      <c r="B41" s="3862" t="s">
        <v>5166</v>
      </c>
      <c r="C41" s="3863"/>
      <c r="D41" s="3907">
        <v>3880</v>
      </c>
      <c r="E41" s="3907">
        <v>4786</v>
      </c>
      <c r="F41" s="3908">
        <f>D41+E41</f>
        <v>8666</v>
      </c>
      <c r="G41" s="3907">
        <v>3261</v>
      </c>
      <c r="H41" s="3907">
        <v>4119</v>
      </c>
      <c r="I41" s="3908">
        <v>7380</v>
      </c>
      <c r="J41" s="3907">
        <v>619</v>
      </c>
      <c r="K41" s="3907">
        <v>667</v>
      </c>
      <c r="L41" s="3908">
        <v>1286</v>
      </c>
      <c r="M41" s="3859">
        <f t="shared" ref="M41:O42" si="4">G41/D41*100</f>
        <v>84.046391752577321</v>
      </c>
      <c r="N41" s="3859">
        <f t="shared" si="4"/>
        <v>86.063518595904725</v>
      </c>
      <c r="O41" s="3860">
        <f t="shared" si="4"/>
        <v>85.160396953611823</v>
      </c>
      <c r="P41" s="3857"/>
      <c r="Q41" s="3857"/>
    </row>
    <row r="42" spans="1:17" ht="17.25" customHeight="1">
      <c r="A42" s="3904"/>
      <c r="B42" s="3862" t="s">
        <v>5167</v>
      </c>
      <c r="C42" s="3863"/>
      <c r="D42" s="3907">
        <v>3792</v>
      </c>
      <c r="E42" s="3907">
        <v>4631</v>
      </c>
      <c r="F42" s="3908">
        <v>8423</v>
      </c>
      <c r="G42" s="3907">
        <v>3321</v>
      </c>
      <c r="H42" s="3907">
        <v>4176</v>
      </c>
      <c r="I42" s="3908">
        <f>G42+H42</f>
        <v>7497</v>
      </c>
      <c r="J42" s="3907">
        <f>D42-G42</f>
        <v>471</v>
      </c>
      <c r="K42" s="3907">
        <f>E42-H42</f>
        <v>455</v>
      </c>
      <c r="L42" s="3908">
        <f>J42+K42</f>
        <v>926</v>
      </c>
      <c r="M42" s="3859">
        <f t="shared" si="4"/>
        <v>87.579113924050631</v>
      </c>
      <c r="N42" s="3859">
        <f t="shared" si="4"/>
        <v>90.174908227164764</v>
      </c>
      <c r="O42" s="3860">
        <f t="shared" si="4"/>
        <v>89.006292294906814</v>
      </c>
      <c r="P42" s="3857"/>
      <c r="Q42" s="3857"/>
    </row>
    <row r="43" spans="1:17" ht="17.25" customHeight="1" thickBot="1">
      <c r="A43" s="3918"/>
      <c r="B43" s="3891" t="s">
        <v>5168</v>
      </c>
      <c r="C43" s="3892"/>
      <c r="D43" s="6282" t="s">
        <v>5140</v>
      </c>
      <c r="E43" s="6282"/>
      <c r="F43" s="6282"/>
      <c r="G43" s="6282"/>
      <c r="H43" s="6282"/>
      <c r="I43" s="6282"/>
      <c r="J43" s="3919"/>
      <c r="K43" s="3919"/>
      <c r="L43" s="3920"/>
      <c r="M43" s="3895"/>
      <c r="N43" s="3895"/>
      <c r="O43" s="3896"/>
      <c r="P43" s="3893"/>
      <c r="Q43" s="3893"/>
    </row>
    <row r="44" spans="1:17">
      <c r="Q44" s="3921" t="s">
        <v>5169</v>
      </c>
    </row>
  </sheetData>
  <mergeCells count="34">
    <mergeCell ref="A1:I1"/>
    <mergeCell ref="A3:C4"/>
    <mergeCell ref="D3:F3"/>
    <mergeCell ref="G3:I3"/>
    <mergeCell ref="J3:L3"/>
    <mergeCell ref="D23:I23"/>
    <mergeCell ref="P3:P4"/>
    <mergeCell ref="Q3:Q4"/>
    <mergeCell ref="A5:C5"/>
    <mergeCell ref="D9:I9"/>
    <mergeCell ref="A10:C10"/>
    <mergeCell ref="D12:I12"/>
    <mergeCell ref="M3:O3"/>
    <mergeCell ref="D14:I14"/>
    <mergeCell ref="D17:I17"/>
    <mergeCell ref="D18:I18"/>
    <mergeCell ref="D19:I19"/>
    <mergeCell ref="D20:I20"/>
    <mergeCell ref="A26:I26"/>
    <mergeCell ref="A28:C29"/>
    <mergeCell ref="D28:F28"/>
    <mergeCell ref="G28:I28"/>
    <mergeCell ref="J28:L28"/>
    <mergeCell ref="Q28:Q29"/>
    <mergeCell ref="A30:C30"/>
    <mergeCell ref="D31:I31"/>
    <mergeCell ref="D33:I33"/>
    <mergeCell ref="D36:I36"/>
    <mergeCell ref="M28:O28"/>
    <mergeCell ref="D37:I37"/>
    <mergeCell ref="D38:I38"/>
    <mergeCell ref="D39:I39"/>
    <mergeCell ref="D43:I43"/>
    <mergeCell ref="P28:P29"/>
  </mergeCells>
  <phoneticPr fontId="2"/>
  <printOptions horizontalCentered="1"/>
  <pageMargins left="0.23622047244094491" right="0.23622047244094491" top="0.74803149606299213" bottom="0.74803149606299213" header="0.31496062992125984" footer="0.31496062992125984"/>
  <pageSetup paperSize="9" firstPageNumber="146" fitToHeight="0" orientation="portrait" useFirstPageNumber="1" r:id="rId1"/>
  <headerFooter alignWithMargins="0">
    <oddFooter>&amp;C&amp;"ＭＳ 明朝,標準"&amp;10&amp;P</oddFooter>
  </headerFooter>
  <colBreaks count="1" manualBreakCount="1">
    <brk id="9" max="42" man="1"/>
  </col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6D5D-632C-447D-AA54-FDAE9CA591D7}">
  <dimension ref="A1:Q47"/>
  <sheetViews>
    <sheetView showGridLines="0" view="pageBreakPreview" zoomScaleNormal="100" zoomScaleSheetLayoutView="100" workbookViewId="0">
      <selection sqref="A1:I1"/>
    </sheetView>
  </sheetViews>
  <sheetFormatPr defaultColWidth="9" defaultRowHeight="13"/>
  <cols>
    <col min="1" max="1" width="5.1796875" style="4006" customWidth="1"/>
    <col min="2" max="2" width="9.453125" style="4006" bestFit="1" customWidth="1"/>
    <col min="3" max="3" width="13.81640625" style="4006" customWidth="1"/>
    <col min="4" max="5" width="11.36328125" style="4006" customWidth="1"/>
    <col min="6" max="6" width="11.36328125" style="3922" customWidth="1"/>
    <col min="7" max="8" width="11.36328125" style="4006" customWidth="1"/>
    <col min="9" max="9" width="11.36328125" style="3922" customWidth="1"/>
    <col min="10" max="11" width="11.36328125" style="4006" customWidth="1"/>
    <col min="12" max="12" width="11.36328125" style="3922" customWidth="1"/>
    <col min="13" max="14" width="11.36328125" style="4006" customWidth="1"/>
    <col min="15" max="15" width="11.36328125" style="3922" customWidth="1"/>
    <col min="16" max="17" width="11.36328125" style="4006" customWidth="1"/>
    <col min="18" max="16384" width="9" style="4006"/>
  </cols>
  <sheetData>
    <row r="1" spans="1:17" s="3922" customFormat="1" ht="30" customHeight="1">
      <c r="A1" s="5793" t="s">
        <v>5170</v>
      </c>
      <c r="B1" s="5793"/>
      <c r="C1" s="5793"/>
      <c r="D1" s="5793"/>
      <c r="E1" s="5793"/>
      <c r="F1" s="5793"/>
      <c r="G1" s="5793"/>
      <c r="H1" s="5793"/>
      <c r="I1" s="5793"/>
    </row>
    <row r="2" spans="1:17" s="3923" customFormat="1" ht="15" customHeight="1" thickBot="1">
      <c r="F2" s="3924"/>
      <c r="I2" s="3924"/>
      <c r="L2" s="3924"/>
      <c r="O2" s="3924"/>
      <c r="Q2" s="3925" t="s">
        <v>1991</v>
      </c>
    </row>
    <row r="3" spans="1:17" s="3922" customFormat="1" ht="18.75" customHeight="1">
      <c r="A3" s="6337" t="s">
        <v>5123</v>
      </c>
      <c r="B3" s="6329"/>
      <c r="C3" s="6329"/>
      <c r="D3" s="6337" t="s">
        <v>5124</v>
      </c>
      <c r="E3" s="6329"/>
      <c r="F3" s="6329"/>
      <c r="G3" s="6329" t="s">
        <v>5125</v>
      </c>
      <c r="H3" s="6329"/>
      <c r="I3" s="6329"/>
      <c r="J3" s="6329" t="s">
        <v>5126</v>
      </c>
      <c r="K3" s="6329"/>
      <c r="L3" s="6329"/>
      <c r="M3" s="6329" t="s">
        <v>5127</v>
      </c>
      <c r="N3" s="6329"/>
      <c r="O3" s="6329"/>
      <c r="P3" s="6329" t="s">
        <v>5128</v>
      </c>
      <c r="Q3" s="6331" t="s">
        <v>5129</v>
      </c>
    </row>
    <row r="4" spans="1:17" s="3922" customFormat="1" ht="18.75" customHeight="1">
      <c r="A4" s="6338"/>
      <c r="B4" s="6330"/>
      <c r="C4" s="6330"/>
      <c r="D4" s="3926" t="s">
        <v>369</v>
      </c>
      <c r="E4" s="3927" t="s">
        <v>370</v>
      </c>
      <c r="F4" s="3927" t="s">
        <v>1461</v>
      </c>
      <c r="G4" s="3927" t="s">
        <v>369</v>
      </c>
      <c r="H4" s="3927" t="s">
        <v>370</v>
      </c>
      <c r="I4" s="3927" t="s">
        <v>1461</v>
      </c>
      <c r="J4" s="3927" t="s">
        <v>369</v>
      </c>
      <c r="K4" s="3927" t="s">
        <v>370</v>
      </c>
      <c r="L4" s="3927" t="s">
        <v>1461</v>
      </c>
      <c r="M4" s="3927" t="s">
        <v>369</v>
      </c>
      <c r="N4" s="3927" t="s">
        <v>370</v>
      </c>
      <c r="O4" s="3927" t="s">
        <v>1461</v>
      </c>
      <c r="P4" s="6330"/>
      <c r="Q4" s="6332"/>
    </row>
    <row r="5" spans="1:17" s="3933" customFormat="1" ht="16.5" customHeight="1">
      <c r="A5" s="6333" t="s">
        <v>5171</v>
      </c>
      <c r="B5" s="6333"/>
      <c r="C5" s="3928"/>
      <c r="D5" s="3929"/>
      <c r="E5" s="3929"/>
      <c r="F5" s="3930"/>
      <c r="G5" s="3929"/>
      <c r="H5" s="3929"/>
      <c r="I5" s="3930"/>
      <c r="J5" s="3929"/>
      <c r="K5" s="3929"/>
      <c r="L5" s="3930"/>
      <c r="M5" s="3931"/>
      <c r="N5" s="3931"/>
      <c r="O5" s="3932"/>
      <c r="P5" s="3929"/>
      <c r="Q5" s="3929"/>
    </row>
    <row r="6" spans="1:17" s="3933" customFormat="1" ht="17.25" customHeight="1">
      <c r="A6" s="3934" t="s">
        <v>1982</v>
      </c>
      <c r="B6" s="3935" t="s">
        <v>5131</v>
      </c>
      <c r="C6" s="3928"/>
      <c r="D6" s="3936">
        <v>28706</v>
      </c>
      <c r="E6" s="3929">
        <v>33451</v>
      </c>
      <c r="F6" s="3930">
        <f>SUM(D6:E6)</f>
        <v>62157</v>
      </c>
      <c r="G6" s="3937">
        <v>21621</v>
      </c>
      <c r="H6" s="3937">
        <v>25779</v>
      </c>
      <c r="I6" s="3938">
        <f>SUM(G6:H6)</f>
        <v>47400</v>
      </c>
      <c r="J6" s="3937">
        <f t="shared" ref="J6:K8" si="0">D6-G6</f>
        <v>7085</v>
      </c>
      <c r="K6" s="3937">
        <f t="shared" si="0"/>
        <v>7672</v>
      </c>
      <c r="L6" s="3938">
        <f>J6+K6</f>
        <v>14757</v>
      </c>
      <c r="M6" s="3939">
        <f>G6/D6*100</f>
        <v>75.318748693652893</v>
      </c>
      <c r="N6" s="3939">
        <f>H6/E6*100</f>
        <v>77.06496068876865</v>
      </c>
      <c r="O6" s="3940">
        <f>I6/F6*100</f>
        <v>76.258506684685557</v>
      </c>
      <c r="P6" s="3941">
        <v>22</v>
      </c>
      <c r="Q6" s="3941">
        <v>29</v>
      </c>
    </row>
    <row r="7" spans="1:17" s="3933" customFormat="1" ht="17.25" customHeight="1">
      <c r="A7" s="3942"/>
      <c r="B7" s="3935" t="s">
        <v>5132</v>
      </c>
      <c r="C7" s="3928"/>
      <c r="D7" s="3936">
        <v>28219</v>
      </c>
      <c r="E7" s="3929">
        <v>32752</v>
      </c>
      <c r="F7" s="3930">
        <f>SUM(D7:E7)</f>
        <v>60971</v>
      </c>
      <c r="G7" s="3937">
        <v>21044</v>
      </c>
      <c r="H7" s="3937">
        <v>25029</v>
      </c>
      <c r="I7" s="3938">
        <f>SUM(G7:H7)</f>
        <v>46073</v>
      </c>
      <c r="J7" s="3937">
        <f t="shared" si="0"/>
        <v>7175</v>
      </c>
      <c r="K7" s="3937">
        <f t="shared" si="0"/>
        <v>7723</v>
      </c>
      <c r="L7" s="3938">
        <f>J7+K7</f>
        <v>14898</v>
      </c>
      <c r="M7" s="3939">
        <f t="shared" ref="M7:O8" si="1">G7/D7*100</f>
        <v>74.573868670045002</v>
      </c>
      <c r="N7" s="3939">
        <f t="shared" si="1"/>
        <v>76.419760625305315</v>
      </c>
      <c r="O7" s="3940">
        <f t="shared" si="1"/>
        <v>75.565432746715658</v>
      </c>
      <c r="P7" s="3941">
        <v>22</v>
      </c>
      <c r="Q7" s="3941">
        <v>26</v>
      </c>
    </row>
    <row r="8" spans="1:17" s="3948" customFormat="1" ht="17.25" customHeight="1">
      <c r="A8" s="3943"/>
      <c r="B8" s="3944" t="s">
        <v>5133</v>
      </c>
      <c r="C8" s="3945"/>
      <c r="D8" s="3946">
        <v>27297</v>
      </c>
      <c r="E8" s="3941">
        <v>31499</v>
      </c>
      <c r="F8" s="3947">
        <f>SUM(D8:E8)</f>
        <v>58796</v>
      </c>
      <c r="G8" s="3937">
        <v>20112</v>
      </c>
      <c r="H8" s="3937">
        <v>23654</v>
      </c>
      <c r="I8" s="3938">
        <f>SUM(G8:H8)</f>
        <v>43766</v>
      </c>
      <c r="J8" s="3937">
        <f t="shared" si="0"/>
        <v>7185</v>
      </c>
      <c r="K8" s="3937">
        <f t="shared" si="0"/>
        <v>7845</v>
      </c>
      <c r="L8" s="3938">
        <f>J8+K8</f>
        <v>15030</v>
      </c>
      <c r="M8" s="3939">
        <f t="shared" si="1"/>
        <v>73.678426200681386</v>
      </c>
      <c r="N8" s="3939">
        <f t="shared" si="1"/>
        <v>75.094447442775959</v>
      </c>
      <c r="O8" s="3940">
        <f t="shared" si="1"/>
        <v>74.437036533097483</v>
      </c>
      <c r="P8" s="3941">
        <v>20</v>
      </c>
      <c r="Q8" s="3941">
        <v>24</v>
      </c>
    </row>
    <row r="9" spans="1:17" s="3948" customFormat="1" ht="17.25" customHeight="1" thickBot="1">
      <c r="A9" s="3949"/>
      <c r="B9" s="3950" t="s">
        <v>5134</v>
      </c>
      <c r="C9" s="3951"/>
      <c r="D9" s="6334" t="s">
        <v>5172</v>
      </c>
      <c r="E9" s="6335"/>
      <c r="F9" s="6335"/>
      <c r="G9" s="6335"/>
      <c r="H9" s="6335"/>
      <c r="I9" s="6335"/>
      <c r="J9" s="3952"/>
      <c r="K9" s="3952"/>
      <c r="L9" s="3953"/>
      <c r="M9" s="3954"/>
      <c r="N9" s="3954"/>
      <c r="O9" s="3955"/>
      <c r="P9" s="3952"/>
      <c r="Q9" s="3952"/>
    </row>
    <row r="10" spans="1:17" s="3922" customFormat="1" ht="18.75" customHeight="1">
      <c r="A10" s="6336" t="s">
        <v>5136</v>
      </c>
      <c r="B10" s="6336"/>
      <c r="C10" s="3956"/>
      <c r="D10" s="3957"/>
      <c r="E10" s="3958"/>
      <c r="F10" s="3958"/>
      <c r="G10" s="3958"/>
      <c r="H10" s="3958"/>
      <c r="I10" s="3958"/>
      <c r="J10" s="3958"/>
      <c r="K10" s="3958"/>
      <c r="L10" s="3958"/>
      <c r="M10" s="3958"/>
      <c r="N10" s="3958"/>
      <c r="O10" s="3958"/>
      <c r="P10" s="3958"/>
      <c r="Q10" s="3958"/>
    </row>
    <row r="11" spans="1:17" s="3933" customFormat="1" ht="17.25" customHeight="1">
      <c r="A11" s="3934" t="s">
        <v>1919</v>
      </c>
      <c r="B11" s="3935" t="s">
        <v>5173</v>
      </c>
      <c r="C11" s="3959" t="s">
        <v>5174</v>
      </c>
      <c r="D11" s="3929">
        <v>11780</v>
      </c>
      <c r="E11" s="3929">
        <v>15457</v>
      </c>
      <c r="F11" s="3930">
        <f t="shared" ref="F11:F19" si="2">D11+E11</f>
        <v>27237</v>
      </c>
      <c r="G11" s="3929">
        <v>10982</v>
      </c>
      <c r="H11" s="3929">
        <v>14268</v>
      </c>
      <c r="I11" s="3930">
        <f t="shared" ref="I11:I19" si="3">G11+H11</f>
        <v>25250</v>
      </c>
      <c r="J11" s="3929">
        <f t="shared" ref="J11:K19" si="4">D11-G11</f>
        <v>798</v>
      </c>
      <c r="K11" s="3929">
        <f t="shared" si="4"/>
        <v>1189</v>
      </c>
      <c r="L11" s="3930">
        <f t="shared" ref="L11:L19" si="5">J11+K11</f>
        <v>1987</v>
      </c>
      <c r="M11" s="3931">
        <f t="shared" ref="M11:O19" si="6">G11/D11*100</f>
        <v>93.225806451612897</v>
      </c>
      <c r="N11" s="3931">
        <f t="shared" si="6"/>
        <v>92.307692307692307</v>
      </c>
      <c r="O11" s="3932">
        <f t="shared" si="6"/>
        <v>92.704776590667109</v>
      </c>
      <c r="P11" s="3929">
        <v>28</v>
      </c>
      <c r="Q11" s="3929">
        <v>40</v>
      </c>
    </row>
    <row r="12" spans="1:17" s="3933" customFormat="1" ht="17.25" customHeight="1">
      <c r="A12" s="3934"/>
      <c r="B12" s="3935" t="s">
        <v>5175</v>
      </c>
      <c r="C12" s="3959" t="s">
        <v>5176</v>
      </c>
      <c r="D12" s="3929">
        <v>13722</v>
      </c>
      <c r="E12" s="3929">
        <v>17825</v>
      </c>
      <c r="F12" s="3930">
        <f t="shared" si="2"/>
        <v>31547</v>
      </c>
      <c r="G12" s="3929">
        <v>12582</v>
      </c>
      <c r="H12" s="3929">
        <v>16145</v>
      </c>
      <c r="I12" s="3930">
        <f t="shared" si="3"/>
        <v>28727</v>
      </c>
      <c r="J12" s="3929">
        <f t="shared" si="4"/>
        <v>1140</v>
      </c>
      <c r="K12" s="3929">
        <f t="shared" si="4"/>
        <v>1680</v>
      </c>
      <c r="L12" s="3930">
        <f t="shared" si="5"/>
        <v>2820</v>
      </c>
      <c r="M12" s="3931">
        <f t="shared" si="6"/>
        <v>91.692173152601669</v>
      </c>
      <c r="N12" s="3931">
        <f t="shared" si="6"/>
        <v>90.575035063113603</v>
      </c>
      <c r="O12" s="3932">
        <f t="shared" si="6"/>
        <v>91.060956667828947</v>
      </c>
      <c r="P12" s="3929">
        <v>28</v>
      </c>
      <c r="Q12" s="3929">
        <v>38</v>
      </c>
    </row>
    <row r="13" spans="1:17" s="3933" customFormat="1" ht="17.25" customHeight="1">
      <c r="A13" s="3934"/>
      <c r="B13" s="3935" t="s">
        <v>5177</v>
      </c>
      <c r="C13" s="3959" t="s">
        <v>5178</v>
      </c>
      <c r="D13" s="3929">
        <v>15925</v>
      </c>
      <c r="E13" s="3929">
        <v>20175</v>
      </c>
      <c r="F13" s="3930">
        <f t="shared" si="2"/>
        <v>36100</v>
      </c>
      <c r="G13" s="3929">
        <v>14526</v>
      </c>
      <c r="H13" s="3929">
        <v>17882</v>
      </c>
      <c r="I13" s="3930">
        <f t="shared" si="3"/>
        <v>32408</v>
      </c>
      <c r="J13" s="3929">
        <f t="shared" si="4"/>
        <v>1399</v>
      </c>
      <c r="K13" s="3929">
        <f t="shared" si="4"/>
        <v>2293</v>
      </c>
      <c r="L13" s="3930">
        <f t="shared" si="5"/>
        <v>3692</v>
      </c>
      <c r="M13" s="3931">
        <f t="shared" si="6"/>
        <v>91.215070643642065</v>
      </c>
      <c r="N13" s="3931">
        <f t="shared" si="6"/>
        <v>88.634448574969014</v>
      </c>
      <c r="O13" s="3932">
        <f t="shared" si="6"/>
        <v>89.772853185595565</v>
      </c>
      <c r="P13" s="3929">
        <v>28</v>
      </c>
      <c r="Q13" s="3929">
        <v>33</v>
      </c>
    </row>
    <row r="14" spans="1:17" s="3933" customFormat="1" ht="17.25" customHeight="1">
      <c r="A14" s="3934"/>
      <c r="B14" s="3935" t="s">
        <v>5142</v>
      </c>
      <c r="C14" s="3959"/>
      <c r="D14" s="3929">
        <v>17306</v>
      </c>
      <c r="E14" s="3929">
        <v>20680</v>
      </c>
      <c r="F14" s="3930">
        <f t="shared" si="2"/>
        <v>37986</v>
      </c>
      <c r="G14" s="3929">
        <v>15414</v>
      </c>
      <c r="H14" s="3929">
        <v>18386</v>
      </c>
      <c r="I14" s="3930">
        <f t="shared" si="3"/>
        <v>33800</v>
      </c>
      <c r="J14" s="3929">
        <f t="shared" si="4"/>
        <v>1892</v>
      </c>
      <c r="K14" s="3929">
        <f t="shared" si="4"/>
        <v>2294</v>
      </c>
      <c r="L14" s="3930">
        <f t="shared" si="5"/>
        <v>4186</v>
      </c>
      <c r="M14" s="3931">
        <f t="shared" si="6"/>
        <v>89.067375476713281</v>
      </c>
      <c r="N14" s="3931">
        <f t="shared" si="6"/>
        <v>88.907156673114116</v>
      </c>
      <c r="O14" s="3932">
        <f t="shared" si="6"/>
        <v>88.980150581793296</v>
      </c>
      <c r="P14" s="3929">
        <v>28</v>
      </c>
      <c r="Q14" s="3929">
        <v>30</v>
      </c>
    </row>
    <row r="15" spans="1:17" s="3933" customFormat="1" ht="17.25" customHeight="1">
      <c r="A15" s="3934"/>
      <c r="B15" s="3935" t="s">
        <v>5143</v>
      </c>
      <c r="C15" s="3959" t="s">
        <v>5179</v>
      </c>
      <c r="D15" s="3929">
        <v>18030</v>
      </c>
      <c r="E15" s="3929">
        <v>21587</v>
      </c>
      <c r="F15" s="3930">
        <f t="shared" si="2"/>
        <v>39617</v>
      </c>
      <c r="G15" s="3929">
        <v>12668</v>
      </c>
      <c r="H15" s="3929">
        <v>14313</v>
      </c>
      <c r="I15" s="3930">
        <f t="shared" si="3"/>
        <v>26981</v>
      </c>
      <c r="J15" s="3929">
        <f t="shared" si="4"/>
        <v>5362</v>
      </c>
      <c r="K15" s="3929">
        <f t="shared" si="4"/>
        <v>7274</v>
      </c>
      <c r="L15" s="3930">
        <f t="shared" si="5"/>
        <v>12636</v>
      </c>
      <c r="M15" s="3931">
        <f t="shared" si="6"/>
        <v>70.260676650027733</v>
      </c>
      <c r="N15" s="3931">
        <f t="shared" si="6"/>
        <v>66.303793950062541</v>
      </c>
      <c r="O15" s="3932">
        <f t="shared" si="6"/>
        <v>68.104601559936398</v>
      </c>
      <c r="P15" s="3929">
        <v>1</v>
      </c>
      <c r="Q15" s="3929">
        <v>2</v>
      </c>
    </row>
    <row r="16" spans="1:17" s="3933" customFormat="1" ht="17.25" customHeight="1">
      <c r="A16" s="3934"/>
      <c r="B16" s="3935" t="s">
        <v>5180</v>
      </c>
      <c r="C16" s="3959"/>
      <c r="D16" s="3929">
        <v>18799</v>
      </c>
      <c r="E16" s="3929">
        <v>22173</v>
      </c>
      <c r="F16" s="3930">
        <f t="shared" si="2"/>
        <v>40972</v>
      </c>
      <c r="G16" s="3929">
        <v>16988</v>
      </c>
      <c r="H16" s="3929">
        <v>19855</v>
      </c>
      <c r="I16" s="3930">
        <f t="shared" si="3"/>
        <v>36843</v>
      </c>
      <c r="J16" s="3929">
        <f t="shared" si="4"/>
        <v>1811</v>
      </c>
      <c r="K16" s="3929">
        <f t="shared" si="4"/>
        <v>2318</v>
      </c>
      <c r="L16" s="3930">
        <f t="shared" si="5"/>
        <v>4129</v>
      </c>
      <c r="M16" s="3931">
        <f t="shared" si="6"/>
        <v>90.366508856854082</v>
      </c>
      <c r="N16" s="3931">
        <f t="shared" si="6"/>
        <v>89.545844044558692</v>
      </c>
      <c r="O16" s="3932">
        <f t="shared" si="6"/>
        <v>89.92238601972079</v>
      </c>
      <c r="P16" s="3929">
        <v>28</v>
      </c>
      <c r="Q16" s="3929">
        <v>31</v>
      </c>
    </row>
    <row r="17" spans="1:17" s="3933" customFormat="1" ht="17.25" customHeight="1">
      <c r="A17" s="3934"/>
      <c r="B17" s="3935" t="s">
        <v>5181</v>
      </c>
      <c r="C17" s="3959"/>
      <c r="D17" s="3929">
        <v>19793</v>
      </c>
      <c r="E17" s="3929">
        <v>23356</v>
      </c>
      <c r="F17" s="3930">
        <f t="shared" si="2"/>
        <v>43149</v>
      </c>
      <c r="G17" s="3929">
        <v>17352</v>
      </c>
      <c r="H17" s="3929">
        <v>20292</v>
      </c>
      <c r="I17" s="3930">
        <f t="shared" si="3"/>
        <v>37644</v>
      </c>
      <c r="J17" s="3929">
        <f t="shared" si="4"/>
        <v>2441</v>
      </c>
      <c r="K17" s="3929">
        <f t="shared" si="4"/>
        <v>3064</v>
      </c>
      <c r="L17" s="3930">
        <f t="shared" si="5"/>
        <v>5505</v>
      </c>
      <c r="M17" s="3931">
        <f t="shared" si="6"/>
        <v>87.667357146465918</v>
      </c>
      <c r="N17" s="3931">
        <f t="shared" si="6"/>
        <v>86.881315293714678</v>
      </c>
      <c r="O17" s="3932">
        <f t="shared" si="6"/>
        <v>87.241882778279916</v>
      </c>
      <c r="P17" s="3929">
        <v>28</v>
      </c>
      <c r="Q17" s="3929">
        <v>29</v>
      </c>
    </row>
    <row r="18" spans="1:17" s="3933" customFormat="1" ht="17.25" customHeight="1">
      <c r="A18" s="3934"/>
      <c r="B18" s="3935" t="s">
        <v>5182</v>
      </c>
      <c r="C18" s="3959"/>
      <c r="D18" s="3929">
        <v>21028</v>
      </c>
      <c r="E18" s="3929">
        <v>24839</v>
      </c>
      <c r="F18" s="3930">
        <f t="shared" si="2"/>
        <v>45867</v>
      </c>
      <c r="G18" s="3929">
        <v>18421</v>
      </c>
      <c r="H18" s="3929">
        <v>22108</v>
      </c>
      <c r="I18" s="3930">
        <f t="shared" si="3"/>
        <v>40529</v>
      </c>
      <c r="J18" s="3929">
        <f t="shared" si="4"/>
        <v>2607</v>
      </c>
      <c r="K18" s="3929">
        <f t="shared" si="4"/>
        <v>2731</v>
      </c>
      <c r="L18" s="3930">
        <f t="shared" si="5"/>
        <v>5338</v>
      </c>
      <c r="M18" s="3931">
        <f t="shared" si="6"/>
        <v>87.602244626212666</v>
      </c>
      <c r="N18" s="3931">
        <f t="shared" si="6"/>
        <v>89.005193445790894</v>
      </c>
      <c r="O18" s="3932">
        <f t="shared" si="6"/>
        <v>88.3620031831164</v>
      </c>
      <c r="P18" s="3929">
        <v>28</v>
      </c>
      <c r="Q18" s="3929">
        <v>29</v>
      </c>
    </row>
    <row r="19" spans="1:17" s="3933" customFormat="1" ht="17.25" customHeight="1">
      <c r="A19" s="3934"/>
      <c r="B19" s="3935" t="s">
        <v>5183</v>
      </c>
      <c r="C19" s="3959"/>
      <c r="D19" s="3929">
        <v>22060</v>
      </c>
      <c r="E19" s="3929">
        <v>26194</v>
      </c>
      <c r="F19" s="3930">
        <f t="shared" si="2"/>
        <v>48254</v>
      </c>
      <c r="G19" s="3929">
        <v>19102</v>
      </c>
      <c r="H19" s="3929">
        <v>23143</v>
      </c>
      <c r="I19" s="3930">
        <f t="shared" si="3"/>
        <v>42245</v>
      </c>
      <c r="J19" s="3929">
        <f t="shared" si="4"/>
        <v>2958</v>
      </c>
      <c r="K19" s="3929">
        <f t="shared" si="4"/>
        <v>3051</v>
      </c>
      <c r="L19" s="3930">
        <f t="shared" si="5"/>
        <v>6009</v>
      </c>
      <c r="M19" s="3931">
        <f t="shared" si="6"/>
        <v>86.591115140525844</v>
      </c>
      <c r="N19" s="3931">
        <f t="shared" si="6"/>
        <v>88.35229441856913</v>
      </c>
      <c r="O19" s="3932">
        <f t="shared" si="6"/>
        <v>87.547146350561604</v>
      </c>
      <c r="P19" s="3929">
        <v>28</v>
      </c>
      <c r="Q19" s="3929">
        <v>29</v>
      </c>
    </row>
    <row r="20" spans="1:17" s="3933" customFormat="1" ht="17.25" customHeight="1">
      <c r="A20" s="3934" t="s">
        <v>1982</v>
      </c>
      <c r="B20" s="3935" t="s">
        <v>5184</v>
      </c>
      <c r="C20" s="3959"/>
      <c r="D20" s="6334" t="s">
        <v>5172</v>
      </c>
      <c r="E20" s="6335"/>
      <c r="F20" s="6335"/>
      <c r="G20" s="6335"/>
      <c r="H20" s="6335"/>
      <c r="I20" s="6335"/>
      <c r="J20" s="3952"/>
      <c r="K20" s="3952"/>
      <c r="L20" s="3953"/>
      <c r="M20" s="3954"/>
      <c r="N20" s="3954"/>
      <c r="O20" s="3955"/>
      <c r="P20" s="3952"/>
      <c r="Q20" s="3952"/>
    </row>
    <row r="21" spans="1:17" s="3933" customFormat="1" ht="17.25" customHeight="1">
      <c r="A21" s="3942"/>
      <c r="B21" s="3935" t="s">
        <v>5185</v>
      </c>
      <c r="C21" s="3959"/>
      <c r="D21" s="3929">
        <v>24092</v>
      </c>
      <c r="E21" s="3929">
        <v>28430</v>
      </c>
      <c r="F21" s="3930">
        <f>D21+E21</f>
        <v>52522</v>
      </c>
      <c r="G21" s="3929">
        <v>19789</v>
      </c>
      <c r="H21" s="3929">
        <v>24066</v>
      </c>
      <c r="I21" s="3930">
        <f>G21+H21</f>
        <v>43855</v>
      </c>
      <c r="J21" s="3929">
        <f t="shared" ref="J21:K25" si="7">D21-G21</f>
        <v>4303</v>
      </c>
      <c r="K21" s="3929">
        <f t="shared" si="7"/>
        <v>4364</v>
      </c>
      <c r="L21" s="3930">
        <f>J21+K21</f>
        <v>8667</v>
      </c>
      <c r="M21" s="3931">
        <f t="shared" ref="M21:O25" si="8">G21/D21*100</f>
        <v>82.139299352482155</v>
      </c>
      <c r="N21" s="3931">
        <f t="shared" si="8"/>
        <v>84.650017587055927</v>
      </c>
      <c r="O21" s="3932">
        <f t="shared" si="8"/>
        <v>83.498343551273763</v>
      </c>
      <c r="P21" s="3929">
        <v>24</v>
      </c>
      <c r="Q21" s="3929">
        <v>27</v>
      </c>
    </row>
    <row r="22" spans="1:17" s="3933" customFormat="1" ht="17.25" customHeight="1">
      <c r="A22" s="3942"/>
      <c r="B22" s="3935" t="s">
        <v>5150</v>
      </c>
      <c r="C22" s="3959" t="s">
        <v>5179</v>
      </c>
      <c r="D22" s="3929">
        <v>24323</v>
      </c>
      <c r="E22" s="3929">
        <v>28735</v>
      </c>
      <c r="F22" s="3930">
        <f>D22+E22</f>
        <v>53058</v>
      </c>
      <c r="G22" s="3929">
        <v>18262</v>
      </c>
      <c r="H22" s="3929">
        <v>21748</v>
      </c>
      <c r="I22" s="3930">
        <f>G22+H22</f>
        <v>40010</v>
      </c>
      <c r="J22" s="3929">
        <f t="shared" si="7"/>
        <v>6061</v>
      </c>
      <c r="K22" s="3929">
        <f t="shared" si="7"/>
        <v>6987</v>
      </c>
      <c r="L22" s="3930">
        <f>J22+K22</f>
        <v>13048</v>
      </c>
      <c r="M22" s="3931">
        <f t="shared" si="8"/>
        <v>75.08119886527156</v>
      </c>
      <c r="N22" s="3931">
        <f t="shared" si="8"/>
        <v>75.684705063511387</v>
      </c>
      <c r="O22" s="3932">
        <f t="shared" si="8"/>
        <v>75.408044027290885</v>
      </c>
      <c r="P22" s="3929">
        <v>1</v>
      </c>
      <c r="Q22" s="3929">
        <v>2</v>
      </c>
    </row>
    <row r="23" spans="1:17" s="3933" customFormat="1" ht="17.25" customHeight="1">
      <c r="A23" s="3942"/>
      <c r="B23" s="3935" t="s">
        <v>5186</v>
      </c>
      <c r="C23" s="3959"/>
      <c r="D23" s="3929">
        <v>25039</v>
      </c>
      <c r="E23" s="3929">
        <v>29433</v>
      </c>
      <c r="F23" s="3930">
        <f>D23+E23</f>
        <v>54472</v>
      </c>
      <c r="G23" s="3929">
        <v>20171</v>
      </c>
      <c r="H23" s="3929">
        <v>24306</v>
      </c>
      <c r="I23" s="3930">
        <f>G23+H23</f>
        <v>44477</v>
      </c>
      <c r="J23" s="3929">
        <f t="shared" si="7"/>
        <v>4868</v>
      </c>
      <c r="K23" s="3929">
        <f t="shared" si="7"/>
        <v>5127</v>
      </c>
      <c r="L23" s="3930">
        <f>J23+K23</f>
        <v>9995</v>
      </c>
      <c r="M23" s="3931">
        <f t="shared" si="8"/>
        <v>80.558329006749474</v>
      </c>
      <c r="N23" s="3931">
        <f t="shared" si="8"/>
        <v>82.580776679237587</v>
      </c>
      <c r="O23" s="3932">
        <f t="shared" si="8"/>
        <v>81.651123512997501</v>
      </c>
      <c r="P23" s="3929">
        <v>24</v>
      </c>
      <c r="Q23" s="3929">
        <v>30</v>
      </c>
    </row>
    <row r="24" spans="1:17" s="3933" customFormat="1" ht="16.5" customHeight="1">
      <c r="A24" s="3942"/>
      <c r="B24" s="3935" t="s">
        <v>5151</v>
      </c>
      <c r="C24" s="3959" t="s">
        <v>5179</v>
      </c>
      <c r="D24" s="3929">
        <v>25169</v>
      </c>
      <c r="E24" s="3929">
        <v>29415</v>
      </c>
      <c r="F24" s="3930">
        <f>D24+E24</f>
        <v>54584</v>
      </c>
      <c r="G24" s="3929">
        <v>18730</v>
      </c>
      <c r="H24" s="3929">
        <v>22277</v>
      </c>
      <c r="I24" s="3930">
        <f>G24+H24</f>
        <v>41007</v>
      </c>
      <c r="J24" s="3929">
        <f t="shared" si="7"/>
        <v>6439</v>
      </c>
      <c r="K24" s="3929">
        <f t="shared" si="7"/>
        <v>7138</v>
      </c>
      <c r="L24" s="3930">
        <f>J24+K24</f>
        <v>13577</v>
      </c>
      <c r="M24" s="3931">
        <f t="shared" si="8"/>
        <v>74.416941475624782</v>
      </c>
      <c r="N24" s="3931">
        <f t="shared" si="8"/>
        <v>75.733469318374986</v>
      </c>
      <c r="O24" s="3932">
        <f t="shared" si="8"/>
        <v>75.126410669793344</v>
      </c>
      <c r="P24" s="3929">
        <v>1</v>
      </c>
      <c r="Q24" s="3929">
        <v>3</v>
      </c>
    </row>
    <row r="25" spans="1:17" s="3933" customFormat="1" ht="16.5" customHeight="1">
      <c r="A25" s="3942"/>
      <c r="B25" s="3935" t="s">
        <v>5187</v>
      </c>
      <c r="C25" s="3959"/>
      <c r="D25" s="3929">
        <v>25225</v>
      </c>
      <c r="E25" s="3929">
        <v>29394</v>
      </c>
      <c r="F25" s="3930">
        <f>D25+E25</f>
        <v>54619</v>
      </c>
      <c r="G25" s="3929">
        <v>17586</v>
      </c>
      <c r="H25" s="3929">
        <v>20925</v>
      </c>
      <c r="I25" s="3930">
        <f>G25+H25</f>
        <v>38511</v>
      </c>
      <c r="J25" s="3929">
        <f t="shared" si="7"/>
        <v>7639</v>
      </c>
      <c r="K25" s="3929">
        <f t="shared" si="7"/>
        <v>8469</v>
      </c>
      <c r="L25" s="3930">
        <f>J25+K25</f>
        <v>16108</v>
      </c>
      <c r="M25" s="3931">
        <f t="shared" si="8"/>
        <v>69.716551040634286</v>
      </c>
      <c r="N25" s="3931">
        <f t="shared" si="8"/>
        <v>71.187997550520507</v>
      </c>
      <c r="O25" s="3932">
        <f t="shared" si="8"/>
        <v>70.508431132023645</v>
      </c>
      <c r="P25" s="3929">
        <v>22</v>
      </c>
      <c r="Q25" s="3929">
        <v>23</v>
      </c>
    </row>
    <row r="26" spans="1:17" s="3933" customFormat="1" ht="16.5" customHeight="1" thickBot="1">
      <c r="A26" s="3960"/>
      <c r="B26" s="3961" t="s">
        <v>5152</v>
      </c>
      <c r="C26" s="3962" t="s">
        <v>5188</v>
      </c>
      <c r="D26" s="6321" t="s">
        <v>5172</v>
      </c>
      <c r="E26" s="6322"/>
      <c r="F26" s="6322"/>
      <c r="G26" s="6322"/>
      <c r="H26" s="6322"/>
      <c r="I26" s="6322"/>
      <c r="J26" s="3963"/>
      <c r="K26" s="3963"/>
      <c r="L26" s="3964"/>
      <c r="M26" s="3965"/>
      <c r="N26" s="3965"/>
      <c r="O26" s="3966"/>
      <c r="P26" s="3963"/>
      <c r="Q26" s="3963"/>
    </row>
    <row r="27" spans="1:17" s="3923" customFormat="1" ht="15" customHeight="1">
      <c r="A27" s="3967" t="s">
        <v>5189</v>
      </c>
      <c r="B27" s="3967"/>
      <c r="C27" s="3967"/>
      <c r="D27" s="3967"/>
      <c r="E27" s="3967"/>
      <c r="F27" s="3968"/>
      <c r="G27" s="3967"/>
      <c r="I27" s="3924"/>
      <c r="L27" s="3924"/>
      <c r="O27" s="3924"/>
      <c r="P27" s="3967"/>
      <c r="Q27" s="3969" t="s">
        <v>5190</v>
      </c>
    </row>
    <row r="28" spans="1:17" s="3923" customFormat="1" ht="12" customHeight="1">
      <c r="A28" s="3923" t="s">
        <v>5191</v>
      </c>
      <c r="F28" s="3924"/>
      <c r="I28" s="3924"/>
      <c r="L28" s="3924"/>
      <c r="O28" s="3924"/>
    </row>
    <row r="30" spans="1:17" s="3970" customFormat="1" ht="30" customHeight="1">
      <c r="A30" s="6323" t="s">
        <v>5192</v>
      </c>
      <c r="B30" s="6323"/>
      <c r="C30" s="6323"/>
      <c r="D30" s="6323"/>
      <c r="E30" s="6323"/>
      <c r="F30" s="6323"/>
      <c r="G30" s="6323"/>
      <c r="H30" s="6323"/>
      <c r="I30" s="6323"/>
    </row>
    <row r="31" spans="1:17" s="3971" customFormat="1" ht="17.25" customHeight="1" thickBot="1">
      <c r="F31" s="3972"/>
      <c r="I31" s="3972"/>
      <c r="L31" s="3972"/>
      <c r="O31" s="3972"/>
      <c r="Q31" s="3973" t="s">
        <v>1991</v>
      </c>
    </row>
    <row r="32" spans="1:17" s="3974" customFormat="1" ht="17.25" customHeight="1">
      <c r="A32" s="6324" t="s">
        <v>5123</v>
      </c>
      <c r="B32" s="6324"/>
      <c r="C32" s="6325"/>
      <c r="D32" s="6328" t="s">
        <v>5124</v>
      </c>
      <c r="E32" s="6315"/>
      <c r="F32" s="6315"/>
      <c r="G32" s="6315" t="s">
        <v>5125</v>
      </c>
      <c r="H32" s="6315"/>
      <c r="I32" s="6315"/>
      <c r="J32" s="6315" t="s">
        <v>5126</v>
      </c>
      <c r="K32" s="6315"/>
      <c r="L32" s="6315"/>
      <c r="M32" s="6315" t="s">
        <v>5127</v>
      </c>
      <c r="N32" s="6315"/>
      <c r="O32" s="6315"/>
      <c r="P32" s="6315" t="s">
        <v>5128</v>
      </c>
      <c r="Q32" s="6317" t="s">
        <v>5129</v>
      </c>
    </row>
    <row r="33" spans="1:17" s="3974" customFormat="1" ht="17.25" customHeight="1">
      <c r="A33" s="6326"/>
      <c r="B33" s="6326"/>
      <c r="C33" s="6327"/>
      <c r="D33" s="3975" t="s">
        <v>369</v>
      </c>
      <c r="E33" s="3976" t="s">
        <v>370</v>
      </c>
      <c r="F33" s="3976" t="s">
        <v>1461</v>
      </c>
      <c r="G33" s="3976" t="s">
        <v>369</v>
      </c>
      <c r="H33" s="3976" t="s">
        <v>370</v>
      </c>
      <c r="I33" s="3976" t="s">
        <v>1461</v>
      </c>
      <c r="J33" s="3976" t="s">
        <v>369</v>
      </c>
      <c r="K33" s="3976" t="s">
        <v>370</v>
      </c>
      <c r="L33" s="3977" t="s">
        <v>1461</v>
      </c>
      <c r="M33" s="3976" t="s">
        <v>369</v>
      </c>
      <c r="N33" s="3976" t="s">
        <v>370</v>
      </c>
      <c r="O33" s="3976" t="s">
        <v>1461</v>
      </c>
      <c r="P33" s="6316"/>
      <c r="Q33" s="6318"/>
    </row>
    <row r="34" spans="1:17" s="3981" customFormat="1" ht="17.25" customHeight="1">
      <c r="A34" s="6287" t="s">
        <v>5154</v>
      </c>
      <c r="B34" s="6287"/>
      <c r="C34" s="3978"/>
      <c r="D34" s="3979"/>
      <c r="E34" s="3979"/>
      <c r="F34" s="3979"/>
      <c r="G34" s="3979"/>
      <c r="H34" s="3979"/>
      <c r="I34" s="3979"/>
      <c r="J34" s="3979"/>
      <c r="K34" s="3979"/>
      <c r="L34" s="3979"/>
      <c r="M34" s="3979"/>
      <c r="N34" s="3979"/>
      <c r="O34" s="3980"/>
      <c r="P34" s="3980"/>
      <c r="Q34" s="3980"/>
    </row>
    <row r="35" spans="1:17" s="3990" customFormat="1" ht="17.25" customHeight="1">
      <c r="A35" s="3982" t="s">
        <v>1919</v>
      </c>
      <c r="B35" s="3983" t="s">
        <v>5193</v>
      </c>
      <c r="C35" s="3984"/>
      <c r="D35" s="3985" t="s">
        <v>5157</v>
      </c>
      <c r="E35" s="3986" t="s">
        <v>5157</v>
      </c>
      <c r="F35" s="3987">
        <v>9461</v>
      </c>
      <c r="G35" s="3986" t="s">
        <v>5157</v>
      </c>
      <c r="H35" s="3986" t="s">
        <v>5157</v>
      </c>
      <c r="I35" s="3987">
        <v>8699</v>
      </c>
      <c r="J35" s="3986" t="s">
        <v>5157</v>
      </c>
      <c r="K35" s="3986" t="s">
        <v>5157</v>
      </c>
      <c r="L35" s="3987">
        <v>762</v>
      </c>
      <c r="M35" s="3986" t="s">
        <v>5157</v>
      </c>
      <c r="N35" s="3986" t="s">
        <v>5157</v>
      </c>
      <c r="O35" s="3988">
        <f t="shared" ref="O35:O41" si="9">I35/F35*100</f>
        <v>91.945883099038156</v>
      </c>
      <c r="P35" s="3989"/>
      <c r="Q35" s="3989"/>
    </row>
    <row r="36" spans="1:17" s="3990" customFormat="1" ht="17.25" customHeight="1">
      <c r="A36" s="3982"/>
      <c r="B36" s="3983" t="s">
        <v>5194</v>
      </c>
      <c r="C36" s="3984"/>
      <c r="D36" s="3985" t="s">
        <v>5157</v>
      </c>
      <c r="E36" s="3986" t="s">
        <v>5157</v>
      </c>
      <c r="F36" s="3987">
        <v>9298</v>
      </c>
      <c r="G36" s="3986" t="s">
        <v>5157</v>
      </c>
      <c r="H36" s="3986" t="s">
        <v>5157</v>
      </c>
      <c r="I36" s="3987">
        <v>8811</v>
      </c>
      <c r="J36" s="3986" t="s">
        <v>5157</v>
      </c>
      <c r="K36" s="3986" t="s">
        <v>5157</v>
      </c>
      <c r="L36" s="3987">
        <v>487</v>
      </c>
      <c r="M36" s="3986" t="s">
        <v>5157</v>
      </c>
      <c r="N36" s="3986" t="s">
        <v>5157</v>
      </c>
      <c r="O36" s="3988">
        <f t="shared" si="9"/>
        <v>94.762314476231452</v>
      </c>
      <c r="P36" s="3989"/>
      <c r="Q36" s="3989"/>
    </row>
    <row r="37" spans="1:17" s="3990" customFormat="1" ht="17.25" customHeight="1">
      <c r="A37" s="3982"/>
      <c r="B37" s="3983" t="s">
        <v>5195</v>
      </c>
      <c r="C37" s="3984"/>
      <c r="D37" s="3985" t="s">
        <v>5157</v>
      </c>
      <c r="E37" s="3986" t="s">
        <v>5157</v>
      </c>
      <c r="F37" s="3987">
        <v>8865</v>
      </c>
      <c r="G37" s="3986" t="s">
        <v>5157</v>
      </c>
      <c r="H37" s="3986" t="s">
        <v>5157</v>
      </c>
      <c r="I37" s="3987">
        <v>8132</v>
      </c>
      <c r="J37" s="3986" t="s">
        <v>5157</v>
      </c>
      <c r="K37" s="3986" t="s">
        <v>5157</v>
      </c>
      <c r="L37" s="3987">
        <v>733</v>
      </c>
      <c r="M37" s="3986" t="s">
        <v>5157</v>
      </c>
      <c r="N37" s="3986" t="s">
        <v>5157</v>
      </c>
      <c r="O37" s="3988">
        <f t="shared" si="9"/>
        <v>91.731528482797515</v>
      </c>
      <c r="P37" s="3989"/>
      <c r="Q37" s="3989"/>
    </row>
    <row r="38" spans="1:17" s="3990" customFormat="1" ht="17.25" customHeight="1">
      <c r="A38" s="3982"/>
      <c r="B38" s="3983" t="s">
        <v>5196</v>
      </c>
      <c r="C38" s="3984"/>
      <c r="D38" s="3985" t="s">
        <v>5157</v>
      </c>
      <c r="E38" s="3986" t="s">
        <v>5157</v>
      </c>
      <c r="F38" s="3987">
        <v>9312</v>
      </c>
      <c r="G38" s="3986" t="s">
        <v>5157</v>
      </c>
      <c r="H38" s="3986" t="s">
        <v>5157</v>
      </c>
      <c r="I38" s="3987">
        <v>8866</v>
      </c>
      <c r="J38" s="3986" t="s">
        <v>5157</v>
      </c>
      <c r="K38" s="3986" t="s">
        <v>5157</v>
      </c>
      <c r="L38" s="3987">
        <v>446</v>
      </c>
      <c r="M38" s="3986" t="s">
        <v>5157</v>
      </c>
      <c r="N38" s="3986" t="s">
        <v>5157</v>
      </c>
      <c r="O38" s="3988">
        <f t="shared" si="9"/>
        <v>95.210481099656349</v>
      </c>
      <c r="P38" s="3989"/>
      <c r="Q38" s="3989"/>
    </row>
    <row r="39" spans="1:17" s="3990" customFormat="1" ht="17.25" customHeight="1">
      <c r="A39" s="3982"/>
      <c r="B39" s="3983" t="s">
        <v>5197</v>
      </c>
      <c r="C39" s="3984"/>
      <c r="D39" s="3991">
        <v>4143</v>
      </c>
      <c r="E39" s="3989">
        <v>5136</v>
      </c>
      <c r="F39" s="3987">
        <f>D39+E39</f>
        <v>9279</v>
      </c>
      <c r="G39" s="3989">
        <v>3968</v>
      </c>
      <c r="H39" s="3989">
        <v>4921</v>
      </c>
      <c r="I39" s="3987">
        <f>G39+H39</f>
        <v>8889</v>
      </c>
      <c r="J39" s="3989">
        <f t="shared" ref="J39:K41" si="10">D39-G39</f>
        <v>175</v>
      </c>
      <c r="K39" s="3989">
        <f t="shared" si="10"/>
        <v>215</v>
      </c>
      <c r="L39" s="3987">
        <f>J39+K39</f>
        <v>390</v>
      </c>
      <c r="M39" s="3992">
        <f t="shared" ref="M39:N41" si="11">G39/D39*100</f>
        <v>95.776007723871587</v>
      </c>
      <c r="N39" s="3992">
        <f t="shared" si="11"/>
        <v>95.813862928348911</v>
      </c>
      <c r="O39" s="3988">
        <f t="shared" si="9"/>
        <v>95.79696087940512</v>
      </c>
      <c r="P39" s="3989"/>
      <c r="Q39" s="3989"/>
    </row>
    <row r="40" spans="1:17" s="3990" customFormat="1" ht="17.25" customHeight="1">
      <c r="A40" s="3982"/>
      <c r="B40" s="3983" t="s">
        <v>5198</v>
      </c>
      <c r="C40" s="3984"/>
      <c r="D40" s="3991">
        <v>3979</v>
      </c>
      <c r="E40" s="3989">
        <v>4910</v>
      </c>
      <c r="F40" s="3987">
        <f>D40+E40</f>
        <v>8889</v>
      </c>
      <c r="G40" s="3989">
        <v>3782</v>
      </c>
      <c r="H40" s="3989">
        <v>4625</v>
      </c>
      <c r="I40" s="3987">
        <f>G40+H40</f>
        <v>8407</v>
      </c>
      <c r="J40" s="3989">
        <f t="shared" si="10"/>
        <v>197</v>
      </c>
      <c r="K40" s="3989">
        <f t="shared" si="10"/>
        <v>285</v>
      </c>
      <c r="L40" s="3987">
        <f>J40+K40</f>
        <v>482</v>
      </c>
      <c r="M40" s="3992">
        <f t="shared" si="11"/>
        <v>95.049007288263383</v>
      </c>
      <c r="N40" s="3992">
        <f t="shared" si="11"/>
        <v>94.195519348268846</v>
      </c>
      <c r="O40" s="3988">
        <f t="shared" si="9"/>
        <v>94.577567780402745</v>
      </c>
      <c r="P40" s="3989"/>
      <c r="Q40" s="3989"/>
    </row>
    <row r="41" spans="1:17" s="3990" customFormat="1" ht="17.25" customHeight="1">
      <c r="A41" s="3982"/>
      <c r="B41" s="3983" t="s">
        <v>5199</v>
      </c>
      <c r="C41" s="3984"/>
      <c r="D41" s="3991">
        <v>3992</v>
      </c>
      <c r="E41" s="3989">
        <v>4970</v>
      </c>
      <c r="F41" s="3987">
        <f>D41+E41</f>
        <v>8962</v>
      </c>
      <c r="G41" s="3989">
        <v>3767</v>
      </c>
      <c r="H41" s="3989">
        <v>4662</v>
      </c>
      <c r="I41" s="3987">
        <f>G41+H41</f>
        <v>8429</v>
      </c>
      <c r="J41" s="3989">
        <f t="shared" si="10"/>
        <v>225</v>
      </c>
      <c r="K41" s="3989">
        <f t="shared" si="10"/>
        <v>308</v>
      </c>
      <c r="L41" s="3987">
        <f>J41+K41</f>
        <v>533</v>
      </c>
      <c r="M41" s="3992">
        <f t="shared" si="11"/>
        <v>94.363727454909821</v>
      </c>
      <c r="N41" s="3992">
        <f t="shared" si="11"/>
        <v>93.802816901408448</v>
      </c>
      <c r="O41" s="3988">
        <f t="shared" si="9"/>
        <v>94.05266681544299</v>
      </c>
      <c r="P41" s="3989"/>
      <c r="Q41" s="3989"/>
    </row>
    <row r="42" spans="1:17" s="3990" customFormat="1" ht="17.25" customHeight="1">
      <c r="A42" s="3982"/>
      <c r="B42" s="3983" t="s">
        <v>5200</v>
      </c>
      <c r="C42" s="3984"/>
      <c r="D42" s="6319" t="s">
        <v>5172</v>
      </c>
      <c r="E42" s="6320"/>
      <c r="F42" s="6320"/>
      <c r="G42" s="6320"/>
      <c r="H42" s="6320"/>
      <c r="I42" s="6320"/>
      <c r="J42" s="3993"/>
      <c r="K42" s="3993"/>
      <c r="L42" s="3994"/>
      <c r="M42" s="3995"/>
      <c r="N42" s="3995"/>
      <c r="O42" s="3996"/>
      <c r="P42" s="3993"/>
      <c r="Q42" s="3993"/>
    </row>
    <row r="43" spans="1:17" s="3990" customFormat="1" ht="17.25" customHeight="1">
      <c r="A43" s="3982" t="s">
        <v>1982</v>
      </c>
      <c r="B43" s="3983" t="s">
        <v>5201</v>
      </c>
      <c r="C43" s="3984"/>
      <c r="D43" s="6319" t="s">
        <v>5172</v>
      </c>
      <c r="E43" s="6320"/>
      <c r="F43" s="6320"/>
      <c r="G43" s="6320"/>
      <c r="H43" s="6320"/>
      <c r="I43" s="6320"/>
      <c r="J43" s="3993"/>
      <c r="K43" s="3993"/>
      <c r="L43" s="3994"/>
      <c r="M43" s="3995"/>
      <c r="N43" s="3995"/>
      <c r="O43" s="3996"/>
      <c r="P43" s="3993"/>
      <c r="Q43" s="3993"/>
    </row>
    <row r="44" spans="1:17" s="3990" customFormat="1" ht="16.5" customHeight="1">
      <c r="A44" s="3981"/>
      <c r="B44" s="3983" t="s">
        <v>5202</v>
      </c>
      <c r="C44" s="3984"/>
      <c r="D44" s="3991">
        <v>3888</v>
      </c>
      <c r="E44" s="3989">
        <v>4797</v>
      </c>
      <c r="F44" s="3987">
        <v>8685</v>
      </c>
      <c r="G44" s="3989">
        <v>3413</v>
      </c>
      <c r="H44" s="3989">
        <v>4301</v>
      </c>
      <c r="I44" s="3987">
        <f>G44+H44</f>
        <v>7714</v>
      </c>
      <c r="J44" s="3989">
        <f>D44-G44</f>
        <v>475</v>
      </c>
      <c r="K44" s="3989">
        <f>E44-H44</f>
        <v>496</v>
      </c>
      <c r="L44" s="3987">
        <f>J44+K44</f>
        <v>971</v>
      </c>
      <c r="M44" s="3992">
        <f t="shared" ref="M44:O45" si="12">G44/D44*100</f>
        <v>87.782921810699591</v>
      </c>
      <c r="N44" s="3992">
        <f t="shared" si="12"/>
        <v>89.660204294350635</v>
      </c>
      <c r="O44" s="3988">
        <f t="shared" si="12"/>
        <v>88.819804260218774</v>
      </c>
      <c r="P44" s="3989"/>
      <c r="Q44" s="3989"/>
    </row>
    <row r="45" spans="1:17" s="3990" customFormat="1" ht="16.5" customHeight="1">
      <c r="A45" s="3981"/>
      <c r="B45" s="3983" t="s">
        <v>5203</v>
      </c>
      <c r="C45" s="3984"/>
      <c r="D45" s="3991">
        <v>3780</v>
      </c>
      <c r="E45" s="3989">
        <v>4595</v>
      </c>
      <c r="F45" s="3987">
        <f>D45+E45</f>
        <v>8375</v>
      </c>
      <c r="G45" s="3989">
        <v>3210</v>
      </c>
      <c r="H45" s="3989">
        <v>4008</v>
      </c>
      <c r="I45" s="3987">
        <f>G45+H45</f>
        <v>7218</v>
      </c>
      <c r="J45" s="3989">
        <f>D45-G45</f>
        <v>570</v>
      </c>
      <c r="K45" s="3989">
        <f>E45-H45</f>
        <v>587</v>
      </c>
      <c r="L45" s="3987">
        <f>J45+K45</f>
        <v>1157</v>
      </c>
      <c r="M45" s="3992">
        <f t="shared" si="12"/>
        <v>84.920634920634924</v>
      </c>
      <c r="N45" s="3992">
        <f t="shared" si="12"/>
        <v>87.225244831338415</v>
      </c>
      <c r="O45" s="3988">
        <f t="shared" si="12"/>
        <v>86.185074626865671</v>
      </c>
      <c r="P45" s="3989"/>
      <c r="Q45" s="3989"/>
    </row>
    <row r="46" spans="1:17" s="3990" customFormat="1" ht="16.5" customHeight="1" thickBot="1">
      <c r="A46" s="3997"/>
      <c r="B46" s="3998" t="s">
        <v>5204</v>
      </c>
      <c r="C46" s="3999"/>
      <c r="D46" s="6311" t="s">
        <v>5172</v>
      </c>
      <c r="E46" s="6312"/>
      <c r="F46" s="6312"/>
      <c r="G46" s="6312"/>
      <c r="H46" s="6312"/>
      <c r="I46" s="6312"/>
      <c r="J46" s="4000"/>
      <c r="K46" s="4000"/>
      <c r="L46" s="4001"/>
      <c r="M46" s="4002"/>
      <c r="N46" s="4002"/>
      <c r="O46" s="4003"/>
      <c r="P46" s="4000"/>
      <c r="Q46" s="4000"/>
    </row>
    <row r="47" spans="1:17" s="3990" customFormat="1" ht="16.5" customHeight="1">
      <c r="A47" s="6313"/>
      <c r="B47" s="6313"/>
      <c r="C47" s="6313"/>
      <c r="D47" s="6314"/>
      <c r="E47" s="6314"/>
      <c r="F47" s="6314"/>
      <c r="G47" s="6314"/>
      <c r="I47" s="3972"/>
      <c r="L47" s="3972"/>
      <c r="O47" s="3972"/>
      <c r="P47" s="4004"/>
      <c r="Q47" s="4005" t="s">
        <v>5190</v>
      </c>
    </row>
  </sheetData>
  <mergeCells count="26">
    <mergeCell ref="D20:I20"/>
    <mergeCell ref="A1:I1"/>
    <mergeCell ref="A3:C4"/>
    <mergeCell ref="D3:F3"/>
    <mergeCell ref="G3:I3"/>
    <mergeCell ref="P3:P4"/>
    <mergeCell ref="Q3:Q4"/>
    <mergeCell ref="A5:B5"/>
    <mergeCell ref="D9:I9"/>
    <mergeCell ref="A10:B10"/>
    <mergeCell ref="J3:L3"/>
    <mergeCell ref="M3:O3"/>
    <mergeCell ref="D26:I26"/>
    <mergeCell ref="A30:I30"/>
    <mergeCell ref="A32:C33"/>
    <mergeCell ref="D32:F32"/>
    <mergeCell ref="G32:I32"/>
    <mergeCell ref="D46:I46"/>
    <mergeCell ref="A47:G47"/>
    <mergeCell ref="M32:O32"/>
    <mergeCell ref="P32:P33"/>
    <mergeCell ref="Q32:Q33"/>
    <mergeCell ref="A34:B34"/>
    <mergeCell ref="D42:I42"/>
    <mergeCell ref="D43:I43"/>
    <mergeCell ref="J32:L32"/>
  </mergeCells>
  <phoneticPr fontId="2"/>
  <printOptions horizontalCentered="1"/>
  <pageMargins left="0.23622047244094491" right="0.23622047244094491" top="0.74803149606299213" bottom="0.74803149606299213" header="0.31496062992125984" footer="0.31496062992125984"/>
  <pageSetup paperSize="9" scale="95" firstPageNumber="148" orientation="portrait" useFirstPageNumber="1" r:id="rId1"/>
  <headerFooter alignWithMargins="0">
    <oddFooter>&amp;C&amp;"ＭＳ 明朝,標準"&amp;10&amp;P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3D95-08DE-4227-8666-4090FB379D2A}">
  <dimension ref="A1:R48"/>
  <sheetViews>
    <sheetView showGridLines="0" view="pageBreakPreview" zoomScaleNormal="90" zoomScaleSheetLayoutView="100" workbookViewId="0">
      <selection sqref="A1:I1"/>
    </sheetView>
  </sheetViews>
  <sheetFormatPr defaultColWidth="9" defaultRowHeight="13"/>
  <cols>
    <col min="1" max="1" width="5.1796875" style="4034" customWidth="1"/>
    <col min="2" max="2" width="9.453125" style="4034" customWidth="1"/>
    <col min="3" max="3" width="13.81640625" style="4034" customWidth="1"/>
    <col min="4" max="5" width="11.36328125" style="4034" customWidth="1"/>
    <col min="6" max="6" width="11.36328125" style="3974" customWidth="1"/>
    <col min="7" max="8" width="11.36328125" style="4034" customWidth="1"/>
    <col min="9" max="9" width="11.36328125" style="3974" customWidth="1"/>
    <col min="10" max="11" width="11.36328125" style="4034" customWidth="1"/>
    <col min="12" max="12" width="11.36328125" style="3974" customWidth="1"/>
    <col min="13" max="14" width="11.36328125" style="4034" customWidth="1"/>
    <col min="15" max="15" width="11.36328125" style="3974" customWidth="1"/>
    <col min="16" max="17" width="11.36328125" style="4034" customWidth="1"/>
    <col min="18" max="16384" width="9" style="4034"/>
  </cols>
  <sheetData>
    <row r="1" spans="1:18" s="3974" customFormat="1" ht="30" customHeight="1">
      <c r="A1" s="6343" t="s">
        <v>5205</v>
      </c>
      <c r="B1" s="6343"/>
      <c r="C1" s="6343"/>
      <c r="D1" s="6343"/>
      <c r="E1" s="6343"/>
      <c r="F1" s="6343"/>
      <c r="G1" s="6343"/>
      <c r="H1" s="6343"/>
      <c r="I1" s="6343"/>
    </row>
    <row r="2" spans="1:18" s="3971" customFormat="1" ht="14.25" customHeight="1" thickBot="1">
      <c r="F2" s="3972"/>
      <c r="I2" s="3972"/>
      <c r="L2" s="3972"/>
      <c r="O2" s="3972"/>
      <c r="Q2" s="3973" t="s">
        <v>1991</v>
      </c>
    </row>
    <row r="3" spans="1:18" s="3974" customFormat="1" ht="18.75" customHeight="1">
      <c r="A3" s="6324" t="s">
        <v>5123</v>
      </c>
      <c r="B3" s="6324"/>
      <c r="C3" s="6325"/>
      <c r="D3" s="6317" t="s">
        <v>5124</v>
      </c>
      <c r="E3" s="6345"/>
      <c r="F3" s="6328"/>
      <c r="G3" s="6317" t="s">
        <v>5125</v>
      </c>
      <c r="H3" s="6345"/>
      <c r="I3" s="6328"/>
      <c r="J3" s="6317" t="s">
        <v>5126</v>
      </c>
      <c r="K3" s="6345"/>
      <c r="L3" s="6328"/>
      <c r="M3" s="6317" t="s">
        <v>5127</v>
      </c>
      <c r="N3" s="6345"/>
      <c r="O3" s="6328"/>
      <c r="P3" s="6339" t="s">
        <v>5128</v>
      </c>
      <c r="Q3" s="6341" t="s">
        <v>5129</v>
      </c>
    </row>
    <row r="4" spans="1:18" s="3974" customFormat="1" ht="18.75" customHeight="1">
      <c r="A4" s="6326"/>
      <c r="B4" s="6326"/>
      <c r="C4" s="6327"/>
      <c r="D4" s="3975" t="s">
        <v>369</v>
      </c>
      <c r="E4" s="3976" t="s">
        <v>370</v>
      </c>
      <c r="F4" s="3976" t="s">
        <v>1461</v>
      </c>
      <c r="G4" s="3976" t="s">
        <v>369</v>
      </c>
      <c r="H4" s="3976" t="s">
        <v>370</v>
      </c>
      <c r="I4" s="3976" t="s">
        <v>1461</v>
      </c>
      <c r="J4" s="3976" t="s">
        <v>369</v>
      </c>
      <c r="K4" s="3976" t="s">
        <v>370</v>
      </c>
      <c r="L4" s="3976" t="s">
        <v>1461</v>
      </c>
      <c r="M4" s="3976" t="s">
        <v>369</v>
      </c>
      <c r="N4" s="3976" t="s">
        <v>370</v>
      </c>
      <c r="O4" s="3976" t="s">
        <v>1461</v>
      </c>
      <c r="P4" s="6340"/>
      <c r="Q4" s="6342"/>
    </row>
    <row r="5" spans="1:18" s="3990" customFormat="1" ht="17.25" customHeight="1">
      <c r="A5" s="3981" t="s">
        <v>5130</v>
      </c>
      <c r="B5" s="3981"/>
      <c r="C5" s="4007"/>
      <c r="D5" s="3989"/>
      <c r="E5" s="3989"/>
      <c r="F5" s="3987"/>
      <c r="G5" s="3989"/>
      <c r="H5" s="3989"/>
      <c r="I5" s="3987"/>
      <c r="J5" s="3989"/>
      <c r="K5" s="3989"/>
      <c r="L5" s="3987"/>
      <c r="M5" s="3992"/>
      <c r="N5" s="3992"/>
      <c r="O5" s="3988"/>
      <c r="P5" s="3989"/>
      <c r="Q5" s="3989"/>
      <c r="R5" s="3974"/>
    </row>
    <row r="6" spans="1:18" s="3990" customFormat="1" ht="17.25" customHeight="1">
      <c r="A6" s="3982" t="s">
        <v>1982</v>
      </c>
      <c r="B6" s="3983" t="s">
        <v>5206</v>
      </c>
      <c r="C6" s="4008"/>
      <c r="D6" s="3989">
        <v>28691</v>
      </c>
      <c r="E6" s="3989">
        <v>33378</v>
      </c>
      <c r="F6" s="3987">
        <f>SUM(D6:E6)</f>
        <v>62069</v>
      </c>
      <c r="G6" s="3989">
        <v>10897</v>
      </c>
      <c r="H6" s="3989">
        <v>12666</v>
      </c>
      <c r="I6" s="3987">
        <f>SUM(G6:H6)</f>
        <v>23563</v>
      </c>
      <c r="J6" s="3989">
        <f t="shared" ref="J6:L7" si="0">D6-G6</f>
        <v>17794</v>
      </c>
      <c r="K6" s="3989">
        <f t="shared" si="0"/>
        <v>20712</v>
      </c>
      <c r="L6" s="3987">
        <f t="shared" si="0"/>
        <v>38506</v>
      </c>
      <c r="M6" s="3992">
        <f t="shared" ref="M6:O7" si="1">ROUND(G6/D6*100,2)</f>
        <v>37.979999999999997</v>
      </c>
      <c r="N6" s="3992">
        <f t="shared" si="1"/>
        <v>37.950000000000003</v>
      </c>
      <c r="O6" s="3988">
        <f t="shared" si="1"/>
        <v>37.96</v>
      </c>
      <c r="P6" s="3989">
        <v>1</v>
      </c>
      <c r="Q6" s="3989">
        <v>2</v>
      </c>
      <c r="R6" s="3974"/>
    </row>
    <row r="7" spans="1:18" s="3990" customFormat="1" ht="17.25" customHeight="1">
      <c r="A7" s="3982"/>
      <c r="B7" s="3983" t="s">
        <v>5207</v>
      </c>
      <c r="C7" s="4008"/>
      <c r="D7" s="3989">
        <v>28199</v>
      </c>
      <c r="E7" s="3989">
        <v>32653</v>
      </c>
      <c r="F7" s="3987">
        <f>SUM(D7:E7)</f>
        <v>60852</v>
      </c>
      <c r="G7" s="3989">
        <v>12326</v>
      </c>
      <c r="H7" s="3989">
        <v>14408</v>
      </c>
      <c r="I7" s="3987">
        <f>SUM(G7:H7)</f>
        <v>26734</v>
      </c>
      <c r="J7" s="3989">
        <f t="shared" si="0"/>
        <v>15873</v>
      </c>
      <c r="K7" s="3989">
        <f t="shared" si="0"/>
        <v>18245</v>
      </c>
      <c r="L7" s="3987">
        <f t="shared" si="0"/>
        <v>34118</v>
      </c>
      <c r="M7" s="3992">
        <f t="shared" si="1"/>
        <v>43.71</v>
      </c>
      <c r="N7" s="3992">
        <f t="shared" si="1"/>
        <v>44.12</v>
      </c>
      <c r="O7" s="3988">
        <f t="shared" si="1"/>
        <v>43.93</v>
      </c>
      <c r="P7" s="3989">
        <v>1</v>
      </c>
      <c r="Q7" s="3989">
        <v>4</v>
      </c>
      <c r="R7" s="3974"/>
    </row>
    <row r="8" spans="1:18" s="3990" customFormat="1" ht="17" customHeight="1">
      <c r="A8" s="4009"/>
      <c r="B8" s="4010" t="s">
        <v>5208</v>
      </c>
      <c r="C8" s="4011"/>
      <c r="D8" s="4012">
        <v>27193</v>
      </c>
      <c r="E8" s="4012">
        <v>31326</v>
      </c>
      <c r="F8" s="4013">
        <f>SUM(D8:E8)</f>
        <v>58519</v>
      </c>
      <c r="G8" s="4012">
        <v>13940</v>
      </c>
      <c r="H8" s="4012">
        <v>15902</v>
      </c>
      <c r="I8" s="4013">
        <f>SUM(G8:H8)</f>
        <v>29842</v>
      </c>
      <c r="J8" s="4012">
        <v>13253</v>
      </c>
      <c r="K8" s="4012">
        <v>15424</v>
      </c>
      <c r="L8" s="4013">
        <f>F8-I8</f>
        <v>28677</v>
      </c>
      <c r="M8" s="4014">
        <v>51.26</v>
      </c>
      <c r="N8" s="4014">
        <v>50.76</v>
      </c>
      <c r="O8" s="4015">
        <f>ROUND(I8/F8*100,2)</f>
        <v>51</v>
      </c>
      <c r="P8" s="4012">
        <v>1</v>
      </c>
      <c r="Q8" s="4012">
        <v>3</v>
      </c>
      <c r="R8" s="3974"/>
    </row>
    <row r="9" spans="1:18" s="4023" customFormat="1" ht="17" customHeight="1" thickBot="1">
      <c r="A9" s="4016"/>
      <c r="B9" s="4017" t="s">
        <v>5209</v>
      </c>
      <c r="C9" s="4018"/>
      <c r="D9" s="4019">
        <v>26865</v>
      </c>
      <c r="E9" s="4019">
        <v>30563</v>
      </c>
      <c r="F9" s="4020">
        <f>SUM(D9:E9)</f>
        <v>57428</v>
      </c>
      <c r="G9" s="4019">
        <v>9712</v>
      </c>
      <c r="H9" s="4019">
        <v>11227</v>
      </c>
      <c r="I9" s="4020">
        <f>SUM(G9:H9)</f>
        <v>20939</v>
      </c>
      <c r="J9" s="4019">
        <v>17153</v>
      </c>
      <c r="K9" s="4019">
        <v>19336</v>
      </c>
      <c r="L9" s="4020">
        <f>F9-I9</f>
        <v>36489</v>
      </c>
      <c r="M9" s="4021">
        <f>ROUND(G9/D9*100,2)</f>
        <v>36.15</v>
      </c>
      <c r="N9" s="4021">
        <f>ROUND(H9/E9*100,2)</f>
        <v>36.729999999999997</v>
      </c>
      <c r="O9" s="4022">
        <f>ROUND(I9/F9*100,2)</f>
        <v>36.46</v>
      </c>
      <c r="P9" s="4019">
        <v>1</v>
      </c>
      <c r="Q9" s="4019">
        <v>2</v>
      </c>
      <c r="R9" s="3970"/>
    </row>
    <row r="10" spans="1:18" s="3990" customFormat="1" ht="17.25" customHeight="1">
      <c r="A10" s="4009" t="s">
        <v>5210</v>
      </c>
      <c r="B10" s="4010"/>
      <c r="C10" s="4011"/>
      <c r="D10" s="4024"/>
      <c r="E10" s="4012"/>
      <c r="F10" s="4013"/>
      <c r="G10" s="4012"/>
      <c r="H10" s="4012"/>
      <c r="I10" s="4013"/>
      <c r="J10" s="4012"/>
      <c r="K10" s="4012"/>
      <c r="L10" s="4013"/>
      <c r="M10" s="4014"/>
      <c r="N10" s="4014"/>
      <c r="O10" s="4015"/>
      <c r="P10" s="4012"/>
      <c r="Q10" s="4012"/>
      <c r="R10" s="3974"/>
    </row>
    <row r="11" spans="1:18" s="3990" customFormat="1" ht="17.25" customHeight="1">
      <c r="A11" s="4025" t="s">
        <v>1919</v>
      </c>
      <c r="B11" s="4010" t="s">
        <v>5211</v>
      </c>
      <c r="C11" s="4011"/>
      <c r="D11" s="4026" t="s">
        <v>5157</v>
      </c>
      <c r="E11" s="4026" t="s">
        <v>5157</v>
      </c>
      <c r="F11" s="4013">
        <v>40813</v>
      </c>
      <c r="G11" s="4026" t="s">
        <v>5157</v>
      </c>
      <c r="H11" s="4026" t="s">
        <v>5157</v>
      </c>
      <c r="I11" s="4013">
        <v>18703</v>
      </c>
      <c r="J11" s="4026" t="s">
        <v>5157</v>
      </c>
      <c r="K11" s="4026" t="s">
        <v>5157</v>
      </c>
      <c r="L11" s="4013">
        <v>22110</v>
      </c>
      <c r="M11" s="4026" t="s">
        <v>5157</v>
      </c>
      <c r="N11" s="4026" t="s">
        <v>5157</v>
      </c>
      <c r="O11" s="4015">
        <f>ROUND(I11/F11*100,2)</f>
        <v>45.83</v>
      </c>
      <c r="P11" s="4012">
        <v>1</v>
      </c>
      <c r="Q11" s="4012">
        <v>2</v>
      </c>
    </row>
    <row r="12" spans="1:18" s="3990" customFormat="1" ht="17.25" customHeight="1">
      <c r="A12" s="4025"/>
      <c r="B12" s="4010" t="s">
        <v>5212</v>
      </c>
      <c r="C12" s="4011"/>
      <c r="D12" s="4026" t="s">
        <v>5157</v>
      </c>
      <c r="E12" s="4026" t="s">
        <v>5157</v>
      </c>
      <c r="F12" s="4013">
        <v>42829</v>
      </c>
      <c r="G12" s="4026" t="s">
        <v>5157</v>
      </c>
      <c r="H12" s="4026" t="s">
        <v>5157</v>
      </c>
      <c r="I12" s="4013">
        <v>29768</v>
      </c>
      <c r="J12" s="4026" t="s">
        <v>5157</v>
      </c>
      <c r="K12" s="4026" t="s">
        <v>5157</v>
      </c>
      <c r="L12" s="4013">
        <v>13061</v>
      </c>
      <c r="M12" s="4026" t="s">
        <v>5157</v>
      </c>
      <c r="N12" s="4026" t="s">
        <v>5157</v>
      </c>
      <c r="O12" s="4015">
        <f>ROUND(I12/F12*100,2)</f>
        <v>69.5</v>
      </c>
      <c r="P12" s="4012">
        <v>1</v>
      </c>
      <c r="Q12" s="4012">
        <v>3</v>
      </c>
    </row>
    <row r="13" spans="1:18" s="3990" customFormat="1" ht="17.25" customHeight="1">
      <c r="A13" s="4025"/>
      <c r="B13" s="4010" t="s">
        <v>5213</v>
      </c>
      <c r="C13" s="4011"/>
      <c r="D13" s="4026" t="s">
        <v>5157</v>
      </c>
      <c r="E13" s="4026" t="s">
        <v>5157</v>
      </c>
      <c r="F13" s="4013">
        <v>44981</v>
      </c>
      <c r="G13" s="4026" t="s">
        <v>5157</v>
      </c>
      <c r="H13" s="4026" t="s">
        <v>5157</v>
      </c>
      <c r="I13" s="4013">
        <v>36699</v>
      </c>
      <c r="J13" s="4026" t="s">
        <v>5157</v>
      </c>
      <c r="K13" s="4026" t="s">
        <v>5157</v>
      </c>
      <c r="L13" s="4013">
        <v>8202</v>
      </c>
      <c r="M13" s="4026" t="s">
        <v>5157</v>
      </c>
      <c r="N13" s="4026" t="s">
        <v>5157</v>
      </c>
      <c r="O13" s="4015">
        <f>ROUND(I13/F13*100,2)</f>
        <v>81.59</v>
      </c>
      <c r="P13" s="4012">
        <v>1</v>
      </c>
      <c r="Q13" s="4012">
        <v>2</v>
      </c>
    </row>
    <row r="14" spans="1:18" s="3990" customFormat="1" ht="17.25" customHeight="1">
      <c r="A14" s="4025"/>
      <c r="B14" s="4010" t="s">
        <v>5214</v>
      </c>
      <c r="C14" s="4011"/>
      <c r="D14" s="4012">
        <v>21680</v>
      </c>
      <c r="E14" s="4012">
        <v>26357</v>
      </c>
      <c r="F14" s="4013">
        <f>SUM(D14:E14)</f>
        <v>48037</v>
      </c>
      <c r="G14" s="4012">
        <v>11612</v>
      </c>
      <c r="H14" s="4012">
        <v>12206</v>
      </c>
      <c r="I14" s="4013">
        <f>SUM(G14:H14)</f>
        <v>23818</v>
      </c>
      <c r="J14" s="4012">
        <f>D14-G14</f>
        <v>10068</v>
      </c>
      <c r="K14" s="4012">
        <f>E14-H14</f>
        <v>14151</v>
      </c>
      <c r="L14" s="4013">
        <f>F14-I14</f>
        <v>24219</v>
      </c>
      <c r="M14" s="4014">
        <f>ROUND(G14/D14*100,2)</f>
        <v>53.56</v>
      </c>
      <c r="N14" s="4014">
        <f>ROUND(H14/E14*100,2)</f>
        <v>46.31</v>
      </c>
      <c r="O14" s="4015">
        <f>ROUND(I14/F14*100,2)</f>
        <v>49.58</v>
      </c>
      <c r="P14" s="4012">
        <v>1</v>
      </c>
      <c r="Q14" s="4012">
        <v>2</v>
      </c>
    </row>
    <row r="15" spans="1:18" s="3990" customFormat="1" ht="17.25" customHeight="1">
      <c r="A15" s="4025"/>
      <c r="B15" s="4010" t="s">
        <v>5215</v>
      </c>
      <c r="C15" s="4011"/>
      <c r="D15" s="4012">
        <v>23214</v>
      </c>
      <c r="E15" s="4012">
        <v>27495</v>
      </c>
      <c r="F15" s="4013">
        <f t="shared" ref="F15:F22" si="2">SUM(D15:E15)</f>
        <v>50709</v>
      </c>
      <c r="G15" s="4012">
        <v>12951</v>
      </c>
      <c r="H15" s="4012">
        <v>13893</v>
      </c>
      <c r="I15" s="4013">
        <f t="shared" ref="I15:I22" si="3">SUM(G15:H15)</f>
        <v>26844</v>
      </c>
      <c r="J15" s="4012">
        <f t="shared" ref="J15:L22" si="4">D15-G15</f>
        <v>10263</v>
      </c>
      <c r="K15" s="4012">
        <f t="shared" si="4"/>
        <v>13602</v>
      </c>
      <c r="L15" s="4013">
        <f t="shared" si="4"/>
        <v>23865</v>
      </c>
      <c r="M15" s="4014">
        <f t="shared" ref="M15:O22" si="5">ROUND(G15/D15*100,2)</f>
        <v>55.79</v>
      </c>
      <c r="N15" s="4014">
        <f t="shared" si="5"/>
        <v>50.53</v>
      </c>
      <c r="O15" s="4015">
        <f t="shared" si="5"/>
        <v>52.94</v>
      </c>
      <c r="P15" s="4012">
        <v>1</v>
      </c>
      <c r="Q15" s="4012">
        <v>2</v>
      </c>
    </row>
    <row r="16" spans="1:18" s="3990" customFormat="1" ht="17.25" customHeight="1">
      <c r="A16" s="4025"/>
      <c r="B16" s="4010" t="s">
        <v>5216</v>
      </c>
      <c r="C16" s="4011"/>
      <c r="D16" s="4012">
        <v>23940</v>
      </c>
      <c r="E16" s="4012">
        <v>28594</v>
      </c>
      <c r="F16" s="4013">
        <f t="shared" si="2"/>
        <v>52534</v>
      </c>
      <c r="G16" s="4012">
        <v>16141</v>
      </c>
      <c r="H16" s="4012">
        <v>18516</v>
      </c>
      <c r="I16" s="4013">
        <f t="shared" si="3"/>
        <v>34657</v>
      </c>
      <c r="J16" s="4012">
        <f t="shared" si="4"/>
        <v>7799</v>
      </c>
      <c r="K16" s="4012">
        <f t="shared" si="4"/>
        <v>10078</v>
      </c>
      <c r="L16" s="4013">
        <f t="shared" si="4"/>
        <v>17877</v>
      </c>
      <c r="M16" s="4014">
        <f t="shared" si="5"/>
        <v>67.42</v>
      </c>
      <c r="N16" s="4014">
        <f t="shared" si="5"/>
        <v>64.75</v>
      </c>
      <c r="O16" s="4015">
        <f t="shared" si="5"/>
        <v>65.97</v>
      </c>
      <c r="P16" s="4012">
        <v>1</v>
      </c>
      <c r="Q16" s="4012">
        <v>2</v>
      </c>
    </row>
    <row r="17" spans="1:18" s="3990" customFormat="1" ht="17.25" customHeight="1">
      <c r="A17" s="4025"/>
      <c r="B17" s="4010" t="s">
        <v>5217</v>
      </c>
      <c r="C17" s="4011"/>
      <c r="D17" s="4012">
        <v>25232</v>
      </c>
      <c r="E17" s="4012">
        <v>30149</v>
      </c>
      <c r="F17" s="4013">
        <f t="shared" si="2"/>
        <v>55381</v>
      </c>
      <c r="G17" s="4012">
        <v>12834</v>
      </c>
      <c r="H17" s="4012">
        <v>14765</v>
      </c>
      <c r="I17" s="4013">
        <f t="shared" si="3"/>
        <v>27599</v>
      </c>
      <c r="J17" s="4012">
        <f t="shared" si="4"/>
        <v>12398</v>
      </c>
      <c r="K17" s="4012">
        <f t="shared" si="4"/>
        <v>15384</v>
      </c>
      <c r="L17" s="4013">
        <f t="shared" si="4"/>
        <v>27782</v>
      </c>
      <c r="M17" s="4014">
        <f t="shared" si="5"/>
        <v>50.86</v>
      </c>
      <c r="N17" s="4014">
        <f t="shared" si="5"/>
        <v>48.97</v>
      </c>
      <c r="O17" s="4015">
        <f t="shared" si="5"/>
        <v>49.83</v>
      </c>
      <c r="P17" s="4012">
        <v>1</v>
      </c>
      <c r="Q17" s="4012">
        <v>2</v>
      </c>
    </row>
    <row r="18" spans="1:18" s="3990" customFormat="1" ht="17.25" customHeight="1">
      <c r="A18" s="4025"/>
      <c r="B18" s="4010" t="s">
        <v>5147</v>
      </c>
      <c r="C18" s="4011"/>
      <c r="D18" s="4012">
        <v>26047</v>
      </c>
      <c r="E18" s="4012">
        <v>31134</v>
      </c>
      <c r="F18" s="4013">
        <f t="shared" si="2"/>
        <v>57181</v>
      </c>
      <c r="G18" s="4012">
        <v>12396</v>
      </c>
      <c r="H18" s="4012">
        <v>14551</v>
      </c>
      <c r="I18" s="4013">
        <f t="shared" si="3"/>
        <v>26947</v>
      </c>
      <c r="J18" s="4012">
        <f t="shared" si="4"/>
        <v>13651</v>
      </c>
      <c r="K18" s="4012">
        <f t="shared" si="4"/>
        <v>16583</v>
      </c>
      <c r="L18" s="4013">
        <f t="shared" si="4"/>
        <v>30234</v>
      </c>
      <c r="M18" s="4014">
        <f t="shared" si="5"/>
        <v>47.59</v>
      </c>
      <c r="N18" s="4014">
        <f t="shared" si="5"/>
        <v>46.74</v>
      </c>
      <c r="O18" s="4015">
        <f t="shared" si="5"/>
        <v>47.13</v>
      </c>
      <c r="P18" s="4012">
        <v>1</v>
      </c>
      <c r="Q18" s="4012">
        <v>2</v>
      </c>
    </row>
    <row r="19" spans="1:18" s="3990" customFormat="1" ht="17.25" customHeight="1">
      <c r="A19" s="4025" t="s">
        <v>1982</v>
      </c>
      <c r="B19" s="4010" t="s">
        <v>5149</v>
      </c>
      <c r="C19" s="4011"/>
      <c r="D19" s="4012">
        <v>27174</v>
      </c>
      <c r="E19" s="4012">
        <v>32321</v>
      </c>
      <c r="F19" s="4013">
        <f t="shared" si="2"/>
        <v>59495</v>
      </c>
      <c r="G19" s="4012">
        <v>20598</v>
      </c>
      <c r="H19" s="4012">
        <v>24565</v>
      </c>
      <c r="I19" s="4013">
        <f t="shared" si="3"/>
        <v>45163</v>
      </c>
      <c r="J19" s="4012">
        <f t="shared" si="4"/>
        <v>6576</v>
      </c>
      <c r="K19" s="4012">
        <f t="shared" si="4"/>
        <v>7756</v>
      </c>
      <c r="L19" s="4013">
        <f t="shared" si="4"/>
        <v>14332</v>
      </c>
      <c r="M19" s="4014">
        <f t="shared" si="5"/>
        <v>75.8</v>
      </c>
      <c r="N19" s="4014">
        <f t="shared" si="5"/>
        <v>76</v>
      </c>
      <c r="O19" s="4015">
        <f t="shared" si="5"/>
        <v>75.91</v>
      </c>
      <c r="P19" s="4012">
        <v>1</v>
      </c>
      <c r="Q19" s="4012">
        <v>3</v>
      </c>
    </row>
    <row r="20" spans="1:18" s="3990" customFormat="1" ht="15.75" customHeight="1">
      <c r="A20" s="4009"/>
      <c r="B20" s="4010" t="s">
        <v>5218</v>
      </c>
      <c r="C20" s="4011"/>
      <c r="D20" s="4012">
        <v>27962</v>
      </c>
      <c r="E20" s="4012">
        <v>33224</v>
      </c>
      <c r="F20" s="4013">
        <f t="shared" si="2"/>
        <v>61186</v>
      </c>
      <c r="G20" s="4012">
        <v>18803</v>
      </c>
      <c r="H20" s="4012">
        <v>22143</v>
      </c>
      <c r="I20" s="4013">
        <f t="shared" si="3"/>
        <v>40946</v>
      </c>
      <c r="J20" s="4012">
        <f t="shared" si="4"/>
        <v>9159</v>
      </c>
      <c r="K20" s="4012">
        <f t="shared" si="4"/>
        <v>11081</v>
      </c>
      <c r="L20" s="4013">
        <f t="shared" si="4"/>
        <v>20240</v>
      </c>
      <c r="M20" s="4014">
        <f t="shared" si="5"/>
        <v>67.239999999999995</v>
      </c>
      <c r="N20" s="4014">
        <f t="shared" si="5"/>
        <v>66.650000000000006</v>
      </c>
      <c r="O20" s="4015">
        <f t="shared" si="5"/>
        <v>66.92</v>
      </c>
      <c r="P20" s="4012">
        <v>1</v>
      </c>
      <c r="Q20" s="4012">
        <v>3</v>
      </c>
    </row>
    <row r="21" spans="1:18" s="3990" customFormat="1" ht="15.75" customHeight="1">
      <c r="A21" s="4009"/>
      <c r="B21" s="4010" t="s">
        <v>5219</v>
      </c>
      <c r="C21" s="4011"/>
      <c r="D21" s="4012">
        <v>28867</v>
      </c>
      <c r="E21" s="4012">
        <v>34120</v>
      </c>
      <c r="F21" s="4013">
        <f t="shared" si="2"/>
        <v>62987</v>
      </c>
      <c r="G21" s="4012">
        <v>12531</v>
      </c>
      <c r="H21" s="4012">
        <v>14503</v>
      </c>
      <c r="I21" s="4013">
        <f t="shared" si="3"/>
        <v>27034</v>
      </c>
      <c r="J21" s="4012">
        <f t="shared" si="4"/>
        <v>16336</v>
      </c>
      <c r="K21" s="4012">
        <f t="shared" si="4"/>
        <v>19617</v>
      </c>
      <c r="L21" s="4013">
        <f t="shared" si="4"/>
        <v>35953</v>
      </c>
      <c r="M21" s="4014">
        <f t="shared" si="5"/>
        <v>43.41</v>
      </c>
      <c r="N21" s="4014">
        <f t="shared" si="5"/>
        <v>42.51</v>
      </c>
      <c r="O21" s="4015">
        <f t="shared" si="5"/>
        <v>42.92</v>
      </c>
      <c r="P21" s="4012">
        <v>1</v>
      </c>
      <c r="Q21" s="4012">
        <v>2</v>
      </c>
    </row>
    <row r="22" spans="1:18" ht="15" customHeight="1" thickBot="1">
      <c r="A22" s="4027"/>
      <c r="B22" s="4028" t="s">
        <v>5220</v>
      </c>
      <c r="C22" s="4029"/>
      <c r="D22" s="4030">
        <v>28898</v>
      </c>
      <c r="E22" s="4030">
        <v>33844</v>
      </c>
      <c r="F22" s="4031">
        <f t="shared" si="2"/>
        <v>62742</v>
      </c>
      <c r="G22" s="4030">
        <v>11759</v>
      </c>
      <c r="H22" s="4030">
        <v>13874</v>
      </c>
      <c r="I22" s="4031">
        <f t="shared" si="3"/>
        <v>25633</v>
      </c>
      <c r="J22" s="4030">
        <f t="shared" si="4"/>
        <v>17139</v>
      </c>
      <c r="K22" s="4030">
        <f t="shared" si="4"/>
        <v>19970</v>
      </c>
      <c r="L22" s="4031">
        <f t="shared" si="4"/>
        <v>37109</v>
      </c>
      <c r="M22" s="4032">
        <f t="shared" si="5"/>
        <v>40.69</v>
      </c>
      <c r="N22" s="4032">
        <f t="shared" si="5"/>
        <v>40.99</v>
      </c>
      <c r="O22" s="4033">
        <f t="shared" si="5"/>
        <v>40.85</v>
      </c>
      <c r="P22" s="4030">
        <v>1</v>
      </c>
      <c r="Q22" s="4030">
        <v>2</v>
      </c>
      <c r="R22" s="3990"/>
    </row>
    <row r="23" spans="1:18" s="3974" customFormat="1">
      <c r="A23" s="3990"/>
      <c r="B23" s="3990"/>
      <c r="C23" s="3990"/>
      <c r="D23" s="3990"/>
      <c r="E23" s="4004"/>
      <c r="F23" s="4035"/>
      <c r="G23" s="4004"/>
      <c r="H23" s="4004"/>
      <c r="I23" s="4035"/>
      <c r="J23" s="4004"/>
      <c r="K23" s="4004"/>
      <c r="L23" s="4035"/>
      <c r="M23" s="4004"/>
      <c r="N23" s="4004"/>
      <c r="O23" s="4035"/>
      <c r="P23" s="4004"/>
      <c r="Q23" s="3969" t="s">
        <v>5190</v>
      </c>
      <c r="R23" s="3990"/>
    </row>
    <row r="24" spans="1:18" s="3971" customFormat="1" ht="30" customHeight="1">
      <c r="A24" s="6343" t="s">
        <v>5221</v>
      </c>
      <c r="B24" s="6343"/>
      <c r="C24" s="6343"/>
      <c r="D24" s="6343"/>
      <c r="E24" s="6343"/>
      <c r="F24" s="6343"/>
      <c r="G24" s="6343"/>
      <c r="H24" s="6343"/>
      <c r="I24" s="6343"/>
      <c r="J24" s="3970"/>
      <c r="K24" s="3974"/>
      <c r="L24" s="3974"/>
      <c r="M24" s="3974"/>
      <c r="N24" s="3974"/>
      <c r="O24" s="3974"/>
      <c r="P24" s="3974"/>
      <c r="Q24" s="3974"/>
      <c r="R24" s="3974"/>
    </row>
    <row r="25" spans="1:18" s="3974" customFormat="1" ht="13.5" thickBot="1">
      <c r="A25" s="3971"/>
      <c r="B25" s="3971"/>
      <c r="C25" s="3971"/>
      <c r="D25" s="3971"/>
      <c r="E25" s="3971"/>
      <c r="F25" s="3972"/>
      <c r="G25" s="3971"/>
      <c r="H25" s="3971"/>
      <c r="I25" s="3972"/>
      <c r="J25" s="3971"/>
      <c r="K25" s="3971"/>
      <c r="L25" s="3972"/>
      <c r="M25" s="3971"/>
      <c r="N25" s="3971"/>
      <c r="O25" s="3972"/>
      <c r="P25" s="3971"/>
      <c r="Q25" s="3973" t="s">
        <v>1991</v>
      </c>
      <c r="R25" s="3971"/>
    </row>
    <row r="26" spans="1:18" s="3974" customFormat="1" ht="18.75" customHeight="1">
      <c r="A26" s="6328" t="s">
        <v>5123</v>
      </c>
      <c r="B26" s="6328"/>
      <c r="C26" s="6315"/>
      <c r="D26" s="6328" t="s">
        <v>5124</v>
      </c>
      <c r="E26" s="6315"/>
      <c r="F26" s="6315"/>
      <c r="G26" s="6315" t="s">
        <v>5125</v>
      </c>
      <c r="H26" s="6315"/>
      <c r="I26" s="6315"/>
      <c r="J26" s="6315" t="s">
        <v>5126</v>
      </c>
      <c r="K26" s="6315"/>
      <c r="L26" s="6315"/>
      <c r="M26" s="6315" t="s">
        <v>5127</v>
      </c>
      <c r="N26" s="6315"/>
      <c r="O26" s="6315"/>
      <c r="P26" s="6315" t="s">
        <v>5128</v>
      </c>
      <c r="Q26" s="6317" t="s">
        <v>5129</v>
      </c>
    </row>
    <row r="27" spans="1:18" s="3990" customFormat="1" ht="16.5" customHeight="1" thickBot="1">
      <c r="A27" s="6344"/>
      <c r="B27" s="6344"/>
      <c r="C27" s="6316"/>
      <c r="D27" s="3975" t="s">
        <v>369</v>
      </c>
      <c r="E27" s="3976" t="s">
        <v>370</v>
      </c>
      <c r="F27" s="3976" t="s">
        <v>1461</v>
      </c>
      <c r="G27" s="3976" t="s">
        <v>369</v>
      </c>
      <c r="H27" s="3976" t="s">
        <v>370</v>
      </c>
      <c r="I27" s="3976" t="s">
        <v>1461</v>
      </c>
      <c r="J27" s="3976" t="s">
        <v>369</v>
      </c>
      <c r="K27" s="3976" t="s">
        <v>370</v>
      </c>
      <c r="L27" s="3976" t="s">
        <v>1461</v>
      </c>
      <c r="M27" s="3976" t="s">
        <v>369</v>
      </c>
      <c r="N27" s="3976" t="s">
        <v>370</v>
      </c>
      <c r="O27" s="3976" t="s">
        <v>1461</v>
      </c>
      <c r="P27" s="6316"/>
      <c r="Q27" s="6318"/>
      <c r="R27" s="3974"/>
    </row>
    <row r="28" spans="1:18" s="3990" customFormat="1" ht="16.5" customHeight="1">
      <c r="A28" s="4036" t="s">
        <v>5130</v>
      </c>
      <c r="B28" s="4036"/>
      <c r="C28" s="4037"/>
      <c r="D28" s="4038"/>
      <c r="E28" s="4038"/>
      <c r="F28" s="4039"/>
      <c r="G28" s="4038"/>
      <c r="H28" s="4038"/>
      <c r="I28" s="4039"/>
      <c r="J28" s="4038"/>
      <c r="K28" s="4038"/>
      <c r="L28" s="4039"/>
      <c r="M28" s="4040"/>
      <c r="N28" s="4040"/>
      <c r="O28" s="4041"/>
      <c r="P28" s="4038"/>
      <c r="Q28" s="4038"/>
      <c r="R28" s="3974"/>
    </row>
    <row r="29" spans="1:18" s="3990" customFormat="1" ht="17.25" customHeight="1">
      <c r="A29" s="3982" t="s">
        <v>1982</v>
      </c>
      <c r="B29" s="3983" t="s">
        <v>5222</v>
      </c>
      <c r="C29" s="4008"/>
      <c r="D29" s="6319" t="s">
        <v>5172</v>
      </c>
      <c r="E29" s="6320"/>
      <c r="F29" s="6320"/>
      <c r="G29" s="6320"/>
      <c r="H29" s="6320"/>
      <c r="I29" s="6320"/>
      <c r="J29" s="3993"/>
      <c r="K29" s="3993"/>
      <c r="L29" s="3994"/>
      <c r="M29" s="3995"/>
      <c r="N29" s="3995"/>
      <c r="O29" s="3996"/>
      <c r="P29" s="3993"/>
      <c r="Q29" s="3993"/>
      <c r="R29" s="3974"/>
    </row>
    <row r="30" spans="1:18" s="3990" customFormat="1" ht="17.25" customHeight="1">
      <c r="A30" s="3981"/>
      <c r="B30" s="3983" t="s">
        <v>5223</v>
      </c>
      <c r="C30" s="4008"/>
      <c r="D30" s="6319" t="s">
        <v>5172</v>
      </c>
      <c r="E30" s="6320"/>
      <c r="F30" s="6320"/>
      <c r="G30" s="6320"/>
      <c r="H30" s="6320"/>
      <c r="I30" s="6320"/>
      <c r="J30" s="3993"/>
      <c r="K30" s="3993"/>
      <c r="L30" s="3994"/>
      <c r="M30" s="3995"/>
      <c r="N30" s="3995"/>
      <c r="O30" s="3996"/>
      <c r="P30" s="3993"/>
      <c r="Q30" s="3993"/>
      <c r="R30" s="3974"/>
    </row>
    <row r="31" spans="1:18" s="3990" customFormat="1" ht="17.25" customHeight="1">
      <c r="A31" s="3981"/>
      <c r="B31" s="3983" t="s">
        <v>5224</v>
      </c>
      <c r="C31" s="4008" t="s">
        <v>5179</v>
      </c>
      <c r="D31" s="4042">
        <v>27192</v>
      </c>
      <c r="E31" s="4042">
        <v>31325</v>
      </c>
      <c r="F31" s="4043">
        <v>58517</v>
      </c>
      <c r="G31" s="4042">
        <v>13799</v>
      </c>
      <c r="H31" s="4042">
        <v>15698</v>
      </c>
      <c r="I31" s="4043">
        <v>29497</v>
      </c>
      <c r="J31" s="4012">
        <v>13393</v>
      </c>
      <c r="K31" s="4012">
        <v>15627</v>
      </c>
      <c r="L31" s="4013">
        <v>29020</v>
      </c>
      <c r="M31" s="4014">
        <v>50.75</v>
      </c>
      <c r="N31" s="4014">
        <v>50.11</v>
      </c>
      <c r="O31" s="4015">
        <v>50.41</v>
      </c>
      <c r="P31" s="4012">
        <v>1</v>
      </c>
      <c r="Q31" s="4012">
        <v>2</v>
      </c>
      <c r="R31" s="3974"/>
    </row>
    <row r="32" spans="1:18" s="3990" customFormat="1" ht="17.25" customHeight="1">
      <c r="A32" s="4009"/>
      <c r="B32" s="4010" t="s">
        <v>5225</v>
      </c>
      <c r="C32" s="4011"/>
      <c r="D32" s="4044">
        <v>26724</v>
      </c>
      <c r="E32" s="4042">
        <v>30784</v>
      </c>
      <c r="F32" s="4043">
        <f>SUM(D32:E32)</f>
        <v>57508</v>
      </c>
      <c r="G32" s="4042">
        <v>15382</v>
      </c>
      <c r="H32" s="4042">
        <v>17378</v>
      </c>
      <c r="I32" s="4043">
        <f>SUM(G32:H32)</f>
        <v>32760</v>
      </c>
      <c r="J32" s="4012">
        <v>11342</v>
      </c>
      <c r="K32" s="4012">
        <v>13406</v>
      </c>
      <c r="L32" s="4013">
        <f>F32-I32</f>
        <v>24748</v>
      </c>
      <c r="M32" s="4014">
        <f>G32/D32*100</f>
        <v>57.558748690315817</v>
      </c>
      <c r="N32" s="4014">
        <f>H32/E32*100</f>
        <v>56.451403326403323</v>
      </c>
      <c r="O32" s="4015">
        <f>ROUND(I32/F32*100,2)</f>
        <v>56.97</v>
      </c>
      <c r="P32" s="4012">
        <v>3</v>
      </c>
      <c r="Q32" s="4012">
        <v>6</v>
      </c>
      <c r="R32" s="3974"/>
    </row>
    <row r="33" spans="1:18" s="3990" customFormat="1" ht="17.25" customHeight="1" thickBot="1">
      <c r="A33" s="4045"/>
      <c r="B33" s="4028" t="s">
        <v>5226</v>
      </c>
      <c r="C33" s="4029"/>
      <c r="D33" s="6311" t="s">
        <v>5172</v>
      </c>
      <c r="E33" s="6312"/>
      <c r="F33" s="6312"/>
      <c r="G33" s="6312"/>
      <c r="H33" s="6312"/>
      <c r="I33" s="6312"/>
      <c r="J33" s="4000"/>
      <c r="K33" s="4000"/>
      <c r="L33" s="4001"/>
      <c r="M33" s="4002"/>
      <c r="N33" s="4002"/>
      <c r="O33" s="4003"/>
      <c r="P33" s="4000"/>
      <c r="Q33" s="4000"/>
      <c r="R33" s="3974"/>
    </row>
    <row r="34" spans="1:18" s="3990" customFormat="1" ht="17.25" customHeight="1">
      <c r="A34" s="4009" t="s">
        <v>5210</v>
      </c>
      <c r="B34" s="4010"/>
      <c r="C34" s="4011"/>
      <c r="D34" s="4042"/>
      <c r="E34" s="4042"/>
      <c r="F34" s="4043"/>
      <c r="G34" s="4042"/>
      <c r="H34" s="4042"/>
      <c r="I34" s="4043"/>
      <c r="J34" s="4012"/>
      <c r="K34" s="4012"/>
      <c r="L34" s="4013"/>
      <c r="M34" s="4014"/>
      <c r="N34" s="4014"/>
      <c r="O34" s="4015"/>
      <c r="P34" s="4012"/>
      <c r="Q34" s="4012"/>
      <c r="R34" s="3974"/>
    </row>
    <row r="35" spans="1:18" s="3990" customFormat="1" ht="17.25" customHeight="1">
      <c r="A35" s="4025" t="s">
        <v>1919</v>
      </c>
      <c r="B35" s="4010" t="s">
        <v>5227</v>
      </c>
      <c r="C35" s="4011"/>
      <c r="D35" s="4026" t="s">
        <v>5157</v>
      </c>
      <c r="E35" s="4026" t="s">
        <v>5157</v>
      </c>
      <c r="F35" s="4013">
        <v>41237</v>
      </c>
      <c r="G35" s="4026" t="s">
        <v>5157</v>
      </c>
      <c r="H35" s="4026" t="s">
        <v>5157</v>
      </c>
      <c r="I35" s="4013">
        <v>35905</v>
      </c>
      <c r="J35" s="4026" t="s">
        <v>5157</v>
      </c>
      <c r="K35" s="4026" t="s">
        <v>5157</v>
      </c>
      <c r="L35" s="4013">
        <v>5332</v>
      </c>
      <c r="M35" s="4026" t="s">
        <v>5157</v>
      </c>
      <c r="N35" s="4026" t="s">
        <v>5157</v>
      </c>
      <c r="O35" s="4015">
        <f t="shared" ref="O35:O40" si="6">ROUND(I35/F35*100,2)</f>
        <v>87.07</v>
      </c>
      <c r="P35" s="4012">
        <v>3</v>
      </c>
      <c r="Q35" s="4012">
        <v>4</v>
      </c>
    </row>
    <row r="36" spans="1:18" s="3990" customFormat="1" ht="17.25" customHeight="1">
      <c r="A36" s="4025"/>
      <c r="B36" s="4010" t="s">
        <v>5228</v>
      </c>
      <c r="C36" s="4011"/>
      <c r="D36" s="4026" t="s">
        <v>5157</v>
      </c>
      <c r="E36" s="4026" t="s">
        <v>5157</v>
      </c>
      <c r="F36" s="4013">
        <v>42808</v>
      </c>
      <c r="G36" s="4026" t="s">
        <v>5157</v>
      </c>
      <c r="H36" s="4026" t="s">
        <v>5157</v>
      </c>
      <c r="I36" s="4013">
        <v>36431</v>
      </c>
      <c r="J36" s="4026" t="s">
        <v>5157</v>
      </c>
      <c r="K36" s="4026" t="s">
        <v>5157</v>
      </c>
      <c r="L36" s="4013">
        <v>6377</v>
      </c>
      <c r="M36" s="4026" t="s">
        <v>5157</v>
      </c>
      <c r="N36" s="4026" t="s">
        <v>5157</v>
      </c>
      <c r="O36" s="4015">
        <f t="shared" si="6"/>
        <v>85.1</v>
      </c>
      <c r="P36" s="4012">
        <v>3</v>
      </c>
      <c r="Q36" s="4012">
        <v>4</v>
      </c>
    </row>
    <row r="37" spans="1:18" s="3990" customFormat="1" ht="17.25" customHeight="1">
      <c r="A37" s="3982"/>
      <c r="B37" s="3983" t="s">
        <v>5229</v>
      </c>
      <c r="C37" s="4008"/>
      <c r="D37" s="3986" t="s">
        <v>5157</v>
      </c>
      <c r="E37" s="3986" t="s">
        <v>5157</v>
      </c>
      <c r="F37" s="3987">
        <v>45665</v>
      </c>
      <c r="G37" s="3986" t="s">
        <v>5157</v>
      </c>
      <c r="H37" s="3986" t="s">
        <v>5157</v>
      </c>
      <c r="I37" s="3987">
        <v>36882</v>
      </c>
      <c r="J37" s="3986" t="s">
        <v>5157</v>
      </c>
      <c r="K37" s="3986" t="s">
        <v>5157</v>
      </c>
      <c r="L37" s="3987">
        <v>8783</v>
      </c>
      <c r="M37" s="3986" t="s">
        <v>5157</v>
      </c>
      <c r="N37" s="3986" t="s">
        <v>5157</v>
      </c>
      <c r="O37" s="3988">
        <f t="shared" si="6"/>
        <v>80.77</v>
      </c>
      <c r="P37" s="3989">
        <v>3</v>
      </c>
      <c r="Q37" s="3989">
        <v>5</v>
      </c>
    </row>
    <row r="38" spans="1:18" s="3990" customFormat="1" ht="17.25" customHeight="1">
      <c r="A38" s="3982"/>
      <c r="B38" s="3983" t="s">
        <v>5230</v>
      </c>
      <c r="C38" s="4008"/>
      <c r="D38" s="3989">
        <v>21813</v>
      </c>
      <c r="E38" s="3989">
        <v>26561</v>
      </c>
      <c r="F38" s="3987">
        <f>SUM(D38:E38)</f>
        <v>48374</v>
      </c>
      <c r="G38" s="3989">
        <v>19019</v>
      </c>
      <c r="H38" s="3989">
        <v>22501</v>
      </c>
      <c r="I38" s="3987">
        <f>SUM(G38:H38)</f>
        <v>41520</v>
      </c>
      <c r="J38" s="3989">
        <f t="shared" ref="J38:L40" si="7">D38-G38</f>
        <v>2794</v>
      </c>
      <c r="K38" s="3989">
        <f t="shared" si="7"/>
        <v>4060</v>
      </c>
      <c r="L38" s="3987">
        <f t="shared" si="7"/>
        <v>6854</v>
      </c>
      <c r="M38" s="3992">
        <f t="shared" ref="M38:N40" si="8">ROUND(G38/D38*100,2)</f>
        <v>87.19</v>
      </c>
      <c r="N38" s="3992">
        <f t="shared" si="8"/>
        <v>84.71</v>
      </c>
      <c r="O38" s="3988">
        <f t="shared" si="6"/>
        <v>85.83</v>
      </c>
      <c r="P38" s="3989">
        <v>3</v>
      </c>
      <c r="Q38" s="3989">
        <v>6</v>
      </c>
    </row>
    <row r="39" spans="1:18" s="3990" customFormat="1" ht="17.25" customHeight="1">
      <c r="A39" s="3982"/>
      <c r="B39" s="3983" t="s">
        <v>5231</v>
      </c>
      <c r="C39" s="4008"/>
      <c r="D39" s="3989">
        <v>23246</v>
      </c>
      <c r="E39" s="3989">
        <v>27592</v>
      </c>
      <c r="F39" s="3987">
        <f>SUM(D39:E39)</f>
        <v>50838</v>
      </c>
      <c r="G39" s="3989">
        <v>20128</v>
      </c>
      <c r="H39" s="3989">
        <v>23864</v>
      </c>
      <c r="I39" s="3987">
        <f>SUM(G39:H39)</f>
        <v>43992</v>
      </c>
      <c r="J39" s="3989">
        <f t="shared" si="7"/>
        <v>3118</v>
      </c>
      <c r="K39" s="3989">
        <f t="shared" si="7"/>
        <v>3728</v>
      </c>
      <c r="L39" s="3987">
        <f t="shared" si="7"/>
        <v>6846</v>
      </c>
      <c r="M39" s="3992">
        <f t="shared" si="8"/>
        <v>86.59</v>
      </c>
      <c r="N39" s="3992">
        <f t="shared" si="8"/>
        <v>86.49</v>
      </c>
      <c r="O39" s="3988">
        <f t="shared" si="6"/>
        <v>86.53</v>
      </c>
      <c r="P39" s="3989">
        <v>3</v>
      </c>
      <c r="Q39" s="3989">
        <v>5</v>
      </c>
    </row>
    <row r="40" spans="1:18" s="3990" customFormat="1" ht="17.25" customHeight="1">
      <c r="A40" s="3982"/>
      <c r="B40" s="3983" t="s">
        <v>5232</v>
      </c>
      <c r="C40" s="4008"/>
      <c r="D40" s="3989">
        <v>23942</v>
      </c>
      <c r="E40" s="3989">
        <v>28656</v>
      </c>
      <c r="F40" s="3987">
        <f>SUM(D40:E40)</f>
        <v>52598</v>
      </c>
      <c r="G40" s="3989">
        <v>21190</v>
      </c>
      <c r="H40" s="3989">
        <v>25441</v>
      </c>
      <c r="I40" s="3987">
        <f>SUM(G40:H40)</f>
        <v>46631</v>
      </c>
      <c r="J40" s="3989">
        <f t="shared" si="7"/>
        <v>2752</v>
      </c>
      <c r="K40" s="3989">
        <f t="shared" si="7"/>
        <v>3215</v>
      </c>
      <c r="L40" s="3987">
        <f t="shared" si="7"/>
        <v>5967</v>
      </c>
      <c r="M40" s="3992">
        <f t="shared" si="8"/>
        <v>88.51</v>
      </c>
      <c r="N40" s="3992">
        <f t="shared" si="8"/>
        <v>88.78</v>
      </c>
      <c r="O40" s="3988">
        <f t="shared" si="6"/>
        <v>88.66</v>
      </c>
      <c r="P40" s="3989">
        <v>3</v>
      </c>
      <c r="Q40" s="3989">
        <v>4</v>
      </c>
    </row>
    <row r="41" spans="1:18" s="3990" customFormat="1" ht="17.25" customHeight="1">
      <c r="A41" s="3982"/>
      <c r="B41" s="3983" t="s">
        <v>5233</v>
      </c>
      <c r="C41" s="4008"/>
      <c r="D41" s="6319" t="s">
        <v>5172</v>
      </c>
      <c r="E41" s="6320"/>
      <c r="F41" s="6320"/>
      <c r="G41" s="6320"/>
      <c r="H41" s="6320"/>
      <c r="I41" s="6320"/>
      <c r="J41" s="3993"/>
      <c r="K41" s="3993"/>
      <c r="L41" s="3994"/>
      <c r="M41" s="3995"/>
      <c r="N41" s="3995"/>
      <c r="O41" s="3996"/>
      <c r="P41" s="3993"/>
      <c r="Q41" s="3993"/>
    </row>
    <row r="42" spans="1:18" s="3990" customFormat="1" ht="17.25" customHeight="1">
      <c r="A42" s="3982"/>
      <c r="B42" s="3983" t="s">
        <v>5234</v>
      </c>
      <c r="C42" s="4008"/>
      <c r="D42" s="3989">
        <v>26068</v>
      </c>
      <c r="E42" s="3989">
        <v>31205</v>
      </c>
      <c r="F42" s="3987">
        <f>SUM(D42:E42)</f>
        <v>57273</v>
      </c>
      <c r="G42" s="3989">
        <v>21411</v>
      </c>
      <c r="H42" s="3989">
        <v>25861</v>
      </c>
      <c r="I42" s="3987">
        <f>SUM(G42:H42)</f>
        <v>47272</v>
      </c>
      <c r="J42" s="3989">
        <f t="shared" ref="J42:L46" si="9">D42-G42</f>
        <v>4657</v>
      </c>
      <c r="K42" s="3989">
        <f t="shared" si="9"/>
        <v>5344</v>
      </c>
      <c r="L42" s="3987">
        <f t="shared" si="9"/>
        <v>10001</v>
      </c>
      <c r="M42" s="3992">
        <f t="shared" ref="M42:O46" si="10">ROUND(G42/D42*100,2)</f>
        <v>82.14</v>
      </c>
      <c r="N42" s="3992">
        <f t="shared" si="10"/>
        <v>82.87</v>
      </c>
      <c r="O42" s="3988">
        <f t="shared" si="10"/>
        <v>82.54</v>
      </c>
      <c r="P42" s="3989">
        <v>3</v>
      </c>
      <c r="Q42" s="3989">
        <v>4</v>
      </c>
    </row>
    <row r="43" spans="1:18" s="4047" customFormat="1" ht="17.25" customHeight="1">
      <c r="A43" s="3982" t="s">
        <v>1982</v>
      </c>
      <c r="B43" s="3983" t="s">
        <v>5235</v>
      </c>
      <c r="C43" s="4008"/>
      <c r="D43" s="3989">
        <v>27117</v>
      </c>
      <c r="E43" s="3989">
        <v>32291</v>
      </c>
      <c r="F43" s="3987">
        <f>SUM(D43:E43)</f>
        <v>59408</v>
      </c>
      <c r="G43" s="3989">
        <v>21425</v>
      </c>
      <c r="H43" s="3989">
        <v>25823</v>
      </c>
      <c r="I43" s="3987">
        <f>SUM(G43:H43)</f>
        <v>47248</v>
      </c>
      <c r="J43" s="3989">
        <f t="shared" si="9"/>
        <v>5692</v>
      </c>
      <c r="K43" s="3989">
        <f t="shared" si="9"/>
        <v>6468</v>
      </c>
      <c r="L43" s="3987">
        <f t="shared" si="9"/>
        <v>12160</v>
      </c>
      <c r="M43" s="3992">
        <f t="shared" si="10"/>
        <v>79.010000000000005</v>
      </c>
      <c r="N43" s="3992">
        <f t="shared" si="10"/>
        <v>79.97</v>
      </c>
      <c r="O43" s="3988">
        <f t="shared" si="10"/>
        <v>79.53</v>
      </c>
      <c r="P43" s="4046">
        <v>3</v>
      </c>
      <c r="Q43" s="4046">
        <v>4</v>
      </c>
      <c r="R43" s="3990"/>
    </row>
    <row r="44" spans="1:18" ht="17.25" customHeight="1">
      <c r="A44" s="3981"/>
      <c r="B44" s="3983" t="s">
        <v>5236</v>
      </c>
      <c r="C44" s="4008"/>
      <c r="D44" s="3989">
        <v>28174</v>
      </c>
      <c r="E44" s="3989">
        <v>33502</v>
      </c>
      <c r="F44" s="3987">
        <f>SUM(D44:E44)</f>
        <v>61676</v>
      </c>
      <c r="G44" s="3989">
        <v>21696</v>
      </c>
      <c r="H44" s="3989">
        <v>26241</v>
      </c>
      <c r="I44" s="3987">
        <f>SUM(G44:H44)</f>
        <v>47937</v>
      </c>
      <c r="J44" s="3989">
        <f t="shared" si="9"/>
        <v>6478</v>
      </c>
      <c r="K44" s="3989">
        <f t="shared" si="9"/>
        <v>7261</v>
      </c>
      <c r="L44" s="3987">
        <f t="shared" si="9"/>
        <v>13739</v>
      </c>
      <c r="M44" s="3992">
        <f t="shared" si="10"/>
        <v>77.010000000000005</v>
      </c>
      <c r="N44" s="3992">
        <f t="shared" si="10"/>
        <v>78.33</v>
      </c>
      <c r="O44" s="3988">
        <f t="shared" si="10"/>
        <v>77.72</v>
      </c>
      <c r="P44" s="3989">
        <v>3</v>
      </c>
      <c r="Q44" s="3989">
        <v>4</v>
      </c>
      <c r="R44" s="3990"/>
    </row>
    <row r="45" spans="1:18">
      <c r="A45" s="3981"/>
      <c r="B45" s="3983" t="s">
        <v>5237</v>
      </c>
      <c r="C45" s="4008"/>
      <c r="D45" s="3989">
        <v>28857</v>
      </c>
      <c r="E45" s="3989">
        <v>33942</v>
      </c>
      <c r="F45" s="3987">
        <f>SUM(D45:E45)</f>
        <v>62799</v>
      </c>
      <c r="G45" s="3989">
        <v>20904</v>
      </c>
      <c r="H45" s="3989">
        <v>24700</v>
      </c>
      <c r="I45" s="3987">
        <f>SUM(G45:H45)</f>
        <v>45604</v>
      </c>
      <c r="J45" s="3989">
        <f t="shared" si="9"/>
        <v>7953</v>
      </c>
      <c r="K45" s="3989">
        <f t="shared" si="9"/>
        <v>9242</v>
      </c>
      <c r="L45" s="3987">
        <f t="shared" si="9"/>
        <v>17195</v>
      </c>
      <c r="M45" s="3992">
        <f t="shared" si="10"/>
        <v>72.44</v>
      </c>
      <c r="N45" s="3992">
        <f t="shared" si="10"/>
        <v>72.77</v>
      </c>
      <c r="O45" s="3988">
        <f t="shared" si="10"/>
        <v>72.62</v>
      </c>
      <c r="P45" s="3989">
        <v>3</v>
      </c>
      <c r="Q45" s="3989">
        <v>4</v>
      </c>
      <c r="R45" s="3990"/>
    </row>
    <row r="46" spans="1:18" ht="13.5" thickBot="1">
      <c r="A46" s="3997"/>
      <c r="B46" s="3998" t="s">
        <v>5238</v>
      </c>
      <c r="C46" s="4048"/>
      <c r="D46" s="4049">
        <v>28774</v>
      </c>
      <c r="E46" s="4049">
        <v>33600</v>
      </c>
      <c r="F46" s="4050">
        <f>SUM(D46:E46)</f>
        <v>62374</v>
      </c>
      <c r="G46" s="4049">
        <v>17747</v>
      </c>
      <c r="H46" s="4049">
        <v>20748</v>
      </c>
      <c r="I46" s="4050">
        <f>SUM(G46:H46)</f>
        <v>38495</v>
      </c>
      <c r="J46" s="4049">
        <f t="shared" si="9"/>
        <v>11027</v>
      </c>
      <c r="K46" s="4049">
        <f t="shared" si="9"/>
        <v>12852</v>
      </c>
      <c r="L46" s="4050">
        <f t="shared" si="9"/>
        <v>23879</v>
      </c>
      <c r="M46" s="4051">
        <f t="shared" si="10"/>
        <v>61.68</v>
      </c>
      <c r="N46" s="4051">
        <f t="shared" si="10"/>
        <v>61.75</v>
      </c>
      <c r="O46" s="4052">
        <f t="shared" si="10"/>
        <v>61.72</v>
      </c>
      <c r="P46" s="4049">
        <v>3</v>
      </c>
      <c r="Q46" s="4049">
        <v>4</v>
      </c>
      <c r="R46" s="3990"/>
    </row>
    <row r="47" spans="1:18">
      <c r="A47" s="3990"/>
      <c r="B47" s="3990"/>
      <c r="C47" s="3990"/>
      <c r="D47" s="3990"/>
      <c r="E47" s="4004"/>
      <c r="F47" s="4035"/>
      <c r="G47" s="4004"/>
      <c r="H47" s="4004"/>
      <c r="I47" s="4035"/>
      <c r="J47" s="4004"/>
      <c r="K47" s="4004"/>
      <c r="L47" s="4035"/>
      <c r="M47" s="4004"/>
      <c r="N47" s="4004"/>
      <c r="O47" s="4035"/>
      <c r="P47" s="4004"/>
      <c r="Q47" s="3969" t="s">
        <v>5190</v>
      </c>
      <c r="R47" s="3990"/>
    </row>
    <row r="48" spans="1:18">
      <c r="A48" s="4047"/>
      <c r="B48" s="4047"/>
      <c r="C48" s="4047"/>
      <c r="D48" s="4047"/>
      <c r="E48" s="4047"/>
      <c r="F48" s="4053"/>
      <c r="G48" s="4047"/>
      <c r="H48" s="4047"/>
      <c r="I48" s="4053"/>
      <c r="J48" s="4047"/>
      <c r="K48" s="4047"/>
      <c r="L48" s="4053"/>
      <c r="M48" s="4047"/>
      <c r="N48" s="4047"/>
      <c r="O48" s="4053"/>
      <c r="P48" s="4047"/>
      <c r="Q48" s="4047"/>
      <c r="R48" s="4047"/>
    </row>
  </sheetData>
  <mergeCells count="20">
    <mergeCell ref="A1:I1"/>
    <mergeCell ref="A3:C4"/>
    <mergeCell ref="D3:F3"/>
    <mergeCell ref="G3:I3"/>
    <mergeCell ref="J3:L3"/>
    <mergeCell ref="Q3:Q4"/>
    <mergeCell ref="A24:I24"/>
    <mergeCell ref="A26:C27"/>
    <mergeCell ref="D26:F26"/>
    <mergeCell ref="G26:I26"/>
    <mergeCell ref="J26:L26"/>
    <mergeCell ref="M26:O26"/>
    <mergeCell ref="P26:P27"/>
    <mergeCell ref="Q26:Q27"/>
    <mergeCell ref="M3:O3"/>
    <mergeCell ref="D29:I29"/>
    <mergeCell ref="D30:I30"/>
    <mergeCell ref="D33:I33"/>
    <mergeCell ref="D41:I41"/>
    <mergeCell ref="P3:P4"/>
  </mergeCells>
  <phoneticPr fontId="2"/>
  <printOptions horizontalCentered="1"/>
  <pageMargins left="0.23622047244094491" right="0.23622047244094491" top="0.74803149606299213" bottom="0.74803149606299213" header="0.31496062992125984" footer="0.31496062992125984"/>
  <pageSetup paperSize="9" scale="97" firstPageNumber="150" fitToHeight="0" orientation="portrait" useFirstPageNumber="1" r:id="rId1"/>
  <headerFooter alignWithMargins="0">
    <oddFooter>&amp;C&amp;"ＭＳ 明朝,標準"&amp;10&amp;P</oddFooter>
  </headerFooter>
  <colBreaks count="1" manualBreakCount="1">
    <brk id="9" max="44"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B73E-F27F-491B-A912-0E98AF84F6A8}">
  <dimension ref="A1:Q58"/>
  <sheetViews>
    <sheetView showGridLines="0" view="pageBreakPreview" zoomScaleNormal="100" zoomScaleSheetLayoutView="100" workbookViewId="0">
      <selection sqref="A1:I1"/>
    </sheetView>
  </sheetViews>
  <sheetFormatPr defaultColWidth="9" defaultRowHeight="13"/>
  <cols>
    <col min="1" max="1" width="5.1796875" style="4088" customWidth="1"/>
    <col min="2" max="2" width="11.08984375" style="4088" customWidth="1"/>
    <col min="3" max="3" width="8.453125" style="4088" customWidth="1"/>
    <col min="4" max="5" width="13.1796875" style="4088" customWidth="1"/>
    <col min="6" max="6" width="13.1796875" style="4054" customWidth="1"/>
    <col min="7" max="8" width="13.1796875" style="4088" customWidth="1"/>
    <col min="9" max="9" width="13.1796875" style="4054" customWidth="1"/>
    <col min="10" max="11" width="13.1796875" style="4088" customWidth="1"/>
    <col min="12" max="12" width="13.1796875" style="4054" customWidth="1"/>
    <col min="13" max="14" width="13.1796875" style="4088" customWidth="1"/>
    <col min="15" max="15" width="13.1796875" style="4054" customWidth="1"/>
    <col min="16" max="17" width="13.1796875" style="4088" customWidth="1"/>
    <col min="18" max="16384" width="9" style="4088"/>
  </cols>
  <sheetData>
    <row r="1" spans="1:17" s="4054" customFormat="1" ht="25.75" customHeight="1">
      <c r="A1" s="6358" t="s">
        <v>5239</v>
      </c>
      <c r="B1" s="6358"/>
      <c r="C1" s="6358"/>
      <c r="D1" s="6358"/>
      <c r="E1" s="6358"/>
      <c r="F1" s="6358"/>
      <c r="G1" s="6358"/>
      <c r="H1" s="6358"/>
      <c r="I1" s="6358"/>
    </row>
    <row r="2" spans="1:17" s="4055" customFormat="1" ht="14.25" customHeight="1" thickBot="1">
      <c r="F2" s="4056"/>
      <c r="I2" s="4056"/>
      <c r="L2" s="4056"/>
      <c r="O2" s="4056"/>
      <c r="Q2" s="4057" t="s">
        <v>1991</v>
      </c>
    </row>
    <row r="3" spans="1:17" s="4054" customFormat="1" ht="17.25" customHeight="1">
      <c r="A3" s="6359" t="s">
        <v>5123</v>
      </c>
      <c r="B3" s="6359"/>
      <c r="C3" s="6360"/>
      <c r="D3" s="6348" t="s">
        <v>5124</v>
      </c>
      <c r="E3" s="6364"/>
      <c r="F3" s="6363"/>
      <c r="G3" s="6348" t="s">
        <v>5125</v>
      </c>
      <c r="H3" s="6364"/>
      <c r="I3" s="6363"/>
      <c r="J3" s="6348" t="s">
        <v>5126</v>
      </c>
      <c r="K3" s="6364"/>
      <c r="L3" s="6363"/>
      <c r="M3" s="6348" t="s">
        <v>5127</v>
      </c>
      <c r="N3" s="6364"/>
      <c r="O3" s="6363"/>
      <c r="P3" s="6353" t="s">
        <v>5128</v>
      </c>
      <c r="Q3" s="6355" t="s">
        <v>5129</v>
      </c>
    </row>
    <row r="4" spans="1:17" s="4054" customFormat="1" ht="17.25" customHeight="1" thickBot="1">
      <c r="A4" s="6361"/>
      <c r="B4" s="6361"/>
      <c r="C4" s="6362"/>
      <c r="D4" s="4058" t="s">
        <v>369</v>
      </c>
      <c r="E4" s="4059" t="s">
        <v>370</v>
      </c>
      <c r="F4" s="4059" t="s">
        <v>1461</v>
      </c>
      <c r="G4" s="4059" t="s">
        <v>369</v>
      </c>
      <c r="H4" s="4059" t="s">
        <v>370</v>
      </c>
      <c r="I4" s="4059" t="s">
        <v>1461</v>
      </c>
      <c r="J4" s="4059" t="s">
        <v>369</v>
      </c>
      <c r="K4" s="4059" t="s">
        <v>370</v>
      </c>
      <c r="L4" s="4059" t="s">
        <v>1461</v>
      </c>
      <c r="M4" s="4059" t="s">
        <v>369</v>
      </c>
      <c r="N4" s="4059" t="s">
        <v>370</v>
      </c>
      <c r="O4" s="4059" t="s">
        <v>1461</v>
      </c>
      <c r="P4" s="6354"/>
      <c r="Q4" s="6356"/>
    </row>
    <row r="5" spans="1:17" s="4064" customFormat="1" ht="15" customHeight="1">
      <c r="A5" s="6336" t="s">
        <v>5130</v>
      </c>
      <c r="B5" s="6336"/>
      <c r="C5" s="6357"/>
      <c r="D5" s="4060"/>
      <c r="E5" s="4060"/>
      <c r="F5" s="4061"/>
      <c r="G5" s="4060"/>
      <c r="H5" s="4060"/>
      <c r="I5" s="4061"/>
      <c r="J5" s="4060"/>
      <c r="K5" s="4060"/>
      <c r="L5" s="4061"/>
      <c r="M5" s="4062"/>
      <c r="N5" s="4062"/>
      <c r="O5" s="4063"/>
      <c r="P5" s="4060"/>
      <c r="Q5" s="4060"/>
    </row>
    <row r="6" spans="1:17" s="4064" customFormat="1" ht="15" customHeight="1">
      <c r="A6" s="4065" t="s">
        <v>1982</v>
      </c>
      <c r="B6" s="4066" t="s">
        <v>5240</v>
      </c>
      <c r="C6" s="4067"/>
      <c r="D6" s="4068">
        <v>28381</v>
      </c>
      <c r="E6" s="4068">
        <v>32959</v>
      </c>
      <c r="F6" s="4069">
        <v>61340</v>
      </c>
      <c r="G6" s="4068">
        <v>21821</v>
      </c>
      <c r="H6" s="4068">
        <v>24458</v>
      </c>
      <c r="I6" s="4069">
        <v>46279</v>
      </c>
      <c r="J6" s="4068">
        <v>6560</v>
      </c>
      <c r="K6" s="4068">
        <v>8501</v>
      </c>
      <c r="L6" s="4069">
        <v>15061</v>
      </c>
      <c r="M6" s="4070">
        <v>76.885944822240219</v>
      </c>
      <c r="N6" s="4070">
        <v>74.20734852392367</v>
      </c>
      <c r="O6" s="4071">
        <v>75.446690577111184</v>
      </c>
      <c r="P6" s="4068">
        <v>1</v>
      </c>
      <c r="Q6" s="4068">
        <v>3</v>
      </c>
    </row>
    <row r="7" spans="1:17" s="4073" customFormat="1" ht="15" customHeight="1">
      <c r="A7" s="4072"/>
      <c r="B7" s="4066" t="s">
        <v>5241</v>
      </c>
      <c r="C7" s="4067"/>
      <c r="D7" s="4068">
        <v>27563</v>
      </c>
      <c r="E7" s="4068">
        <v>31887</v>
      </c>
      <c r="F7" s="4069">
        <v>59450</v>
      </c>
      <c r="G7" s="4068">
        <v>17401</v>
      </c>
      <c r="H7" s="4068">
        <v>19150</v>
      </c>
      <c r="I7" s="4069">
        <v>36551</v>
      </c>
      <c r="J7" s="4068">
        <v>10162</v>
      </c>
      <c r="K7" s="4068">
        <v>12737</v>
      </c>
      <c r="L7" s="4069">
        <v>22899</v>
      </c>
      <c r="M7" s="4070">
        <v>63.13</v>
      </c>
      <c r="N7" s="4070">
        <v>60.06</v>
      </c>
      <c r="O7" s="4071">
        <v>61.48</v>
      </c>
      <c r="P7" s="4068">
        <v>1</v>
      </c>
      <c r="Q7" s="4068">
        <v>4</v>
      </c>
    </row>
    <row r="8" spans="1:17" s="4073" customFormat="1" ht="15" customHeight="1">
      <c r="A8" s="4074"/>
      <c r="B8" s="4075" t="s">
        <v>5242</v>
      </c>
      <c r="C8" s="4076"/>
      <c r="D8" s="4077">
        <v>27148</v>
      </c>
      <c r="E8" s="4077">
        <v>31212</v>
      </c>
      <c r="F8" s="4078">
        <v>58360</v>
      </c>
      <c r="G8" s="4077">
        <v>13361</v>
      </c>
      <c r="H8" s="4077">
        <v>14115</v>
      </c>
      <c r="I8" s="4078">
        <v>27476</v>
      </c>
      <c r="J8" s="4077">
        <v>13787</v>
      </c>
      <c r="K8" s="4077">
        <v>17097</v>
      </c>
      <c r="L8" s="4078">
        <v>30884</v>
      </c>
      <c r="M8" s="4079">
        <v>49.22</v>
      </c>
      <c r="N8" s="4079">
        <v>45.22</v>
      </c>
      <c r="O8" s="4080">
        <v>47.08</v>
      </c>
      <c r="P8" s="4077">
        <v>1</v>
      </c>
      <c r="Q8" s="4077">
        <v>3</v>
      </c>
    </row>
    <row r="9" spans="1:17" s="4073" customFormat="1" ht="15" customHeight="1" thickBot="1">
      <c r="A9" s="4081"/>
      <c r="B9" s="4082" t="s">
        <v>5243</v>
      </c>
      <c r="C9" s="4083"/>
      <c r="D9" s="4084">
        <v>27082</v>
      </c>
      <c r="E9" s="4084">
        <v>30827</v>
      </c>
      <c r="F9" s="4085">
        <v>57909</v>
      </c>
      <c r="G9" s="4084">
        <v>15532</v>
      </c>
      <c r="H9" s="4084">
        <v>17123</v>
      </c>
      <c r="I9" s="4085">
        <v>32655</v>
      </c>
      <c r="J9" s="4084">
        <v>11550</v>
      </c>
      <c r="K9" s="4084">
        <v>13704</v>
      </c>
      <c r="L9" s="4085">
        <v>25254</v>
      </c>
      <c r="M9" s="4086">
        <v>57.35</v>
      </c>
      <c r="N9" s="4086">
        <v>55.55</v>
      </c>
      <c r="O9" s="4087">
        <v>56.39</v>
      </c>
      <c r="P9" s="4084">
        <v>1</v>
      </c>
      <c r="Q9" s="4084">
        <v>4</v>
      </c>
    </row>
    <row r="10" spans="1:17" ht="15" customHeight="1">
      <c r="A10" s="6333" t="s">
        <v>5210</v>
      </c>
      <c r="B10" s="6333"/>
      <c r="C10" s="6352"/>
    </row>
    <row r="11" spans="1:17" s="4064" customFormat="1" ht="15" customHeight="1">
      <c r="A11" s="4065" t="s">
        <v>1919</v>
      </c>
      <c r="B11" s="4066" t="s">
        <v>5244</v>
      </c>
      <c r="C11" s="4067"/>
      <c r="D11" s="4089" t="s">
        <v>5157</v>
      </c>
      <c r="E11" s="4089" t="s">
        <v>5157</v>
      </c>
      <c r="F11" s="4069">
        <v>40560</v>
      </c>
      <c r="G11" s="4089" t="s">
        <v>5157</v>
      </c>
      <c r="H11" s="4089" t="s">
        <v>5157</v>
      </c>
      <c r="I11" s="4069">
        <v>34748</v>
      </c>
      <c r="J11" s="4089" t="s">
        <v>5157</v>
      </c>
      <c r="K11" s="4089" t="s">
        <v>5157</v>
      </c>
      <c r="L11" s="4069">
        <v>5812</v>
      </c>
      <c r="M11" s="4089" t="s">
        <v>5157</v>
      </c>
      <c r="N11" s="4089" t="s">
        <v>5157</v>
      </c>
      <c r="O11" s="4071">
        <v>85.670611439842205</v>
      </c>
      <c r="P11" s="4068">
        <v>3</v>
      </c>
      <c r="Q11" s="4068">
        <v>8</v>
      </c>
    </row>
    <row r="12" spans="1:17" s="4064" customFormat="1" ht="15" customHeight="1">
      <c r="A12" s="4065"/>
      <c r="B12" s="4066" t="s">
        <v>5245</v>
      </c>
      <c r="C12" s="4067"/>
      <c r="D12" s="4089" t="s">
        <v>5157</v>
      </c>
      <c r="E12" s="4089" t="s">
        <v>5157</v>
      </c>
      <c r="F12" s="4069">
        <v>41600</v>
      </c>
      <c r="G12" s="4089" t="s">
        <v>5157</v>
      </c>
      <c r="H12" s="4089" t="s">
        <v>5157</v>
      </c>
      <c r="I12" s="4069">
        <v>33739</v>
      </c>
      <c r="J12" s="4089" t="s">
        <v>5157</v>
      </c>
      <c r="K12" s="4089" t="s">
        <v>5157</v>
      </c>
      <c r="L12" s="4069">
        <v>7861</v>
      </c>
      <c r="M12" s="4089" t="s">
        <v>5157</v>
      </c>
      <c r="N12" s="4089" t="s">
        <v>5157</v>
      </c>
      <c r="O12" s="4071">
        <v>81.103365384615387</v>
      </c>
      <c r="P12" s="4068">
        <v>3</v>
      </c>
      <c r="Q12" s="4068">
        <v>6</v>
      </c>
    </row>
    <row r="13" spans="1:17" s="4064" customFormat="1" ht="15" customHeight="1">
      <c r="A13" s="4065"/>
      <c r="B13" s="4066" t="s">
        <v>5246</v>
      </c>
      <c r="C13" s="4067"/>
      <c r="D13" s="4089" t="s">
        <v>5157</v>
      </c>
      <c r="E13" s="4089" t="s">
        <v>5157</v>
      </c>
      <c r="F13" s="4069">
        <v>44197</v>
      </c>
      <c r="G13" s="4089" t="s">
        <v>5157</v>
      </c>
      <c r="H13" s="4089" t="s">
        <v>5157</v>
      </c>
      <c r="I13" s="4069">
        <v>31234</v>
      </c>
      <c r="J13" s="4089" t="s">
        <v>5157</v>
      </c>
      <c r="K13" s="4089" t="s">
        <v>5157</v>
      </c>
      <c r="L13" s="4069">
        <v>12963</v>
      </c>
      <c r="M13" s="4089" t="s">
        <v>5157</v>
      </c>
      <c r="N13" s="4089" t="s">
        <v>5157</v>
      </c>
      <c r="O13" s="4071">
        <v>70.669954974319523</v>
      </c>
      <c r="P13" s="4068">
        <v>3</v>
      </c>
      <c r="Q13" s="4068">
        <v>4</v>
      </c>
    </row>
    <row r="14" spans="1:17" s="4064" customFormat="1" ht="15" customHeight="1">
      <c r="A14" s="4065"/>
      <c r="B14" s="4066" t="s">
        <v>5213</v>
      </c>
      <c r="C14" s="4067"/>
      <c r="D14" s="4089" t="s">
        <v>5157</v>
      </c>
      <c r="E14" s="4089" t="s">
        <v>5157</v>
      </c>
      <c r="F14" s="4069">
        <v>45253</v>
      </c>
      <c r="G14" s="4089" t="s">
        <v>5157</v>
      </c>
      <c r="H14" s="4089" t="s">
        <v>5157</v>
      </c>
      <c r="I14" s="4069">
        <v>36719</v>
      </c>
      <c r="J14" s="4089" t="s">
        <v>5157</v>
      </c>
      <c r="K14" s="4089" t="s">
        <v>5157</v>
      </c>
      <c r="L14" s="4069">
        <v>8534</v>
      </c>
      <c r="M14" s="4089" t="s">
        <v>5157</v>
      </c>
      <c r="N14" s="4089" t="s">
        <v>5157</v>
      </c>
      <c r="O14" s="4071">
        <v>81.141581773584065</v>
      </c>
      <c r="P14" s="4068">
        <v>3</v>
      </c>
      <c r="Q14" s="4068">
        <v>8</v>
      </c>
    </row>
    <row r="15" spans="1:17" s="4064" customFormat="1" ht="15" customHeight="1">
      <c r="A15" s="4065"/>
      <c r="B15" s="4066" t="s">
        <v>5247</v>
      </c>
      <c r="C15" s="4067"/>
      <c r="D15" s="4068">
        <v>21476</v>
      </c>
      <c r="E15" s="4068">
        <v>26162</v>
      </c>
      <c r="F15" s="4069">
        <v>47638</v>
      </c>
      <c r="G15" s="4068">
        <v>18221</v>
      </c>
      <c r="H15" s="4068">
        <v>21414</v>
      </c>
      <c r="I15" s="4069">
        <v>39635</v>
      </c>
      <c r="J15" s="4068">
        <v>3255</v>
      </c>
      <c r="K15" s="4068">
        <v>4748</v>
      </c>
      <c r="L15" s="4069">
        <v>8003</v>
      </c>
      <c r="M15" s="4070">
        <v>84.843546284224246</v>
      </c>
      <c r="N15" s="4070">
        <v>81.851540402109933</v>
      </c>
      <c r="O15" s="4071">
        <v>83.200386246273979</v>
      </c>
      <c r="P15" s="4068">
        <v>3</v>
      </c>
      <c r="Q15" s="4068">
        <v>10</v>
      </c>
    </row>
    <row r="16" spans="1:17" s="4064" customFormat="1" ht="15" customHeight="1">
      <c r="A16" s="4065"/>
      <c r="B16" s="4066" t="s">
        <v>5248</v>
      </c>
      <c r="C16" s="4067"/>
      <c r="D16" s="4068">
        <v>22607</v>
      </c>
      <c r="E16" s="4068">
        <v>27320</v>
      </c>
      <c r="F16" s="4069">
        <v>49927</v>
      </c>
      <c r="G16" s="4068">
        <v>18914</v>
      </c>
      <c r="H16" s="4068">
        <v>21757</v>
      </c>
      <c r="I16" s="4069">
        <v>40671</v>
      </c>
      <c r="J16" s="4068">
        <v>3693</v>
      </c>
      <c r="K16" s="4068">
        <v>5563</v>
      </c>
      <c r="L16" s="4069">
        <v>9256</v>
      </c>
      <c r="M16" s="4070">
        <v>83.664351749458135</v>
      </c>
      <c r="N16" s="4070">
        <v>79.637628111273798</v>
      </c>
      <c r="O16" s="4071">
        <v>81.460932962124701</v>
      </c>
      <c r="P16" s="4068">
        <v>3</v>
      </c>
      <c r="Q16" s="4068">
        <v>7</v>
      </c>
    </row>
    <row r="17" spans="1:17" s="4064" customFormat="1" ht="15" customHeight="1">
      <c r="A17" s="4065"/>
      <c r="B17" s="4066" t="s">
        <v>5249</v>
      </c>
      <c r="C17" s="4067"/>
      <c r="D17" s="4068">
        <v>23853</v>
      </c>
      <c r="E17" s="4068">
        <v>28328</v>
      </c>
      <c r="F17" s="4069">
        <v>52181</v>
      </c>
      <c r="G17" s="4068">
        <v>17458</v>
      </c>
      <c r="H17" s="4068">
        <v>19556</v>
      </c>
      <c r="I17" s="4069">
        <v>37014</v>
      </c>
      <c r="J17" s="4068">
        <v>6395</v>
      </c>
      <c r="K17" s="4068">
        <v>8772</v>
      </c>
      <c r="L17" s="4069">
        <v>15167</v>
      </c>
      <c r="M17" s="4070">
        <v>73.189955141910872</v>
      </c>
      <c r="N17" s="4070">
        <v>69.034171138096582</v>
      </c>
      <c r="O17" s="4071">
        <v>70.933864816695731</v>
      </c>
      <c r="P17" s="4068">
        <v>3</v>
      </c>
      <c r="Q17" s="4068">
        <v>5</v>
      </c>
    </row>
    <row r="18" spans="1:17" s="4064" customFormat="1" ht="15" customHeight="1">
      <c r="A18" s="4065"/>
      <c r="B18" s="4066" t="s">
        <v>5250</v>
      </c>
      <c r="C18" s="4067"/>
      <c r="D18" s="4068">
        <v>24481</v>
      </c>
      <c r="E18" s="4068">
        <v>29162</v>
      </c>
      <c r="F18" s="4069">
        <v>53643</v>
      </c>
      <c r="G18" s="4068">
        <v>16439</v>
      </c>
      <c r="H18" s="4068">
        <v>18641</v>
      </c>
      <c r="I18" s="4069">
        <v>35080</v>
      </c>
      <c r="J18" s="4068">
        <v>8042</v>
      </c>
      <c r="K18" s="4068">
        <v>10521</v>
      </c>
      <c r="L18" s="4069">
        <v>18563</v>
      </c>
      <c r="M18" s="4070">
        <v>67.150034720803887</v>
      </c>
      <c r="N18" s="4070">
        <v>63.922227556409027</v>
      </c>
      <c r="O18" s="4071">
        <v>65.395298547806803</v>
      </c>
      <c r="P18" s="4068">
        <v>3</v>
      </c>
      <c r="Q18" s="4068">
        <v>4</v>
      </c>
    </row>
    <row r="19" spans="1:17" s="4064" customFormat="1" ht="15" customHeight="1">
      <c r="A19" s="4065"/>
      <c r="B19" s="4066" t="s">
        <v>5251</v>
      </c>
      <c r="C19" s="4067"/>
      <c r="D19" s="4068">
        <v>24774</v>
      </c>
      <c r="E19" s="4068">
        <v>29508</v>
      </c>
      <c r="F19" s="4069">
        <v>54282</v>
      </c>
      <c r="G19" s="4068">
        <v>19062</v>
      </c>
      <c r="H19" s="4068">
        <v>22119</v>
      </c>
      <c r="I19" s="4069">
        <v>41181</v>
      </c>
      <c r="J19" s="4068">
        <v>5712</v>
      </c>
      <c r="K19" s="4068">
        <v>7389</v>
      </c>
      <c r="L19" s="4069">
        <v>13101</v>
      </c>
      <c r="M19" s="4070">
        <v>76.943569871639625</v>
      </c>
      <c r="N19" s="4070">
        <v>74.959333062220409</v>
      </c>
      <c r="O19" s="4071">
        <v>75.8649276003095</v>
      </c>
      <c r="P19" s="4068">
        <v>3</v>
      </c>
      <c r="Q19" s="4068">
        <v>5</v>
      </c>
    </row>
    <row r="20" spans="1:17" s="4064" customFormat="1" ht="15" customHeight="1">
      <c r="A20" s="4065"/>
      <c r="B20" s="4066" t="s">
        <v>5252</v>
      </c>
      <c r="C20" s="4067"/>
      <c r="D20" s="4068">
        <v>25694</v>
      </c>
      <c r="E20" s="4068">
        <v>30701</v>
      </c>
      <c r="F20" s="4069">
        <v>56395</v>
      </c>
      <c r="G20" s="4068">
        <v>17604</v>
      </c>
      <c r="H20" s="4068">
        <v>19649</v>
      </c>
      <c r="I20" s="4069">
        <v>37253</v>
      </c>
      <c r="J20" s="4068">
        <v>8090</v>
      </c>
      <c r="K20" s="4068">
        <v>11052</v>
      </c>
      <c r="L20" s="4069">
        <v>19142</v>
      </c>
      <c r="M20" s="4070">
        <v>68.514049972756283</v>
      </c>
      <c r="N20" s="4070">
        <v>64.001172600241034</v>
      </c>
      <c r="O20" s="4071">
        <v>66.057274581079881</v>
      </c>
      <c r="P20" s="4068">
        <v>3</v>
      </c>
      <c r="Q20" s="4068">
        <v>5</v>
      </c>
    </row>
    <row r="21" spans="1:17" s="4064" customFormat="1" ht="15" customHeight="1">
      <c r="A21" s="4065"/>
      <c r="B21" s="4066" t="s">
        <v>5253</v>
      </c>
      <c r="C21" s="4067"/>
      <c r="D21" s="4068">
        <v>26279</v>
      </c>
      <c r="E21" s="4068">
        <v>31439</v>
      </c>
      <c r="F21" s="4069">
        <v>57718</v>
      </c>
      <c r="G21" s="4068">
        <v>19291</v>
      </c>
      <c r="H21" s="4068">
        <v>22359</v>
      </c>
      <c r="I21" s="4069">
        <v>41650</v>
      </c>
      <c r="J21" s="4068">
        <v>6988</v>
      </c>
      <c r="K21" s="4068">
        <v>9080</v>
      </c>
      <c r="L21" s="4069">
        <v>16068</v>
      </c>
      <c r="M21" s="4070">
        <v>73.408424978119413</v>
      </c>
      <c r="N21" s="4070">
        <v>71.118674258087083</v>
      </c>
      <c r="O21" s="4071">
        <v>72.161197546692534</v>
      </c>
      <c r="P21" s="4068">
        <v>3</v>
      </c>
      <c r="Q21" s="4068">
        <v>5</v>
      </c>
    </row>
    <row r="22" spans="1:17" s="4064" customFormat="1" ht="15" customHeight="1">
      <c r="A22" s="4065" t="s">
        <v>1982</v>
      </c>
      <c r="B22" s="4066" t="s">
        <v>5254</v>
      </c>
      <c r="C22" s="4067"/>
      <c r="D22" s="4068">
        <v>27098</v>
      </c>
      <c r="E22" s="4068">
        <v>32305</v>
      </c>
      <c r="F22" s="4069">
        <v>59403</v>
      </c>
      <c r="G22" s="4068">
        <v>19919</v>
      </c>
      <c r="H22" s="4068">
        <v>23393</v>
      </c>
      <c r="I22" s="4069">
        <v>43312</v>
      </c>
      <c r="J22" s="4068">
        <v>7179</v>
      </c>
      <c r="K22" s="4068">
        <v>8912</v>
      </c>
      <c r="L22" s="4069">
        <v>16091</v>
      </c>
      <c r="M22" s="4070">
        <v>73.507269909218394</v>
      </c>
      <c r="N22" s="4070">
        <v>72.412939173502551</v>
      </c>
      <c r="O22" s="4071">
        <v>72.912142484386308</v>
      </c>
      <c r="P22" s="4090">
        <v>3</v>
      </c>
      <c r="Q22" s="4090">
        <v>4</v>
      </c>
    </row>
    <row r="23" spans="1:17" s="4064" customFormat="1" ht="15" customHeight="1">
      <c r="A23" s="4072"/>
      <c r="B23" s="4066" t="s">
        <v>5255</v>
      </c>
      <c r="C23" s="4067"/>
      <c r="D23" s="4068">
        <v>28077</v>
      </c>
      <c r="E23" s="4068">
        <v>33349</v>
      </c>
      <c r="F23" s="4069">
        <v>61426</v>
      </c>
      <c r="G23" s="4068">
        <v>18933</v>
      </c>
      <c r="H23" s="4068">
        <v>21845</v>
      </c>
      <c r="I23" s="4069">
        <v>40778</v>
      </c>
      <c r="J23" s="4068">
        <v>9144</v>
      </c>
      <c r="K23" s="4068">
        <v>11504</v>
      </c>
      <c r="L23" s="4069">
        <v>20648</v>
      </c>
      <c r="M23" s="4070">
        <v>67.432417993375367</v>
      </c>
      <c r="N23" s="4070">
        <v>65.504213019880652</v>
      </c>
      <c r="O23" s="4071">
        <v>66.385569628496071</v>
      </c>
      <c r="P23" s="4068">
        <v>3</v>
      </c>
      <c r="Q23" s="4068">
        <v>4</v>
      </c>
    </row>
    <row r="24" spans="1:17" s="4064" customFormat="1" ht="15" customHeight="1">
      <c r="A24" s="4072"/>
      <c r="B24" s="4066" t="s">
        <v>5256</v>
      </c>
      <c r="C24" s="4067"/>
      <c r="D24" s="4068">
        <v>28799</v>
      </c>
      <c r="E24" s="4068">
        <v>34085</v>
      </c>
      <c r="F24" s="4069">
        <v>62884</v>
      </c>
      <c r="G24" s="4068">
        <v>19420</v>
      </c>
      <c r="H24" s="4068">
        <v>22596</v>
      </c>
      <c r="I24" s="4069">
        <v>42016</v>
      </c>
      <c r="J24" s="4068">
        <v>9379</v>
      </c>
      <c r="K24" s="4068">
        <v>11489</v>
      </c>
      <c r="L24" s="4069">
        <v>20868</v>
      </c>
      <c r="M24" s="4070">
        <v>67.432896975589429</v>
      </c>
      <c r="N24" s="4070">
        <v>66.293090802405757</v>
      </c>
      <c r="O24" s="4071">
        <v>66.815088098721446</v>
      </c>
      <c r="P24" s="4068">
        <v>1</v>
      </c>
      <c r="Q24" s="4068">
        <v>4</v>
      </c>
    </row>
    <row r="25" spans="1:17" s="4064" customFormat="1" ht="15" customHeight="1">
      <c r="A25" s="4072"/>
      <c r="B25" s="4066" t="s">
        <v>5257</v>
      </c>
      <c r="C25" s="4067"/>
      <c r="D25" s="4068">
        <v>29205</v>
      </c>
      <c r="E25" s="4068">
        <v>34246</v>
      </c>
      <c r="F25" s="4069">
        <v>63451</v>
      </c>
      <c r="G25" s="4068">
        <v>20753</v>
      </c>
      <c r="H25" s="4068">
        <v>24174</v>
      </c>
      <c r="I25" s="4069">
        <v>44927</v>
      </c>
      <c r="J25" s="4068">
        <v>8452</v>
      </c>
      <c r="K25" s="4068">
        <v>10072</v>
      </c>
      <c r="L25" s="4069">
        <v>18524</v>
      </c>
      <c r="M25" s="4070">
        <v>71.0597500428009</v>
      </c>
      <c r="N25" s="4070">
        <v>70.589265899667126</v>
      </c>
      <c r="O25" s="4071">
        <v>70.805818663220435</v>
      </c>
      <c r="P25" s="4068">
        <v>1</v>
      </c>
      <c r="Q25" s="4068">
        <v>3</v>
      </c>
    </row>
    <row r="26" spans="1:17" s="4064" customFormat="1" ht="15" customHeight="1">
      <c r="A26" s="4072"/>
      <c r="B26" s="4066" t="s">
        <v>5258</v>
      </c>
      <c r="C26" s="4067"/>
      <c r="D26" s="4068">
        <v>29058</v>
      </c>
      <c r="E26" s="4068">
        <v>33885</v>
      </c>
      <c r="F26" s="4069">
        <v>62943</v>
      </c>
      <c r="G26" s="4068">
        <v>18721</v>
      </c>
      <c r="H26" s="4068">
        <v>21282</v>
      </c>
      <c r="I26" s="4069">
        <v>40003</v>
      </c>
      <c r="J26" s="4068">
        <v>10337</v>
      </c>
      <c r="K26" s="4068">
        <v>12603</v>
      </c>
      <c r="L26" s="4069">
        <v>22940</v>
      </c>
      <c r="M26" s="4070">
        <v>64.426319774244618</v>
      </c>
      <c r="N26" s="4070">
        <v>62.806551571491809</v>
      </c>
      <c r="O26" s="4071">
        <v>63.554326930715085</v>
      </c>
      <c r="P26" s="4068">
        <v>1</v>
      </c>
      <c r="Q26" s="4068">
        <v>3</v>
      </c>
    </row>
    <row r="27" spans="1:17" s="4064" customFormat="1" ht="15" customHeight="1" thickBot="1">
      <c r="A27" s="4091"/>
      <c r="B27" s="4092" t="s">
        <v>5259</v>
      </c>
      <c r="C27" s="4093"/>
      <c r="D27" s="4094">
        <v>28886</v>
      </c>
      <c r="E27" s="4094">
        <v>33701</v>
      </c>
      <c r="F27" s="4095">
        <v>62587</v>
      </c>
      <c r="G27" s="4094">
        <v>20074</v>
      </c>
      <c r="H27" s="4094">
        <v>22977</v>
      </c>
      <c r="I27" s="4095">
        <v>43051</v>
      </c>
      <c r="J27" s="4094">
        <v>8812</v>
      </c>
      <c r="K27" s="4094">
        <v>10724</v>
      </c>
      <c r="L27" s="4095">
        <v>19536</v>
      </c>
      <c r="M27" s="4096">
        <v>69.493872464169499</v>
      </c>
      <c r="N27" s="4096">
        <v>68.178985786771904</v>
      </c>
      <c r="O27" s="4097">
        <v>68.785850096665442</v>
      </c>
      <c r="P27" s="4094">
        <v>1</v>
      </c>
      <c r="Q27" s="4094">
        <v>3</v>
      </c>
    </row>
    <row r="28" spans="1:17" s="4055" customFormat="1" ht="15" customHeight="1">
      <c r="A28" s="4098" t="s">
        <v>5260</v>
      </c>
      <c r="B28" s="4098"/>
      <c r="C28" s="4098"/>
      <c r="D28" s="4098"/>
      <c r="E28" s="4098"/>
      <c r="F28" s="4099"/>
      <c r="G28" s="4098"/>
      <c r="H28" s="4098"/>
      <c r="I28" s="4056"/>
      <c r="K28" s="4100"/>
      <c r="L28" s="4056"/>
      <c r="O28" s="4056"/>
      <c r="Q28" s="4101" t="s">
        <v>5190</v>
      </c>
    </row>
    <row r="30" spans="1:17" s="4054" customFormat="1" ht="25.75" customHeight="1">
      <c r="A30" s="6358" t="s">
        <v>5261</v>
      </c>
      <c r="B30" s="6358"/>
      <c r="C30" s="6358"/>
      <c r="D30" s="6358"/>
      <c r="E30" s="6358"/>
      <c r="F30" s="6358"/>
      <c r="G30" s="6358"/>
      <c r="H30" s="6358"/>
      <c r="I30" s="6358"/>
    </row>
    <row r="31" spans="1:17" s="4055" customFormat="1" ht="14.25" customHeight="1" thickBot="1">
      <c r="F31" s="4056"/>
      <c r="I31" s="4056"/>
      <c r="L31" s="4056"/>
      <c r="O31" s="4056"/>
      <c r="Q31" s="4057" t="s">
        <v>1991</v>
      </c>
    </row>
    <row r="32" spans="1:17" s="4054" customFormat="1" ht="17.25" customHeight="1">
      <c r="A32" s="6359" t="s">
        <v>5123</v>
      </c>
      <c r="B32" s="6359"/>
      <c r="C32" s="6360"/>
      <c r="D32" s="6363" t="s">
        <v>5124</v>
      </c>
      <c r="E32" s="6346"/>
      <c r="F32" s="6346"/>
      <c r="G32" s="6346" t="s">
        <v>5125</v>
      </c>
      <c r="H32" s="6346"/>
      <c r="I32" s="6346"/>
      <c r="J32" s="6346" t="s">
        <v>5126</v>
      </c>
      <c r="K32" s="6346"/>
      <c r="L32" s="6346"/>
      <c r="M32" s="6346" t="s">
        <v>5127</v>
      </c>
      <c r="N32" s="6346"/>
      <c r="O32" s="6346"/>
      <c r="P32" s="6346" t="s">
        <v>5128</v>
      </c>
      <c r="Q32" s="6348" t="s">
        <v>5129</v>
      </c>
    </row>
    <row r="33" spans="1:17" s="4054" customFormat="1" ht="17.25" customHeight="1" thickBot="1">
      <c r="A33" s="6361"/>
      <c r="B33" s="6361"/>
      <c r="C33" s="6362"/>
      <c r="D33" s="4058" t="s">
        <v>369</v>
      </c>
      <c r="E33" s="4059" t="s">
        <v>370</v>
      </c>
      <c r="F33" s="4059" t="s">
        <v>1461</v>
      </c>
      <c r="G33" s="4059" t="s">
        <v>369</v>
      </c>
      <c r="H33" s="4059" t="s">
        <v>370</v>
      </c>
      <c r="I33" s="4059" t="s">
        <v>1461</v>
      </c>
      <c r="J33" s="4059" t="s">
        <v>369</v>
      </c>
      <c r="K33" s="4059" t="s">
        <v>370</v>
      </c>
      <c r="L33" s="4059" t="s">
        <v>1461</v>
      </c>
      <c r="M33" s="4059" t="s">
        <v>369</v>
      </c>
      <c r="N33" s="4059" t="s">
        <v>370</v>
      </c>
      <c r="O33" s="4059" t="s">
        <v>1461</v>
      </c>
      <c r="P33" s="6347"/>
      <c r="Q33" s="6349"/>
    </row>
    <row r="34" spans="1:17" s="4054" customFormat="1" ht="15" customHeight="1">
      <c r="A34" s="6350" t="s">
        <v>5130</v>
      </c>
      <c r="B34" s="6350"/>
      <c r="C34" s="6351"/>
      <c r="D34" s="3968"/>
      <c r="E34" s="4102"/>
      <c r="F34" s="4103"/>
      <c r="G34" s="4102"/>
      <c r="H34" s="4102"/>
      <c r="I34" s="4103"/>
      <c r="J34" s="4102"/>
      <c r="K34" s="4102"/>
      <c r="L34" s="4103"/>
      <c r="M34" s="4102"/>
      <c r="N34" s="4104"/>
      <c r="O34" s="4105"/>
      <c r="P34" s="4104"/>
      <c r="Q34" s="4102"/>
    </row>
    <row r="35" spans="1:17" s="4054" customFormat="1" ht="15" customHeight="1">
      <c r="A35" s="4065" t="s">
        <v>1982</v>
      </c>
      <c r="B35" s="4066" t="s">
        <v>5262</v>
      </c>
      <c r="C35" s="4106"/>
      <c r="D35" s="4068">
        <v>28783</v>
      </c>
      <c r="E35" s="4068">
        <v>33408</v>
      </c>
      <c r="F35" s="4069">
        <v>62191</v>
      </c>
      <c r="G35" s="4068">
        <v>18499</v>
      </c>
      <c r="H35" s="4068">
        <v>21007</v>
      </c>
      <c r="I35" s="4069">
        <v>39506</v>
      </c>
      <c r="J35" s="4068">
        <v>10284</v>
      </c>
      <c r="K35" s="4068">
        <v>12401</v>
      </c>
      <c r="L35" s="4069">
        <v>22685</v>
      </c>
      <c r="M35" s="4070">
        <v>64.27</v>
      </c>
      <c r="N35" s="4070">
        <v>62.88</v>
      </c>
      <c r="O35" s="4071">
        <v>63.52</v>
      </c>
      <c r="P35" s="4068">
        <v>1</v>
      </c>
      <c r="Q35" s="4068">
        <v>4</v>
      </c>
    </row>
    <row r="36" spans="1:17" s="4054" customFormat="1" ht="15" customHeight="1">
      <c r="A36" s="4072"/>
      <c r="B36" s="4066" t="s">
        <v>5263</v>
      </c>
      <c r="C36" s="4067"/>
      <c r="D36" s="4068">
        <v>28330</v>
      </c>
      <c r="E36" s="4068">
        <v>32739</v>
      </c>
      <c r="F36" s="4069">
        <f>SUM(D36:E36)</f>
        <v>61069</v>
      </c>
      <c r="G36" s="4068">
        <v>17094</v>
      </c>
      <c r="H36" s="4068">
        <v>18872</v>
      </c>
      <c r="I36" s="4069">
        <f>SUM(G36:H36)</f>
        <v>35966</v>
      </c>
      <c r="J36" s="4068">
        <f>D36-G36</f>
        <v>11236</v>
      </c>
      <c r="K36" s="4068">
        <f>E36-H36</f>
        <v>13867</v>
      </c>
      <c r="L36" s="4069">
        <f>SUM(J36:K36)</f>
        <v>25103</v>
      </c>
      <c r="M36" s="4070">
        <f t="shared" ref="M36:O37" si="0">ROUND(G36/D36*100,2)</f>
        <v>60.34</v>
      </c>
      <c r="N36" s="4070">
        <f t="shared" si="0"/>
        <v>57.64</v>
      </c>
      <c r="O36" s="4071">
        <f t="shared" si="0"/>
        <v>58.89</v>
      </c>
      <c r="P36" s="4068">
        <v>1</v>
      </c>
      <c r="Q36" s="4068">
        <v>3</v>
      </c>
    </row>
    <row r="37" spans="1:17" s="4114" customFormat="1" ht="15" customHeight="1">
      <c r="A37" s="4107"/>
      <c r="B37" s="4108" t="s">
        <v>5264</v>
      </c>
      <c r="C37" s="4109"/>
      <c r="D37" s="4110">
        <v>27463</v>
      </c>
      <c r="E37" s="4110">
        <v>31700</v>
      </c>
      <c r="F37" s="4111">
        <f>+E37+D37</f>
        <v>59163</v>
      </c>
      <c r="G37" s="4077">
        <v>15879</v>
      </c>
      <c r="H37" s="4077">
        <v>17381</v>
      </c>
      <c r="I37" s="4078">
        <f>+H37+G37</f>
        <v>33260</v>
      </c>
      <c r="J37" s="4110">
        <v>11584</v>
      </c>
      <c r="K37" s="4110">
        <v>14319</v>
      </c>
      <c r="L37" s="4111">
        <f>SUM(J37:K37)</f>
        <v>25903</v>
      </c>
      <c r="M37" s="4112">
        <f t="shared" si="0"/>
        <v>57.82</v>
      </c>
      <c r="N37" s="4112">
        <f t="shared" si="0"/>
        <v>54.83</v>
      </c>
      <c r="O37" s="4113">
        <f t="shared" si="0"/>
        <v>56.22</v>
      </c>
      <c r="P37" s="4090">
        <v>1</v>
      </c>
      <c r="Q37" s="4090">
        <v>5</v>
      </c>
    </row>
    <row r="38" spans="1:17" s="4114" customFormat="1" ht="15" customHeight="1">
      <c r="A38" s="4107"/>
      <c r="B38" s="4108" t="s">
        <v>5265</v>
      </c>
      <c r="C38" s="4109"/>
      <c r="D38" s="4115">
        <v>27342</v>
      </c>
      <c r="E38" s="4110">
        <v>31318</v>
      </c>
      <c r="F38" s="4111">
        <v>58660</v>
      </c>
      <c r="G38" s="4077">
        <v>15803</v>
      </c>
      <c r="H38" s="4077">
        <v>17582</v>
      </c>
      <c r="I38" s="4078">
        <v>33385</v>
      </c>
      <c r="J38" s="4115">
        <v>11539</v>
      </c>
      <c r="K38" s="4110">
        <v>13736</v>
      </c>
      <c r="L38" s="4111">
        <v>25275</v>
      </c>
      <c r="M38" s="4112">
        <v>57.8</v>
      </c>
      <c r="N38" s="4112">
        <v>56.14</v>
      </c>
      <c r="O38" s="4113">
        <v>56.91</v>
      </c>
      <c r="P38" s="4090">
        <v>1</v>
      </c>
      <c r="Q38" s="4090">
        <v>3</v>
      </c>
    </row>
    <row r="39" spans="1:17" s="4114" customFormat="1" ht="15" customHeight="1" thickBot="1">
      <c r="A39" s="4116" t="s">
        <v>1984</v>
      </c>
      <c r="B39" s="4117" t="s">
        <v>5266</v>
      </c>
      <c r="C39" s="4118"/>
      <c r="D39" s="4119">
        <v>26733</v>
      </c>
      <c r="E39" s="4119">
        <v>30203</v>
      </c>
      <c r="F39" s="4120">
        <v>56936</v>
      </c>
      <c r="G39" s="4084">
        <v>13440</v>
      </c>
      <c r="H39" s="4084">
        <v>14640</v>
      </c>
      <c r="I39" s="4085">
        <v>28080</v>
      </c>
      <c r="J39" s="4119">
        <v>13293</v>
      </c>
      <c r="K39" s="4119">
        <v>15563</v>
      </c>
      <c r="L39" s="4120">
        <v>28856</v>
      </c>
      <c r="M39" s="4121">
        <v>50.27</v>
      </c>
      <c r="N39" s="4121">
        <v>48.47</v>
      </c>
      <c r="O39" s="4122">
        <v>49.32</v>
      </c>
      <c r="P39" s="4123">
        <v>1</v>
      </c>
      <c r="Q39" s="4124">
        <v>2</v>
      </c>
    </row>
    <row r="40" spans="1:17" s="4054" customFormat="1" ht="15" customHeight="1">
      <c r="A40" s="6333" t="s">
        <v>5210</v>
      </c>
      <c r="B40" s="6333"/>
      <c r="C40" s="6352"/>
      <c r="D40" s="4068"/>
      <c r="E40" s="4068"/>
      <c r="F40" s="4069"/>
      <c r="G40" s="4068"/>
      <c r="H40" s="4068"/>
      <c r="I40" s="4069"/>
      <c r="J40" s="4068"/>
      <c r="K40" s="4068"/>
      <c r="L40" s="4069"/>
      <c r="M40" s="4070"/>
      <c r="N40" s="4070"/>
      <c r="O40" s="4071"/>
      <c r="P40" s="4068"/>
      <c r="Q40" s="4068"/>
    </row>
    <row r="41" spans="1:17" s="4054" customFormat="1" ht="15" customHeight="1">
      <c r="A41" s="4065" t="s">
        <v>1919</v>
      </c>
      <c r="B41" s="4066" t="s">
        <v>5267</v>
      </c>
      <c r="C41" s="4067"/>
      <c r="D41" s="4089" t="s">
        <v>5157</v>
      </c>
      <c r="E41" s="4089" t="s">
        <v>5157</v>
      </c>
      <c r="F41" s="4069">
        <v>41074</v>
      </c>
      <c r="G41" s="4089" t="s">
        <v>5157</v>
      </c>
      <c r="H41" s="4089" t="s">
        <v>5157</v>
      </c>
      <c r="I41" s="4069">
        <v>32306</v>
      </c>
      <c r="J41" s="4089" t="s">
        <v>5157</v>
      </c>
      <c r="K41" s="4089" t="s">
        <v>5157</v>
      </c>
      <c r="L41" s="4069">
        <v>8768</v>
      </c>
      <c r="M41" s="4089" t="s">
        <v>5157</v>
      </c>
      <c r="N41" s="4089" t="s">
        <v>5157</v>
      </c>
      <c r="O41" s="4071">
        <f>ROUND(I41/F41*100,2)</f>
        <v>78.650000000000006</v>
      </c>
      <c r="P41" s="4068">
        <v>1</v>
      </c>
      <c r="Q41" s="4068">
        <v>4</v>
      </c>
    </row>
    <row r="42" spans="1:17" s="4054" customFormat="1" ht="15" customHeight="1">
      <c r="A42" s="4065"/>
      <c r="B42" s="4066" t="s">
        <v>5268</v>
      </c>
      <c r="C42" s="4067"/>
      <c r="D42" s="4089" t="s">
        <v>5157</v>
      </c>
      <c r="E42" s="4089" t="s">
        <v>5157</v>
      </c>
      <c r="F42" s="4069">
        <v>41960</v>
      </c>
      <c r="G42" s="4089" t="s">
        <v>5157</v>
      </c>
      <c r="H42" s="4089" t="s">
        <v>5157</v>
      </c>
      <c r="I42" s="4069">
        <v>28942</v>
      </c>
      <c r="J42" s="4089" t="s">
        <v>5157</v>
      </c>
      <c r="K42" s="4089" t="s">
        <v>5157</v>
      </c>
      <c r="L42" s="4069">
        <v>13018</v>
      </c>
      <c r="M42" s="4089" t="s">
        <v>5157</v>
      </c>
      <c r="N42" s="4089" t="s">
        <v>5157</v>
      </c>
      <c r="O42" s="4071">
        <f>ROUND(I42/F42*100,2)</f>
        <v>68.98</v>
      </c>
      <c r="P42" s="4068">
        <v>1</v>
      </c>
      <c r="Q42" s="4068">
        <v>4</v>
      </c>
    </row>
    <row r="43" spans="1:17" s="4054" customFormat="1" ht="15" customHeight="1">
      <c r="A43" s="4065"/>
      <c r="B43" s="4066" t="s">
        <v>5269</v>
      </c>
      <c r="C43" s="4067"/>
      <c r="D43" s="4089" t="s">
        <v>5157</v>
      </c>
      <c r="E43" s="4089" t="s">
        <v>5157</v>
      </c>
      <c r="F43" s="4069">
        <v>43571</v>
      </c>
      <c r="G43" s="4089" t="s">
        <v>5157</v>
      </c>
      <c r="H43" s="4089" t="s">
        <v>5157</v>
      </c>
      <c r="I43" s="4069">
        <v>31619</v>
      </c>
      <c r="J43" s="4089" t="s">
        <v>5157</v>
      </c>
      <c r="K43" s="4089" t="s">
        <v>5157</v>
      </c>
      <c r="L43" s="4069">
        <v>11952</v>
      </c>
      <c r="M43" s="4089" t="s">
        <v>5157</v>
      </c>
      <c r="N43" s="4089" t="s">
        <v>5157</v>
      </c>
      <c r="O43" s="4071">
        <f>ROUND(I43/F43*100,2)</f>
        <v>72.569999999999993</v>
      </c>
      <c r="P43" s="4068">
        <v>1</v>
      </c>
      <c r="Q43" s="4068">
        <v>4</v>
      </c>
    </row>
    <row r="44" spans="1:17" s="4054" customFormat="1" ht="15" customHeight="1">
      <c r="A44" s="4065"/>
      <c r="B44" s="4066" t="s">
        <v>5270</v>
      </c>
      <c r="C44" s="4067"/>
      <c r="D44" s="4068">
        <v>20642</v>
      </c>
      <c r="E44" s="4068">
        <v>26169</v>
      </c>
      <c r="F44" s="4069">
        <f>SUM(D44:E44)</f>
        <v>46811</v>
      </c>
      <c r="G44" s="4068">
        <v>17035</v>
      </c>
      <c r="H44" s="4068">
        <v>20301</v>
      </c>
      <c r="I44" s="4069">
        <f>SUM(G44:H44)</f>
        <v>37336</v>
      </c>
      <c r="J44" s="4068">
        <f t="shared" ref="J44:K57" si="1">D44-G44</f>
        <v>3607</v>
      </c>
      <c r="K44" s="4068">
        <f t="shared" si="1"/>
        <v>5868</v>
      </c>
      <c r="L44" s="4069">
        <f>SUM(J44:K44)</f>
        <v>9475</v>
      </c>
      <c r="M44" s="4070">
        <f>ROUND(G44/D44*100,2)</f>
        <v>82.53</v>
      </c>
      <c r="N44" s="4070">
        <f>ROUND(H44/E44*100,2)</f>
        <v>77.58</v>
      </c>
      <c r="O44" s="4071">
        <f>ROUND(I44/F44*100,2)</f>
        <v>79.760000000000005</v>
      </c>
      <c r="P44" s="4068">
        <v>1</v>
      </c>
      <c r="Q44" s="4068">
        <v>4</v>
      </c>
    </row>
    <row r="45" spans="1:17" s="4064" customFormat="1" ht="15" customHeight="1">
      <c r="A45" s="4065"/>
      <c r="B45" s="4066" t="s">
        <v>5271</v>
      </c>
      <c r="C45" s="4067"/>
      <c r="D45" s="4068">
        <v>22000</v>
      </c>
      <c r="E45" s="4068">
        <v>26645</v>
      </c>
      <c r="F45" s="4069">
        <f t="shared" ref="F45:F57" si="2">SUM(D45:E45)</f>
        <v>48645</v>
      </c>
      <c r="G45" s="4068">
        <v>14741</v>
      </c>
      <c r="H45" s="4068">
        <v>16427</v>
      </c>
      <c r="I45" s="4069">
        <f t="shared" ref="I45:I57" si="3">SUM(G45:H45)</f>
        <v>31168</v>
      </c>
      <c r="J45" s="4068">
        <f t="shared" si="1"/>
        <v>7259</v>
      </c>
      <c r="K45" s="4068">
        <f t="shared" si="1"/>
        <v>10218</v>
      </c>
      <c r="L45" s="4069">
        <f t="shared" ref="L45:L57" si="4">SUM(J45:K45)</f>
        <v>17477</v>
      </c>
      <c r="M45" s="4070">
        <f t="shared" ref="M45:O57" si="5">ROUND(G45/D45*100,2)</f>
        <v>67</v>
      </c>
      <c r="N45" s="4070">
        <f t="shared" si="5"/>
        <v>61.65</v>
      </c>
      <c r="O45" s="4071">
        <f t="shared" si="5"/>
        <v>64.069999999999993</v>
      </c>
      <c r="P45" s="4068">
        <v>1</v>
      </c>
      <c r="Q45" s="4068">
        <v>3</v>
      </c>
    </row>
    <row r="46" spans="1:17" s="4064" customFormat="1" ht="15" customHeight="1">
      <c r="A46" s="4065"/>
      <c r="B46" s="4066" t="s">
        <v>5272</v>
      </c>
      <c r="C46" s="4067"/>
      <c r="D46" s="4068">
        <v>23243</v>
      </c>
      <c r="E46" s="4068">
        <v>27653</v>
      </c>
      <c r="F46" s="4069">
        <f t="shared" si="2"/>
        <v>50896</v>
      </c>
      <c r="G46" s="4068">
        <v>18068</v>
      </c>
      <c r="H46" s="4068">
        <v>20258</v>
      </c>
      <c r="I46" s="4069">
        <f t="shared" si="3"/>
        <v>38326</v>
      </c>
      <c r="J46" s="4068">
        <f t="shared" si="1"/>
        <v>5175</v>
      </c>
      <c r="K46" s="4068">
        <f t="shared" si="1"/>
        <v>7395</v>
      </c>
      <c r="L46" s="4069">
        <f t="shared" si="4"/>
        <v>12570</v>
      </c>
      <c r="M46" s="4070">
        <f t="shared" si="5"/>
        <v>77.739999999999995</v>
      </c>
      <c r="N46" s="4070">
        <f t="shared" si="5"/>
        <v>73.260000000000005</v>
      </c>
      <c r="O46" s="4071">
        <f t="shared" si="5"/>
        <v>75.3</v>
      </c>
      <c r="P46" s="4068">
        <v>1</v>
      </c>
      <c r="Q46" s="4068">
        <v>3</v>
      </c>
    </row>
    <row r="47" spans="1:17" s="4064" customFormat="1" ht="15" customHeight="1">
      <c r="A47" s="4065"/>
      <c r="B47" s="4066" t="s">
        <v>5273</v>
      </c>
      <c r="C47" s="4067"/>
      <c r="D47" s="4068">
        <v>23941</v>
      </c>
      <c r="E47" s="4068">
        <v>28522</v>
      </c>
      <c r="F47" s="4069">
        <f t="shared" si="2"/>
        <v>52463</v>
      </c>
      <c r="G47" s="4068">
        <v>17061</v>
      </c>
      <c r="H47" s="4068">
        <v>19667</v>
      </c>
      <c r="I47" s="4069">
        <f t="shared" si="3"/>
        <v>36728</v>
      </c>
      <c r="J47" s="4068">
        <f t="shared" si="1"/>
        <v>6880</v>
      </c>
      <c r="K47" s="4068">
        <f t="shared" si="1"/>
        <v>8855</v>
      </c>
      <c r="L47" s="4069">
        <f t="shared" si="4"/>
        <v>15735</v>
      </c>
      <c r="M47" s="4070">
        <f t="shared" si="5"/>
        <v>71.260000000000005</v>
      </c>
      <c r="N47" s="4070">
        <f t="shared" si="5"/>
        <v>68.95</v>
      </c>
      <c r="O47" s="4071">
        <f t="shared" si="5"/>
        <v>70.010000000000005</v>
      </c>
      <c r="P47" s="4068">
        <v>1</v>
      </c>
      <c r="Q47" s="4068">
        <v>4</v>
      </c>
    </row>
    <row r="48" spans="1:17" s="4064" customFormat="1" ht="15" customHeight="1">
      <c r="A48" s="4065"/>
      <c r="B48" s="4066" t="s">
        <v>5251</v>
      </c>
      <c r="C48" s="4067"/>
      <c r="D48" s="4068">
        <v>24774</v>
      </c>
      <c r="E48" s="4068">
        <v>29508</v>
      </c>
      <c r="F48" s="4069">
        <f t="shared" si="2"/>
        <v>54282</v>
      </c>
      <c r="G48" s="4068">
        <v>19062</v>
      </c>
      <c r="H48" s="4068">
        <v>22117</v>
      </c>
      <c r="I48" s="4069">
        <f t="shared" si="3"/>
        <v>41179</v>
      </c>
      <c r="J48" s="4068">
        <f t="shared" si="1"/>
        <v>5712</v>
      </c>
      <c r="K48" s="4068">
        <f t="shared" si="1"/>
        <v>7391</v>
      </c>
      <c r="L48" s="4069">
        <f t="shared" si="4"/>
        <v>13103</v>
      </c>
      <c r="M48" s="4070">
        <f t="shared" si="5"/>
        <v>76.94</v>
      </c>
      <c r="N48" s="4070">
        <f t="shared" si="5"/>
        <v>74.95</v>
      </c>
      <c r="O48" s="4071">
        <f t="shared" si="5"/>
        <v>75.86</v>
      </c>
      <c r="P48" s="4068">
        <v>1</v>
      </c>
      <c r="Q48" s="4068">
        <v>3</v>
      </c>
    </row>
    <row r="49" spans="1:17" s="4064" customFormat="1" ht="15" customHeight="1">
      <c r="A49" s="4065"/>
      <c r="B49" s="4066" t="s">
        <v>5274</v>
      </c>
      <c r="C49" s="4067"/>
      <c r="D49" s="4068">
        <v>25583</v>
      </c>
      <c r="E49" s="4068">
        <v>30555</v>
      </c>
      <c r="F49" s="4069">
        <f t="shared" si="2"/>
        <v>56138</v>
      </c>
      <c r="G49" s="4068">
        <v>15300</v>
      </c>
      <c r="H49" s="4068">
        <v>16590</v>
      </c>
      <c r="I49" s="4069">
        <f t="shared" si="3"/>
        <v>31890</v>
      </c>
      <c r="J49" s="4068">
        <f t="shared" si="1"/>
        <v>10283</v>
      </c>
      <c r="K49" s="4068">
        <f t="shared" si="1"/>
        <v>13965</v>
      </c>
      <c r="L49" s="4069">
        <f t="shared" si="4"/>
        <v>24248</v>
      </c>
      <c r="M49" s="4070">
        <f t="shared" si="5"/>
        <v>59.81</v>
      </c>
      <c r="N49" s="4070">
        <f t="shared" si="5"/>
        <v>54.3</v>
      </c>
      <c r="O49" s="4071">
        <f t="shared" si="5"/>
        <v>56.81</v>
      </c>
      <c r="P49" s="4068">
        <v>1</v>
      </c>
      <c r="Q49" s="4068">
        <v>3</v>
      </c>
    </row>
    <row r="50" spans="1:17" s="4064" customFormat="1" ht="15" customHeight="1">
      <c r="A50" s="4065"/>
      <c r="B50" s="4066" t="s">
        <v>5253</v>
      </c>
      <c r="C50" s="4067"/>
      <c r="D50" s="4068">
        <v>26279</v>
      </c>
      <c r="E50" s="4068">
        <v>31439</v>
      </c>
      <c r="F50" s="4069">
        <f t="shared" si="2"/>
        <v>57718</v>
      </c>
      <c r="G50" s="4068">
        <v>19291</v>
      </c>
      <c r="H50" s="4068">
        <v>22357</v>
      </c>
      <c r="I50" s="4069">
        <f t="shared" si="3"/>
        <v>41648</v>
      </c>
      <c r="J50" s="4068">
        <f t="shared" si="1"/>
        <v>6988</v>
      </c>
      <c r="K50" s="4068">
        <f t="shared" si="1"/>
        <v>9082</v>
      </c>
      <c r="L50" s="4069">
        <f t="shared" si="4"/>
        <v>16070</v>
      </c>
      <c r="M50" s="4070">
        <f t="shared" si="5"/>
        <v>73.41</v>
      </c>
      <c r="N50" s="4070">
        <f t="shared" si="5"/>
        <v>71.11</v>
      </c>
      <c r="O50" s="4071">
        <f t="shared" si="5"/>
        <v>72.16</v>
      </c>
      <c r="P50" s="4090">
        <v>1</v>
      </c>
      <c r="Q50" s="4090">
        <v>3</v>
      </c>
    </row>
    <row r="51" spans="1:17" s="4064" customFormat="1" ht="15" customHeight="1">
      <c r="A51" s="4065" t="s">
        <v>1982</v>
      </c>
      <c r="B51" s="4066" t="s">
        <v>5275</v>
      </c>
      <c r="C51" s="4067"/>
      <c r="D51" s="4068">
        <v>27009</v>
      </c>
      <c r="E51" s="4068">
        <v>32137</v>
      </c>
      <c r="F51" s="4069">
        <f t="shared" si="2"/>
        <v>59146</v>
      </c>
      <c r="G51" s="4068">
        <v>19651</v>
      </c>
      <c r="H51" s="4068">
        <v>22544</v>
      </c>
      <c r="I51" s="4069">
        <f t="shared" si="3"/>
        <v>42195</v>
      </c>
      <c r="J51" s="4068">
        <f t="shared" si="1"/>
        <v>7358</v>
      </c>
      <c r="K51" s="4068">
        <f t="shared" si="1"/>
        <v>9593</v>
      </c>
      <c r="L51" s="4069">
        <f t="shared" si="4"/>
        <v>16951</v>
      </c>
      <c r="M51" s="4070">
        <f t="shared" si="5"/>
        <v>72.760000000000005</v>
      </c>
      <c r="N51" s="4070">
        <f t="shared" si="5"/>
        <v>70.150000000000006</v>
      </c>
      <c r="O51" s="4071">
        <f t="shared" si="5"/>
        <v>71.34</v>
      </c>
      <c r="P51" s="4068">
        <v>1</v>
      </c>
      <c r="Q51" s="4068">
        <v>4</v>
      </c>
    </row>
    <row r="52" spans="1:17" s="4064" customFormat="1" ht="15" customHeight="1">
      <c r="A52" s="4065"/>
      <c r="B52" s="4066" t="s">
        <v>5276</v>
      </c>
      <c r="C52" s="4067"/>
      <c r="D52" s="4068">
        <v>27839</v>
      </c>
      <c r="E52" s="4068">
        <v>32962</v>
      </c>
      <c r="F52" s="4069">
        <f t="shared" si="2"/>
        <v>60801</v>
      </c>
      <c r="G52" s="4068">
        <v>15909</v>
      </c>
      <c r="H52" s="4068">
        <v>17482</v>
      </c>
      <c r="I52" s="4069">
        <f t="shared" si="3"/>
        <v>33391</v>
      </c>
      <c r="J52" s="4068">
        <f t="shared" si="1"/>
        <v>11930</v>
      </c>
      <c r="K52" s="4068">
        <f t="shared" si="1"/>
        <v>15480</v>
      </c>
      <c r="L52" s="4069">
        <f t="shared" si="4"/>
        <v>27410</v>
      </c>
      <c r="M52" s="4070">
        <f t="shared" si="5"/>
        <v>57.15</v>
      </c>
      <c r="N52" s="4070">
        <f t="shared" si="5"/>
        <v>53.04</v>
      </c>
      <c r="O52" s="4071">
        <f t="shared" si="5"/>
        <v>54.92</v>
      </c>
      <c r="P52" s="4068">
        <v>1</v>
      </c>
      <c r="Q52" s="4068">
        <v>3</v>
      </c>
    </row>
    <row r="53" spans="1:17" s="4064" customFormat="1" ht="15" customHeight="1">
      <c r="A53" s="4065"/>
      <c r="B53" s="4066" t="s">
        <v>5277</v>
      </c>
      <c r="C53" s="4067"/>
      <c r="D53" s="4068">
        <v>28592</v>
      </c>
      <c r="E53" s="4068">
        <v>33976</v>
      </c>
      <c r="F53" s="4069">
        <f t="shared" si="2"/>
        <v>62568</v>
      </c>
      <c r="G53" s="4068">
        <v>15890</v>
      </c>
      <c r="H53" s="4068">
        <v>17652</v>
      </c>
      <c r="I53" s="4069">
        <f t="shared" si="3"/>
        <v>33542</v>
      </c>
      <c r="J53" s="4068">
        <f t="shared" si="1"/>
        <v>12702</v>
      </c>
      <c r="K53" s="4068">
        <f t="shared" si="1"/>
        <v>16324</v>
      </c>
      <c r="L53" s="4069">
        <f t="shared" si="4"/>
        <v>29026</v>
      </c>
      <c r="M53" s="4070">
        <f t="shared" si="5"/>
        <v>55.57</v>
      </c>
      <c r="N53" s="4070">
        <f t="shared" si="5"/>
        <v>51.95</v>
      </c>
      <c r="O53" s="4071">
        <f t="shared" si="5"/>
        <v>53.61</v>
      </c>
      <c r="P53" s="4068">
        <v>1</v>
      </c>
      <c r="Q53" s="4068">
        <v>3</v>
      </c>
    </row>
    <row r="54" spans="1:17" s="4064" customFormat="1" ht="15" customHeight="1">
      <c r="A54" s="4065"/>
      <c r="B54" s="4066" t="s">
        <v>5278</v>
      </c>
      <c r="C54" s="4067"/>
      <c r="D54" s="4068">
        <v>29179</v>
      </c>
      <c r="E54" s="4068">
        <v>34383</v>
      </c>
      <c r="F54" s="4069">
        <f t="shared" si="2"/>
        <v>63562</v>
      </c>
      <c r="G54" s="4068">
        <v>18211</v>
      </c>
      <c r="H54" s="4068">
        <v>20589</v>
      </c>
      <c r="I54" s="4069">
        <f t="shared" si="3"/>
        <v>38800</v>
      </c>
      <c r="J54" s="4068">
        <f t="shared" si="1"/>
        <v>10968</v>
      </c>
      <c r="K54" s="4068">
        <f t="shared" si="1"/>
        <v>13794</v>
      </c>
      <c r="L54" s="4069">
        <f t="shared" si="4"/>
        <v>24762</v>
      </c>
      <c r="M54" s="4070">
        <f t="shared" si="5"/>
        <v>62.41</v>
      </c>
      <c r="N54" s="4070">
        <f t="shared" si="5"/>
        <v>59.88</v>
      </c>
      <c r="O54" s="4071">
        <f t="shared" si="5"/>
        <v>61.04</v>
      </c>
      <c r="P54" s="4068">
        <v>1</v>
      </c>
      <c r="Q54" s="4068">
        <v>4</v>
      </c>
    </row>
    <row r="55" spans="1:17" s="4064" customFormat="1" ht="15" customHeight="1">
      <c r="A55" s="4065"/>
      <c r="B55" s="4066" t="s">
        <v>5257</v>
      </c>
      <c r="C55" s="4067"/>
      <c r="D55" s="4068">
        <v>29205</v>
      </c>
      <c r="E55" s="4068">
        <v>34246</v>
      </c>
      <c r="F55" s="4069">
        <f t="shared" si="2"/>
        <v>63451</v>
      </c>
      <c r="G55" s="4068">
        <v>20731</v>
      </c>
      <c r="H55" s="4068">
        <v>24157</v>
      </c>
      <c r="I55" s="4069">
        <f t="shared" si="3"/>
        <v>44888</v>
      </c>
      <c r="J55" s="4068">
        <f t="shared" si="1"/>
        <v>8474</v>
      </c>
      <c r="K55" s="4068">
        <f t="shared" si="1"/>
        <v>10089</v>
      </c>
      <c r="L55" s="4069">
        <f t="shared" si="4"/>
        <v>18563</v>
      </c>
      <c r="M55" s="4070">
        <f t="shared" si="5"/>
        <v>70.98</v>
      </c>
      <c r="N55" s="4070">
        <f t="shared" si="5"/>
        <v>70.540000000000006</v>
      </c>
      <c r="O55" s="4071">
        <f t="shared" si="5"/>
        <v>70.739999999999995</v>
      </c>
      <c r="P55" s="4068">
        <v>1</v>
      </c>
      <c r="Q55" s="4068">
        <v>3</v>
      </c>
    </row>
    <row r="56" spans="1:17" s="4064" customFormat="1" ht="15" customHeight="1">
      <c r="A56" s="4065"/>
      <c r="B56" s="4066" t="s">
        <v>5279</v>
      </c>
      <c r="C56" s="4067"/>
      <c r="D56" s="4068">
        <v>29210</v>
      </c>
      <c r="E56" s="4068">
        <v>34142</v>
      </c>
      <c r="F56" s="4069">
        <f t="shared" si="2"/>
        <v>63352</v>
      </c>
      <c r="G56" s="4068">
        <v>17848</v>
      </c>
      <c r="H56" s="4068">
        <v>20611</v>
      </c>
      <c r="I56" s="4069">
        <f t="shared" si="3"/>
        <v>38459</v>
      </c>
      <c r="J56" s="4068">
        <f t="shared" si="1"/>
        <v>11362</v>
      </c>
      <c r="K56" s="4068">
        <f t="shared" si="1"/>
        <v>13531</v>
      </c>
      <c r="L56" s="4069">
        <f t="shared" si="4"/>
        <v>24893</v>
      </c>
      <c r="M56" s="4070">
        <f t="shared" si="5"/>
        <v>61.1</v>
      </c>
      <c r="N56" s="4070">
        <f t="shared" si="5"/>
        <v>60.37</v>
      </c>
      <c r="O56" s="4071">
        <f t="shared" si="5"/>
        <v>60.71</v>
      </c>
      <c r="P56" s="4068">
        <v>1</v>
      </c>
      <c r="Q56" s="4068">
        <v>4</v>
      </c>
    </row>
    <row r="57" spans="1:17" s="4064" customFormat="1" ht="15" customHeight="1" thickBot="1">
      <c r="A57" s="4065"/>
      <c r="B57" s="4066" t="s">
        <v>5280</v>
      </c>
      <c r="C57" s="4093"/>
      <c r="D57" s="4068">
        <v>28977</v>
      </c>
      <c r="E57" s="4068">
        <v>33850</v>
      </c>
      <c r="F57" s="4069">
        <f t="shared" si="2"/>
        <v>62827</v>
      </c>
      <c r="G57" s="4068">
        <v>16576</v>
      </c>
      <c r="H57" s="4068">
        <v>18679</v>
      </c>
      <c r="I57" s="4069">
        <f t="shared" si="3"/>
        <v>35255</v>
      </c>
      <c r="J57" s="4094">
        <f t="shared" si="1"/>
        <v>12401</v>
      </c>
      <c r="K57" s="4094">
        <f t="shared" si="1"/>
        <v>15171</v>
      </c>
      <c r="L57" s="4095">
        <f t="shared" si="4"/>
        <v>27572</v>
      </c>
      <c r="M57" s="4096">
        <f t="shared" si="5"/>
        <v>57.2</v>
      </c>
      <c r="N57" s="4096">
        <f t="shared" si="5"/>
        <v>55.18</v>
      </c>
      <c r="O57" s="4097">
        <f t="shared" si="5"/>
        <v>56.11</v>
      </c>
      <c r="P57" s="4094">
        <v>1</v>
      </c>
      <c r="Q57" s="4068">
        <v>3</v>
      </c>
    </row>
    <row r="58" spans="1:17" s="4064" customFormat="1" ht="16.5" customHeight="1">
      <c r="A58" s="4098" t="s">
        <v>5281</v>
      </c>
      <c r="B58" s="4098"/>
      <c r="C58" s="4098"/>
      <c r="D58" s="4098"/>
      <c r="E58" s="4098"/>
      <c r="F58" s="4099"/>
      <c r="G58" s="4098"/>
      <c r="H58" s="4098"/>
      <c r="I58" s="4099"/>
      <c r="J58" s="4098"/>
      <c r="K58" s="4098"/>
      <c r="L58" s="4099"/>
      <c r="M58" s="4098"/>
      <c r="N58" s="4098"/>
      <c r="O58" s="4099"/>
      <c r="P58" s="4055"/>
      <c r="Q58" s="4101" t="s">
        <v>5190</v>
      </c>
    </row>
  </sheetData>
  <mergeCells count="20">
    <mergeCell ref="A1:I1"/>
    <mergeCell ref="A3:C4"/>
    <mergeCell ref="D3:F3"/>
    <mergeCell ref="G3:I3"/>
    <mergeCell ref="J3:L3"/>
    <mergeCell ref="P32:P33"/>
    <mergeCell ref="Q32:Q33"/>
    <mergeCell ref="A34:C34"/>
    <mergeCell ref="A40:C40"/>
    <mergeCell ref="P3:P4"/>
    <mergeCell ref="Q3:Q4"/>
    <mergeCell ref="A5:C5"/>
    <mergeCell ref="A10:C10"/>
    <mergeCell ref="A30:I30"/>
    <mergeCell ref="A32:C33"/>
    <mergeCell ref="D32:F32"/>
    <mergeCell ref="G32:I32"/>
    <mergeCell ref="J32:L32"/>
    <mergeCell ref="M32:O32"/>
    <mergeCell ref="M3:O3"/>
  </mergeCells>
  <phoneticPr fontId="2"/>
  <printOptions horizontalCentered="1"/>
  <pageMargins left="0.23622047244094491" right="0.23622047244094491" top="0.74803149606299213" bottom="0.74803149606299213" header="0.31496062992125984" footer="0.31496062992125984"/>
  <pageSetup paperSize="9" scale="88" firstPageNumber="152" orientation="portrait" useFirstPageNumber="1" r:id="rId1"/>
  <headerFooter alignWithMargins="0">
    <oddFooter>&amp;C&amp;"ＭＳ 明朝,標準"&amp;10&amp;P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B398-0396-4C00-876E-ED0007B7D0FA}">
  <sheetPr>
    <pageSetUpPr fitToPage="1"/>
  </sheetPr>
  <dimension ref="A1:C41"/>
  <sheetViews>
    <sheetView showGridLines="0" view="pageBreakPreview" topLeftCell="B1" zoomScaleNormal="100" zoomScaleSheetLayoutView="100" workbookViewId="0">
      <selection sqref="A1:I1"/>
    </sheetView>
  </sheetViews>
  <sheetFormatPr defaultColWidth="9" defaultRowHeight="13"/>
  <cols>
    <col min="1" max="1" width="7.453125" style="2886" bestFit="1" customWidth="1"/>
    <col min="2" max="2" width="78.1796875" style="2886" bestFit="1" customWidth="1"/>
    <col min="3" max="3" width="19.1796875" style="2886" customWidth="1"/>
    <col min="4" max="16384" width="9" style="2886"/>
  </cols>
  <sheetData>
    <row r="1" spans="1:3" ht="30" customHeight="1">
      <c r="A1" s="6365" t="s">
        <v>5282</v>
      </c>
      <c r="B1" s="6365"/>
      <c r="C1" s="6365"/>
    </row>
    <row r="2" spans="1:3" s="2989" customFormat="1" ht="12.5" thickBot="1">
      <c r="C2" s="2777" t="s">
        <v>5283</v>
      </c>
    </row>
    <row r="3" spans="1:3" s="2593" customFormat="1" ht="19.5" customHeight="1">
      <c r="A3" s="4125" t="s">
        <v>5284</v>
      </c>
      <c r="B3" s="4126" t="s">
        <v>5285</v>
      </c>
      <c r="C3" s="4127" t="s">
        <v>5286</v>
      </c>
    </row>
    <row r="4" spans="1:3" ht="15.75" customHeight="1">
      <c r="A4" s="4128">
        <v>1</v>
      </c>
      <c r="B4" s="4129" t="s">
        <v>5287</v>
      </c>
      <c r="C4" s="4130">
        <v>798</v>
      </c>
    </row>
    <row r="5" spans="1:3" ht="15.75" customHeight="1">
      <c r="A5" s="4128">
        <v>2</v>
      </c>
      <c r="B5" s="4129" t="s">
        <v>5288</v>
      </c>
      <c r="C5" s="4130">
        <v>1082</v>
      </c>
    </row>
    <row r="6" spans="1:3" ht="27" customHeight="1">
      <c r="A6" s="4128">
        <v>3</v>
      </c>
      <c r="B6" s="4131" t="s">
        <v>5289</v>
      </c>
      <c r="C6" s="4130">
        <v>1444</v>
      </c>
    </row>
    <row r="7" spans="1:3" ht="42.75" customHeight="1">
      <c r="A7" s="4128">
        <v>4</v>
      </c>
      <c r="B7" s="4131" t="s">
        <v>5290</v>
      </c>
      <c r="C7" s="4130">
        <v>2547</v>
      </c>
    </row>
    <row r="8" spans="1:3" ht="67.5" customHeight="1">
      <c r="A8" s="4128">
        <v>5</v>
      </c>
      <c r="B8" s="4131" t="s">
        <v>5291</v>
      </c>
      <c r="C8" s="4130">
        <v>2180</v>
      </c>
    </row>
    <row r="9" spans="1:3" ht="42.75" customHeight="1">
      <c r="A9" s="4128">
        <v>6</v>
      </c>
      <c r="B9" s="4131" t="s">
        <v>5292</v>
      </c>
      <c r="C9" s="4130">
        <v>970</v>
      </c>
    </row>
    <row r="10" spans="1:3" ht="42.75" customHeight="1">
      <c r="A10" s="4128">
        <v>7</v>
      </c>
      <c r="B10" s="4131" t="s">
        <v>5293</v>
      </c>
      <c r="C10" s="4130">
        <v>2123</v>
      </c>
    </row>
    <row r="11" spans="1:3" ht="15.75" customHeight="1">
      <c r="A11" s="4128">
        <v>8</v>
      </c>
      <c r="B11" s="4129" t="s">
        <v>5294</v>
      </c>
      <c r="C11" s="4130">
        <v>609</v>
      </c>
    </row>
    <row r="12" spans="1:3" ht="15.75" customHeight="1">
      <c r="A12" s="4128">
        <v>9</v>
      </c>
      <c r="B12" s="4129" t="s">
        <v>5295</v>
      </c>
      <c r="C12" s="4130">
        <v>1435</v>
      </c>
    </row>
    <row r="13" spans="1:3" ht="15.75" customHeight="1">
      <c r="A13" s="4128">
        <v>10</v>
      </c>
      <c r="B13" s="4129" t="s">
        <v>5296</v>
      </c>
      <c r="C13" s="4130">
        <v>1703</v>
      </c>
    </row>
    <row r="14" spans="1:3" ht="15.75" customHeight="1">
      <c r="A14" s="4128">
        <v>11</v>
      </c>
      <c r="B14" s="4129" t="s">
        <v>5297</v>
      </c>
      <c r="C14" s="4130">
        <v>1611</v>
      </c>
    </row>
    <row r="15" spans="1:3" ht="15.75" customHeight="1">
      <c r="A15" s="4128">
        <v>12</v>
      </c>
      <c r="B15" s="4129" t="s">
        <v>5298</v>
      </c>
      <c r="C15" s="4130">
        <v>1812</v>
      </c>
    </row>
    <row r="16" spans="1:3" ht="15.75" customHeight="1">
      <c r="A16" s="4128">
        <v>13</v>
      </c>
      <c r="B16" s="4129" t="s">
        <v>5299</v>
      </c>
      <c r="C16" s="4130">
        <v>2366</v>
      </c>
    </row>
    <row r="17" spans="1:3" ht="15.75" customHeight="1">
      <c r="A17" s="4128">
        <v>14</v>
      </c>
      <c r="B17" s="4129" t="s">
        <v>5300</v>
      </c>
      <c r="C17" s="4130">
        <v>2449</v>
      </c>
    </row>
    <row r="18" spans="1:3" ht="15.75" customHeight="1">
      <c r="A18" s="4128">
        <v>15</v>
      </c>
      <c r="B18" s="4129" t="s">
        <v>5301</v>
      </c>
      <c r="C18" s="4130">
        <v>3984</v>
      </c>
    </row>
    <row r="19" spans="1:3" ht="15.75" customHeight="1">
      <c r="A19" s="4128">
        <v>16</v>
      </c>
      <c r="B19" s="4129" t="s">
        <v>5302</v>
      </c>
      <c r="C19" s="4130">
        <v>3216</v>
      </c>
    </row>
    <row r="20" spans="1:3" ht="15.75" customHeight="1">
      <c r="A20" s="4128">
        <v>17</v>
      </c>
      <c r="B20" s="4129" t="s">
        <v>5303</v>
      </c>
      <c r="C20" s="4130">
        <v>1819</v>
      </c>
    </row>
    <row r="21" spans="1:3" ht="15.75" customHeight="1">
      <c r="A21" s="4128">
        <v>18</v>
      </c>
      <c r="B21" s="4129" t="s">
        <v>5304</v>
      </c>
      <c r="C21" s="4130">
        <v>1891</v>
      </c>
    </row>
    <row r="22" spans="1:3" ht="15.75" customHeight="1">
      <c r="A22" s="4128">
        <v>19</v>
      </c>
      <c r="B22" s="4129" t="s">
        <v>5305</v>
      </c>
      <c r="C22" s="4130">
        <v>1317</v>
      </c>
    </row>
    <row r="23" spans="1:3" ht="15.75" customHeight="1">
      <c r="A23" s="4128">
        <v>20</v>
      </c>
      <c r="B23" s="4129" t="s">
        <v>5306</v>
      </c>
      <c r="C23" s="4130">
        <v>766</v>
      </c>
    </row>
    <row r="24" spans="1:3" ht="15.75" customHeight="1">
      <c r="A24" s="4128">
        <v>21</v>
      </c>
      <c r="B24" s="4129" t="s">
        <v>5307</v>
      </c>
      <c r="C24" s="4130">
        <v>1556</v>
      </c>
    </row>
    <row r="25" spans="1:3" ht="15.75" customHeight="1">
      <c r="A25" s="4128">
        <v>22</v>
      </c>
      <c r="B25" s="4129" t="s">
        <v>5308</v>
      </c>
      <c r="C25" s="4130">
        <v>1293</v>
      </c>
    </row>
    <row r="26" spans="1:3" ht="15.75" customHeight="1">
      <c r="A26" s="4128">
        <v>23</v>
      </c>
      <c r="B26" s="4132" t="s">
        <v>5309</v>
      </c>
      <c r="C26" s="4130">
        <v>2472</v>
      </c>
    </row>
    <row r="27" spans="1:3" ht="15.75" customHeight="1">
      <c r="A27" s="4128">
        <v>24</v>
      </c>
      <c r="B27" s="4132" t="s">
        <v>5310</v>
      </c>
      <c r="C27" s="4130">
        <v>1142</v>
      </c>
    </row>
    <row r="28" spans="1:3" ht="15.75" customHeight="1">
      <c r="A28" s="4128">
        <v>25</v>
      </c>
      <c r="B28" s="4132" t="s">
        <v>5311</v>
      </c>
      <c r="C28" s="4130">
        <v>2245</v>
      </c>
    </row>
    <row r="29" spans="1:3" ht="15.75" customHeight="1">
      <c r="A29" s="4128">
        <v>26</v>
      </c>
      <c r="B29" s="4129" t="s">
        <v>5312</v>
      </c>
      <c r="C29" s="4130">
        <v>1145</v>
      </c>
    </row>
    <row r="30" spans="1:3" ht="15.75" customHeight="1">
      <c r="A30" s="4128">
        <v>27</v>
      </c>
      <c r="B30" s="4129" t="s">
        <v>5313</v>
      </c>
      <c r="C30" s="4130">
        <v>1315</v>
      </c>
    </row>
    <row r="31" spans="1:3" ht="15.75" customHeight="1">
      <c r="A31" s="4128">
        <v>28</v>
      </c>
      <c r="B31" s="4129" t="s">
        <v>5314</v>
      </c>
      <c r="C31" s="4130">
        <v>1265</v>
      </c>
    </row>
    <row r="32" spans="1:3" ht="15.75" customHeight="1">
      <c r="A32" s="4128">
        <v>29</v>
      </c>
      <c r="B32" s="4129" t="s">
        <v>5315</v>
      </c>
      <c r="C32" s="4130">
        <v>949</v>
      </c>
    </row>
    <row r="33" spans="1:3" ht="27" customHeight="1">
      <c r="A33" s="4128">
        <v>30</v>
      </c>
      <c r="B33" s="4131" t="s">
        <v>5316</v>
      </c>
      <c r="C33" s="4130">
        <v>1793</v>
      </c>
    </row>
    <row r="34" spans="1:3" ht="15.75" customHeight="1">
      <c r="A34" s="4128">
        <v>31</v>
      </c>
      <c r="B34" s="4129" t="s">
        <v>5317</v>
      </c>
      <c r="C34" s="4130">
        <v>1577</v>
      </c>
    </row>
    <row r="35" spans="1:3" ht="39">
      <c r="A35" s="4128">
        <v>32</v>
      </c>
      <c r="B35" s="4131" t="s">
        <v>5318</v>
      </c>
      <c r="C35" s="4130">
        <v>1374</v>
      </c>
    </row>
    <row r="36" spans="1:3" ht="27" customHeight="1">
      <c r="A36" s="4128">
        <v>33</v>
      </c>
      <c r="B36" s="4133" t="s">
        <v>5319</v>
      </c>
      <c r="C36" s="4134">
        <v>887</v>
      </c>
    </row>
    <row r="37" spans="1:3" ht="15.75" customHeight="1">
      <c r="A37" s="4128">
        <v>34</v>
      </c>
      <c r="B37" s="4135" t="s">
        <v>5320</v>
      </c>
      <c r="C37" s="4134">
        <v>664</v>
      </c>
    </row>
    <row r="38" spans="1:3" ht="26">
      <c r="A38" s="4128">
        <v>35</v>
      </c>
      <c r="B38" s="4133" t="s">
        <v>5321</v>
      </c>
      <c r="C38" s="4134">
        <v>263</v>
      </c>
    </row>
    <row r="39" spans="1:3" ht="21" customHeight="1" thickBot="1">
      <c r="A39" s="6366" t="s">
        <v>5322</v>
      </c>
      <c r="B39" s="6367"/>
      <c r="C39" s="4136">
        <v>56062</v>
      </c>
    </row>
    <row r="40" spans="1:3" s="3424" customFormat="1" ht="12">
      <c r="A40" s="4137"/>
      <c r="C40" s="4138" t="s">
        <v>5190</v>
      </c>
    </row>
    <row r="41" spans="1:3">
      <c r="A41" s="3399"/>
    </row>
  </sheetData>
  <mergeCells count="2">
    <mergeCell ref="A1:C1"/>
    <mergeCell ref="A39:B39"/>
  </mergeCells>
  <phoneticPr fontId="2"/>
  <printOptions horizontalCentered="1"/>
  <pageMargins left="0.23622047244094491" right="0.23622047244094491" top="0.74803149606299213" bottom="0.74803149606299213" header="0.31496062992125984" footer="0.31496062992125984"/>
  <pageSetup paperSize="9" scale="86" firstPageNumber="154" orientation="portrait" useFirstPageNumber="1" r:id="rId1"/>
  <headerFooter alignWithMargins="0">
    <oddFooter>&amp;C&amp;"ＭＳ 明朝,標準"&amp;10&amp;P</oddFooter>
  </headerFooter>
  <rowBreaks count="1" manualBreakCount="1">
    <brk id="40" max="2"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1964-E9AA-4DFB-8E64-811330802B5C}">
  <dimension ref="A1:G19"/>
  <sheetViews>
    <sheetView showGridLines="0" view="pageBreakPreview" zoomScaleNormal="100" zoomScaleSheetLayoutView="100" workbookViewId="0">
      <selection sqref="A1:I1"/>
    </sheetView>
  </sheetViews>
  <sheetFormatPr defaultColWidth="9" defaultRowHeight="13"/>
  <cols>
    <col min="1" max="1" width="14.36328125" style="4146" customWidth="1"/>
    <col min="2" max="5" width="20.453125" style="4146" customWidth="1"/>
    <col min="6" max="7" width="12" style="4146" customWidth="1"/>
    <col min="8" max="16384" width="9" style="4146"/>
  </cols>
  <sheetData>
    <row r="1" spans="1:7" s="4140" customFormat="1" ht="30" customHeight="1">
      <c r="A1" s="4139" t="s">
        <v>5323</v>
      </c>
      <c r="B1" s="4139"/>
      <c r="C1" s="4139"/>
      <c r="D1" s="4139"/>
      <c r="E1" s="4139"/>
      <c r="F1" s="4139"/>
      <c r="G1" s="4139"/>
    </row>
    <row r="2" spans="1:7" s="4141" customFormat="1" ht="12.5" thickBot="1">
      <c r="D2" s="4142" t="s">
        <v>5324</v>
      </c>
    </row>
    <row r="3" spans="1:7" ht="25" customHeight="1">
      <c r="A3" s="4143" t="s">
        <v>363</v>
      </c>
      <c r="B3" s="4144" t="s">
        <v>815</v>
      </c>
      <c r="C3" s="4144" t="s">
        <v>369</v>
      </c>
      <c r="D3" s="4145" t="s">
        <v>370</v>
      </c>
    </row>
    <row r="4" spans="1:7" ht="25" customHeight="1">
      <c r="A4" s="4147" t="s">
        <v>343</v>
      </c>
      <c r="B4" s="4148">
        <v>58592</v>
      </c>
      <c r="C4" s="4149">
        <v>27309</v>
      </c>
      <c r="D4" s="4149">
        <v>31283</v>
      </c>
    </row>
    <row r="5" spans="1:7" ht="25" customHeight="1">
      <c r="A5" s="4147" t="s">
        <v>478</v>
      </c>
      <c r="B5" s="4148">
        <v>58042</v>
      </c>
      <c r="C5" s="4149">
        <v>27152</v>
      </c>
      <c r="D5" s="4149">
        <v>30890</v>
      </c>
    </row>
    <row r="6" spans="1:7" ht="25" customHeight="1">
      <c r="A6" s="4147" t="s">
        <v>479</v>
      </c>
      <c r="B6" s="4148">
        <v>57497</v>
      </c>
      <c r="C6" s="4149">
        <v>26969</v>
      </c>
      <c r="D6" s="4149">
        <v>30528</v>
      </c>
    </row>
    <row r="7" spans="1:7" ht="25" customHeight="1">
      <c r="A7" s="4147" t="s">
        <v>2265</v>
      </c>
      <c r="B7" s="4148">
        <v>56952</v>
      </c>
      <c r="C7" s="4149">
        <v>26780</v>
      </c>
      <c r="D7" s="4149">
        <v>30172</v>
      </c>
    </row>
    <row r="8" spans="1:7" ht="25" customHeight="1" thickBot="1">
      <c r="A8" s="4150" t="s">
        <v>873</v>
      </c>
      <c r="B8" s="4151">
        <v>56158</v>
      </c>
      <c r="C8" s="4152">
        <v>26412</v>
      </c>
      <c r="D8" s="4152">
        <v>29746</v>
      </c>
    </row>
    <row r="9" spans="1:7" s="4141" customFormat="1" ht="17.25" customHeight="1">
      <c r="D9" s="4153" t="s">
        <v>5190</v>
      </c>
    </row>
    <row r="10" spans="1:7" s="4141" customFormat="1" ht="15" customHeight="1">
      <c r="G10" s="4154"/>
    </row>
    <row r="11" spans="1:7" s="4140" customFormat="1" ht="30" customHeight="1">
      <c r="A11" s="4139" t="s">
        <v>5325</v>
      </c>
      <c r="B11" s="4139"/>
      <c r="C11" s="4139"/>
      <c r="D11" s="4139"/>
      <c r="E11" s="4139"/>
      <c r="F11" s="4139"/>
      <c r="G11" s="4139"/>
    </row>
    <row r="12" spans="1:7" s="4156" customFormat="1" ht="13.5" thickBot="1">
      <c r="A12" s="4155"/>
      <c r="B12" s="4141"/>
      <c r="E12" s="4142" t="s">
        <v>5326</v>
      </c>
    </row>
    <row r="13" spans="1:7" ht="25" customHeight="1">
      <c r="A13" s="6368" t="s">
        <v>5284</v>
      </c>
      <c r="B13" s="6370" t="s">
        <v>5327</v>
      </c>
      <c r="C13" s="6371"/>
      <c r="D13" s="6368"/>
      <c r="E13" s="6372" t="s">
        <v>1640</v>
      </c>
    </row>
    <row r="14" spans="1:7" ht="25" customHeight="1">
      <c r="A14" s="6369"/>
      <c r="B14" s="4157" t="s">
        <v>815</v>
      </c>
      <c r="C14" s="4157" t="s">
        <v>369</v>
      </c>
      <c r="D14" s="4157" t="s">
        <v>370</v>
      </c>
      <c r="E14" s="6373"/>
    </row>
    <row r="15" spans="1:7" ht="25" customHeight="1">
      <c r="A15" s="4158">
        <v>1</v>
      </c>
      <c r="B15" s="4148">
        <v>13</v>
      </c>
      <c r="C15" s="4149">
        <v>12</v>
      </c>
      <c r="D15" s="4149">
        <v>1</v>
      </c>
      <c r="E15" s="4159" t="s">
        <v>1232</v>
      </c>
    </row>
    <row r="16" spans="1:7" ht="25" customHeight="1">
      <c r="A16" s="4158">
        <v>2</v>
      </c>
      <c r="B16" s="4148">
        <v>78</v>
      </c>
      <c r="C16" s="4149">
        <v>52</v>
      </c>
      <c r="D16" s="4149">
        <v>21</v>
      </c>
      <c r="E16" s="4149">
        <v>5</v>
      </c>
    </row>
    <row r="17" spans="1:5" ht="25" customHeight="1">
      <c r="A17" s="4158">
        <v>3</v>
      </c>
      <c r="B17" s="4148">
        <v>25</v>
      </c>
      <c r="C17" s="4149">
        <v>24</v>
      </c>
      <c r="D17" s="4160" t="s">
        <v>1232</v>
      </c>
      <c r="E17" s="4149">
        <v>1</v>
      </c>
    </row>
    <row r="18" spans="1:5" ht="25" customHeight="1" thickBot="1">
      <c r="A18" s="4161" t="s">
        <v>3007</v>
      </c>
      <c r="B18" s="4151">
        <v>116</v>
      </c>
      <c r="C18" s="4162">
        <v>88</v>
      </c>
      <c r="D18" s="4162">
        <v>22</v>
      </c>
      <c r="E18" s="4162">
        <v>6</v>
      </c>
    </row>
    <row r="19" spans="1:5" s="4156" customFormat="1" ht="15.75" customHeight="1">
      <c r="A19" s="4141"/>
      <c r="B19" s="4141"/>
      <c r="E19" s="4153" t="s">
        <v>5190</v>
      </c>
    </row>
  </sheetData>
  <mergeCells count="3">
    <mergeCell ref="A13:A14"/>
    <mergeCell ref="B13:D13"/>
    <mergeCell ref="E13:E14"/>
  </mergeCells>
  <phoneticPr fontId="2"/>
  <printOptions horizontalCentered="1"/>
  <pageMargins left="0.23622047244094491" right="0.23622047244094491" top="0.74803149606299213" bottom="0.74803149606299213" header="0.31496062992125984" footer="0.31496062992125984"/>
  <pageSetup paperSize="9" firstPageNumber="155" orientation="portrait" useFirstPageNumber="1" r:id="rId1"/>
  <headerFooter alignWithMargins="0">
    <oddFooter>&amp;C&amp;"ＭＳ 明朝,標準"&amp;10&amp;P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69A31-BD2F-43A3-B2A1-EA5639B324A0}">
  <dimension ref="A1:F44"/>
  <sheetViews>
    <sheetView showGridLines="0" view="pageBreakPreview" zoomScaleNormal="100" zoomScaleSheetLayoutView="100" workbookViewId="0"/>
  </sheetViews>
  <sheetFormatPr defaultColWidth="13.1796875" defaultRowHeight="13"/>
  <cols>
    <col min="1" max="1" width="37.453125" style="4181" bestFit="1" customWidth="1"/>
    <col min="2" max="6" width="11.81640625" style="4164" customWidth="1"/>
    <col min="7" max="16384" width="13.1796875" style="4164"/>
  </cols>
  <sheetData>
    <row r="1" spans="1:6" ht="30" customHeight="1">
      <c r="A1" s="4163" t="s">
        <v>5328</v>
      </c>
      <c r="B1" s="4163"/>
      <c r="C1" s="4163"/>
      <c r="D1" s="4163"/>
      <c r="E1" s="4163"/>
      <c r="F1" s="4163"/>
    </row>
    <row r="2" spans="1:6" s="4166" customFormat="1" ht="15" customHeight="1" thickBot="1">
      <c r="A2" s="4165"/>
      <c r="F2" s="4165" t="s">
        <v>5329</v>
      </c>
    </row>
    <row r="3" spans="1:6" ht="30" customHeight="1">
      <c r="A3" s="4167" t="s">
        <v>5330</v>
      </c>
      <c r="B3" s="4168" t="s">
        <v>4701</v>
      </c>
      <c r="C3" s="4168">
        <v>28</v>
      </c>
      <c r="D3" s="4168">
        <v>29</v>
      </c>
      <c r="E3" s="4168">
        <v>30</v>
      </c>
      <c r="F3" s="4168" t="s">
        <v>4702</v>
      </c>
    </row>
    <row r="4" spans="1:6" s="4172" customFormat="1" ht="30" customHeight="1">
      <c r="A4" s="4169" t="s">
        <v>2269</v>
      </c>
      <c r="B4" s="4170">
        <v>30164620</v>
      </c>
      <c r="C4" s="4171">
        <v>33847387</v>
      </c>
      <c r="D4" s="4171">
        <v>31905971</v>
      </c>
      <c r="E4" s="4171">
        <v>31615575</v>
      </c>
      <c r="F4" s="4171">
        <v>33005497</v>
      </c>
    </row>
    <row r="5" spans="1:6" ht="30" customHeight="1">
      <c r="A5" s="4173" t="s">
        <v>5331</v>
      </c>
      <c r="B5" s="4174">
        <v>9155341</v>
      </c>
      <c r="C5" s="4175">
        <v>9341678</v>
      </c>
      <c r="D5" s="4175">
        <v>9907869</v>
      </c>
      <c r="E5" s="4175">
        <v>9614755</v>
      </c>
      <c r="F5" s="4175">
        <v>9602109</v>
      </c>
    </row>
    <row r="6" spans="1:6" ht="30" customHeight="1">
      <c r="A6" s="4173" t="s">
        <v>5332</v>
      </c>
      <c r="B6" s="4174">
        <v>260981</v>
      </c>
      <c r="C6" s="4175">
        <v>258898</v>
      </c>
      <c r="D6" s="4175">
        <v>258347</v>
      </c>
      <c r="E6" s="4175">
        <v>261186</v>
      </c>
      <c r="F6" s="4175">
        <v>265447</v>
      </c>
    </row>
    <row r="7" spans="1:6" ht="30" customHeight="1">
      <c r="A7" s="4173" t="s">
        <v>5333</v>
      </c>
      <c r="B7" s="4174">
        <v>17758</v>
      </c>
      <c r="C7" s="4175">
        <v>8227</v>
      </c>
      <c r="D7" s="4175">
        <v>16238</v>
      </c>
      <c r="E7" s="4175">
        <v>14444</v>
      </c>
      <c r="F7" s="4175">
        <v>7132</v>
      </c>
    </row>
    <row r="8" spans="1:6" ht="30" customHeight="1">
      <c r="A8" s="4173" t="s">
        <v>5334</v>
      </c>
      <c r="B8" s="4174">
        <v>41497</v>
      </c>
      <c r="C8" s="4175">
        <v>26366</v>
      </c>
      <c r="D8" s="4175">
        <v>34438</v>
      </c>
      <c r="E8" s="4175">
        <v>29216</v>
      </c>
      <c r="F8" s="4175">
        <v>34344</v>
      </c>
    </row>
    <row r="9" spans="1:6" ht="30" customHeight="1">
      <c r="A9" s="4173" t="s">
        <v>5335</v>
      </c>
      <c r="B9" s="4174">
        <v>43543</v>
      </c>
      <c r="C9" s="4175">
        <v>16448</v>
      </c>
      <c r="D9" s="4175">
        <v>49196</v>
      </c>
      <c r="E9" s="4175">
        <v>29416</v>
      </c>
      <c r="F9" s="4175">
        <v>20761</v>
      </c>
    </row>
    <row r="10" spans="1:6" ht="30" customHeight="1">
      <c r="A10" s="4173" t="s">
        <v>5336</v>
      </c>
      <c r="B10" s="4174">
        <v>1438273</v>
      </c>
      <c r="C10" s="4175">
        <v>1261489</v>
      </c>
      <c r="D10" s="4175">
        <v>1262370</v>
      </c>
      <c r="E10" s="4175">
        <v>1303653</v>
      </c>
      <c r="F10" s="4175">
        <v>1247423</v>
      </c>
    </row>
    <row r="11" spans="1:6" ht="30" customHeight="1">
      <c r="A11" s="4173" t="s">
        <v>5337</v>
      </c>
      <c r="B11" s="4174">
        <v>97256</v>
      </c>
      <c r="C11" s="4175">
        <v>93541</v>
      </c>
      <c r="D11" s="4175">
        <v>89075</v>
      </c>
      <c r="E11" s="4175">
        <v>83403</v>
      </c>
      <c r="F11" s="4175">
        <v>90266</v>
      </c>
    </row>
    <row r="12" spans="1:6" ht="30" customHeight="1">
      <c r="A12" s="4173" t="s">
        <v>5338</v>
      </c>
      <c r="B12" s="4174">
        <v>62640</v>
      </c>
      <c r="C12" s="4175">
        <v>61187</v>
      </c>
      <c r="D12" s="4175">
        <v>86557</v>
      </c>
      <c r="E12" s="4175">
        <v>95303</v>
      </c>
      <c r="F12" s="4175">
        <v>64207</v>
      </c>
    </row>
    <row r="13" spans="1:6" ht="30" customHeight="1">
      <c r="A13" s="4173" t="s">
        <v>5339</v>
      </c>
      <c r="B13" s="4174">
        <v>25621</v>
      </c>
      <c r="C13" s="4175">
        <v>26791</v>
      </c>
      <c r="D13" s="4175">
        <v>28806</v>
      </c>
      <c r="E13" s="4175">
        <v>29932</v>
      </c>
      <c r="F13" s="4175">
        <v>156710</v>
      </c>
    </row>
    <row r="14" spans="1:6" ht="30" customHeight="1">
      <c r="A14" s="4173" t="s">
        <v>5340</v>
      </c>
      <c r="B14" s="4174">
        <v>7451837</v>
      </c>
      <c r="C14" s="4175">
        <v>7451221</v>
      </c>
      <c r="D14" s="4175">
        <v>7023557</v>
      </c>
      <c r="E14" s="4175">
        <v>7139148</v>
      </c>
      <c r="F14" s="4175">
        <v>7008864</v>
      </c>
    </row>
    <row r="15" spans="1:6" ht="30" customHeight="1">
      <c r="A15" s="4173" t="s">
        <v>5341</v>
      </c>
      <c r="B15" s="4174">
        <v>9802</v>
      </c>
      <c r="C15" s="4175">
        <v>8270</v>
      </c>
      <c r="D15" s="4175">
        <v>7779</v>
      </c>
      <c r="E15" s="4175">
        <v>7346</v>
      </c>
      <c r="F15" s="4175">
        <v>7133</v>
      </c>
    </row>
    <row r="16" spans="1:6" ht="30" customHeight="1">
      <c r="A16" s="4173" t="s">
        <v>5342</v>
      </c>
      <c r="B16" s="4174">
        <v>297750</v>
      </c>
      <c r="C16" s="4175">
        <v>311783</v>
      </c>
      <c r="D16" s="4175">
        <v>229701</v>
      </c>
      <c r="E16" s="4175">
        <v>205855</v>
      </c>
      <c r="F16" s="4175">
        <v>131619</v>
      </c>
    </row>
    <row r="17" spans="1:6" ht="30" customHeight="1">
      <c r="A17" s="4173" t="s">
        <v>5343</v>
      </c>
      <c r="B17" s="4174">
        <v>390446</v>
      </c>
      <c r="C17" s="4175">
        <v>385221</v>
      </c>
      <c r="D17" s="4175">
        <v>387868</v>
      </c>
      <c r="E17" s="4175">
        <v>387414</v>
      </c>
      <c r="F17" s="4175">
        <v>382780</v>
      </c>
    </row>
    <row r="18" spans="1:6" ht="30" customHeight="1">
      <c r="A18" s="4173" t="s">
        <v>5344</v>
      </c>
      <c r="B18" s="4174">
        <v>4773456</v>
      </c>
      <c r="C18" s="4175">
        <v>5190793</v>
      </c>
      <c r="D18" s="4175">
        <v>4863967</v>
      </c>
      <c r="E18" s="4175">
        <v>4645209</v>
      </c>
      <c r="F18" s="4175">
        <v>4882901</v>
      </c>
    </row>
    <row r="19" spans="1:6" ht="30" customHeight="1">
      <c r="A19" s="4173" t="s">
        <v>5345</v>
      </c>
      <c r="B19" s="4174">
        <v>1994845</v>
      </c>
      <c r="C19" s="4175">
        <v>2150665</v>
      </c>
      <c r="D19" s="4175">
        <v>1948444</v>
      </c>
      <c r="E19" s="4175">
        <v>1863109</v>
      </c>
      <c r="F19" s="4175">
        <v>1913896</v>
      </c>
    </row>
    <row r="20" spans="1:6" ht="30" customHeight="1">
      <c r="A20" s="4173" t="s">
        <v>5346</v>
      </c>
      <c r="B20" s="4174">
        <v>100457</v>
      </c>
      <c r="C20" s="4175">
        <v>65816</v>
      </c>
      <c r="D20" s="4175">
        <v>108288</v>
      </c>
      <c r="E20" s="4175">
        <v>28441</v>
      </c>
      <c r="F20" s="4175">
        <v>14170</v>
      </c>
    </row>
    <row r="21" spans="1:6" ht="30" customHeight="1">
      <c r="A21" s="4173" t="s">
        <v>5347</v>
      </c>
      <c r="B21" s="4174">
        <v>164064</v>
      </c>
      <c r="C21" s="4175">
        <v>178474</v>
      </c>
      <c r="D21" s="4175">
        <v>160079</v>
      </c>
      <c r="E21" s="4175">
        <v>172326</v>
      </c>
      <c r="F21" s="4175">
        <v>235845</v>
      </c>
    </row>
    <row r="22" spans="1:6" ht="30" customHeight="1">
      <c r="A22" s="4173" t="s">
        <v>5348</v>
      </c>
      <c r="B22" s="4174">
        <v>37935</v>
      </c>
      <c r="C22" s="4175">
        <v>1607436</v>
      </c>
      <c r="D22" s="4175">
        <v>911973</v>
      </c>
      <c r="E22" s="4175">
        <v>1239483</v>
      </c>
      <c r="F22" s="4175">
        <v>1547450</v>
      </c>
    </row>
    <row r="23" spans="1:6" ht="30" customHeight="1">
      <c r="A23" s="4173" t="s">
        <v>5349</v>
      </c>
      <c r="B23" s="4174">
        <v>463472</v>
      </c>
      <c r="C23" s="4175">
        <v>458788</v>
      </c>
      <c r="D23" s="4175">
        <v>369202</v>
      </c>
      <c r="E23" s="4175">
        <v>650804</v>
      </c>
      <c r="F23" s="4175">
        <v>503421</v>
      </c>
    </row>
    <row r="24" spans="1:6" ht="30" customHeight="1">
      <c r="A24" s="4173" t="s">
        <v>5350</v>
      </c>
      <c r="B24" s="4174">
        <v>391958</v>
      </c>
      <c r="C24" s="4175">
        <v>702787</v>
      </c>
      <c r="D24" s="4175">
        <v>566457</v>
      </c>
      <c r="E24" s="4175">
        <v>305392</v>
      </c>
      <c r="F24" s="4175">
        <v>405399</v>
      </c>
    </row>
    <row r="25" spans="1:6" ht="30" customHeight="1" thickBot="1">
      <c r="A25" s="4176" t="s">
        <v>5351</v>
      </c>
      <c r="B25" s="4177">
        <v>2945688</v>
      </c>
      <c r="C25" s="4178">
        <v>4241508</v>
      </c>
      <c r="D25" s="4178">
        <v>3595760</v>
      </c>
      <c r="E25" s="4178">
        <v>3509740</v>
      </c>
      <c r="F25" s="4178">
        <v>4483620</v>
      </c>
    </row>
    <row r="26" spans="1:6" s="4166" customFormat="1" ht="13.5" customHeight="1">
      <c r="A26" s="4179"/>
      <c r="C26" s="4180"/>
      <c r="D26" s="4180"/>
      <c r="E26" s="4179"/>
      <c r="F26" s="4179" t="s">
        <v>5352</v>
      </c>
    </row>
    <row r="27" spans="1:6" ht="19.5" customHeight="1"/>
    <row r="28" spans="1:6" s="4183" customFormat="1" ht="15" customHeight="1">
      <c r="A28" s="4182"/>
    </row>
    <row r="29" spans="1:6" ht="19.5" customHeight="1"/>
    <row r="30" spans="1:6" s="4185" customFormat="1" ht="17.25" customHeight="1">
      <c r="A30" s="4184"/>
    </row>
    <row r="31" spans="1:6" ht="17.25" customHeight="1"/>
    <row r="32" spans="1:6" ht="17.25" customHeight="1"/>
    <row r="33" spans="1:1" ht="17.25" customHeight="1"/>
    <row r="34" spans="1:1" ht="17.25" customHeight="1"/>
    <row r="35" spans="1:1" ht="17.25" customHeight="1"/>
    <row r="36" spans="1:1" ht="17.25" customHeight="1"/>
    <row r="37" spans="1:1" ht="17.25" customHeight="1"/>
    <row r="38" spans="1:1" ht="17.25" customHeight="1"/>
    <row r="39" spans="1:1" ht="17.25" customHeight="1"/>
    <row r="40" spans="1:1" ht="17.25" customHeight="1"/>
    <row r="41" spans="1:1" ht="17.25" customHeight="1"/>
    <row r="42" spans="1:1" ht="17.25" customHeight="1"/>
    <row r="43" spans="1:1" ht="17.25" customHeight="1"/>
    <row r="44" spans="1:1" s="4183" customFormat="1" ht="15" customHeight="1">
      <c r="A44" s="4182"/>
    </row>
  </sheetData>
  <phoneticPr fontId="2"/>
  <printOptions horizontalCentered="1"/>
  <pageMargins left="0.39370078740157483" right="0.39370078740157483" top="0.59055118110236227" bottom="0.59055118110236227" header="0.11811023622047245" footer="0.11811023622047245"/>
  <pageSetup paperSize="9" firstPageNumber="156" fitToWidth="2" orientation="portrait" useFirstPageNumber="1" r:id="rId1"/>
  <headerFooter alignWithMargins="0">
    <oddFooter>&amp;C&amp;"ＭＳ 明朝,標準"&amp;10&amp;P</oddFooter>
  </headerFooter>
  <rowBreaks count="1" manualBreakCount="1">
    <brk id="26"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F039-D73E-48CB-B041-B336F1BF6672}">
  <dimension ref="A1:F18"/>
  <sheetViews>
    <sheetView showGridLines="0" view="pageBreakPreview" zoomScaleNormal="100" zoomScaleSheetLayoutView="100" workbookViewId="0"/>
  </sheetViews>
  <sheetFormatPr defaultColWidth="8.90625" defaultRowHeight="13"/>
  <cols>
    <col min="1" max="1" width="18.6328125" style="4190" customWidth="1"/>
    <col min="2" max="6" width="13.6328125" style="4190" customWidth="1"/>
    <col min="7" max="7" width="12.81640625" style="4190" bestFit="1" customWidth="1"/>
    <col min="8" max="16384" width="8.90625" style="4190"/>
  </cols>
  <sheetData>
    <row r="1" spans="1:6" s="4186" customFormat="1" ht="30" customHeight="1">
      <c r="A1" s="2473" t="s">
        <v>5353</v>
      </c>
      <c r="B1" s="2473"/>
      <c r="C1" s="2473"/>
      <c r="D1" s="2473"/>
      <c r="E1" s="2473"/>
      <c r="F1" s="2473"/>
    </row>
    <row r="2" spans="1:6" s="4187" customFormat="1" ht="15" customHeight="1" thickBot="1">
      <c r="B2" s="2989"/>
      <c r="C2" s="2989"/>
      <c r="D2" s="2989"/>
      <c r="E2" s="2989"/>
      <c r="F2" s="3313" t="s">
        <v>5354</v>
      </c>
    </row>
    <row r="3" spans="1:6" s="4188" customFormat="1" ht="30" customHeight="1">
      <c r="A3" s="2477" t="s">
        <v>5355</v>
      </c>
      <c r="B3" s="3029" t="s">
        <v>4125</v>
      </c>
      <c r="C3" s="3029">
        <v>28</v>
      </c>
      <c r="D3" s="3029">
        <v>29</v>
      </c>
      <c r="E3" s="3029">
        <v>30</v>
      </c>
      <c r="F3" s="3029" t="s">
        <v>2425</v>
      </c>
    </row>
    <row r="4" spans="1:6" s="4188" customFormat="1" ht="30" customHeight="1">
      <c r="A4" s="2531" t="s">
        <v>2269</v>
      </c>
      <c r="B4" s="4189">
        <v>29250832</v>
      </c>
      <c r="C4" s="4189">
        <v>33139185</v>
      </c>
      <c r="D4" s="4189">
        <v>30830167</v>
      </c>
      <c r="E4" s="4189">
        <v>30665154</v>
      </c>
      <c r="F4" s="4189">
        <v>31818958</v>
      </c>
    </row>
    <row r="5" spans="1:6" ht="30" customHeight="1">
      <c r="A5" s="3339" t="s">
        <v>5356</v>
      </c>
      <c r="B5" s="2781">
        <v>278904</v>
      </c>
      <c r="C5" s="2781">
        <v>251724</v>
      </c>
      <c r="D5" s="2781">
        <v>244307</v>
      </c>
      <c r="E5" s="2781">
        <v>248289</v>
      </c>
      <c r="F5" s="2781">
        <v>270431</v>
      </c>
    </row>
    <row r="6" spans="1:6" ht="30" customHeight="1">
      <c r="A6" s="3339" t="s">
        <v>5357</v>
      </c>
      <c r="B6" s="2781">
        <v>3133133</v>
      </c>
      <c r="C6" s="2781">
        <v>3437697</v>
      </c>
      <c r="D6" s="2781">
        <v>3039263</v>
      </c>
      <c r="E6" s="2781">
        <v>3202944</v>
      </c>
      <c r="F6" s="2781">
        <v>3089987</v>
      </c>
    </row>
    <row r="7" spans="1:6" ht="30" customHeight="1">
      <c r="A7" s="3339" t="s">
        <v>5358</v>
      </c>
      <c r="B7" s="2781">
        <v>11545071</v>
      </c>
      <c r="C7" s="2781">
        <v>11987531</v>
      </c>
      <c r="D7" s="2781">
        <v>12060350</v>
      </c>
      <c r="E7" s="2781">
        <v>11483549</v>
      </c>
      <c r="F7" s="2781">
        <v>11454934</v>
      </c>
    </row>
    <row r="8" spans="1:6" ht="30" customHeight="1">
      <c r="A8" s="3339" t="s">
        <v>5359</v>
      </c>
      <c r="B8" s="2781">
        <v>2746957</v>
      </c>
      <c r="C8" s="2781">
        <v>2960652</v>
      </c>
      <c r="D8" s="2781">
        <v>3044120</v>
      </c>
      <c r="E8" s="2781">
        <v>3081287</v>
      </c>
      <c r="F8" s="2781">
        <v>3449891</v>
      </c>
    </row>
    <row r="9" spans="1:6" ht="30" customHeight="1">
      <c r="A9" s="3339" t="s">
        <v>5360</v>
      </c>
      <c r="B9" s="2781">
        <v>5322</v>
      </c>
      <c r="C9" s="2781">
        <v>6143</v>
      </c>
      <c r="D9" s="2781">
        <v>7878</v>
      </c>
      <c r="E9" s="2781">
        <v>6904</v>
      </c>
      <c r="F9" s="2781">
        <v>4732</v>
      </c>
    </row>
    <row r="10" spans="1:6" ht="30" customHeight="1">
      <c r="A10" s="3339" t="s">
        <v>5361</v>
      </c>
      <c r="B10" s="2781">
        <v>363971</v>
      </c>
      <c r="C10" s="2781">
        <v>370912</v>
      </c>
      <c r="D10" s="2781">
        <v>384529</v>
      </c>
      <c r="E10" s="2781">
        <v>414370</v>
      </c>
      <c r="F10" s="2781">
        <v>374497</v>
      </c>
    </row>
    <row r="11" spans="1:6" ht="30" customHeight="1">
      <c r="A11" s="3339" t="s">
        <v>5362</v>
      </c>
      <c r="B11" s="2781">
        <v>751314</v>
      </c>
      <c r="C11" s="2781">
        <v>1270548</v>
      </c>
      <c r="D11" s="2781">
        <v>954118</v>
      </c>
      <c r="E11" s="2781">
        <v>963448</v>
      </c>
      <c r="F11" s="2781">
        <v>846288</v>
      </c>
    </row>
    <row r="12" spans="1:6" ht="30" customHeight="1">
      <c r="A12" s="3339" t="s">
        <v>5363</v>
      </c>
      <c r="B12" s="2781">
        <v>2700635</v>
      </c>
      <c r="C12" s="2781">
        <v>2823450</v>
      </c>
      <c r="D12" s="2781">
        <v>3141153</v>
      </c>
      <c r="E12" s="2781">
        <v>3185946</v>
      </c>
      <c r="F12" s="2781">
        <v>3548981</v>
      </c>
    </row>
    <row r="13" spans="1:6" ht="30" customHeight="1">
      <c r="A13" s="3339" t="s">
        <v>5364</v>
      </c>
      <c r="B13" s="2781">
        <v>1079397</v>
      </c>
      <c r="C13" s="2781">
        <v>1599945</v>
      </c>
      <c r="D13" s="2781">
        <v>1141759</v>
      </c>
      <c r="E13" s="2781">
        <v>1319444</v>
      </c>
      <c r="F13" s="2781">
        <v>1265726</v>
      </c>
    </row>
    <row r="14" spans="1:6" ht="30" customHeight="1">
      <c r="A14" s="3339" t="s">
        <v>5365</v>
      </c>
      <c r="B14" s="2781">
        <v>2381976</v>
      </c>
      <c r="C14" s="2781">
        <v>2252082</v>
      </c>
      <c r="D14" s="2781">
        <v>2402794</v>
      </c>
      <c r="E14" s="2781">
        <v>2799215</v>
      </c>
      <c r="F14" s="2781">
        <v>3294021</v>
      </c>
    </row>
    <row r="15" spans="1:6" ht="30" customHeight="1">
      <c r="A15" s="3339" t="s">
        <v>5366</v>
      </c>
      <c r="B15" s="4191" t="s">
        <v>693</v>
      </c>
      <c r="C15" s="4191" t="s">
        <v>693</v>
      </c>
      <c r="D15" s="4191">
        <v>14140</v>
      </c>
      <c r="E15" s="4191">
        <v>4212</v>
      </c>
      <c r="F15" s="4191" t="s">
        <v>693</v>
      </c>
    </row>
    <row r="16" spans="1:6" ht="30" customHeight="1">
      <c r="A16" s="3339" t="s">
        <v>5367</v>
      </c>
      <c r="B16" s="2781">
        <v>4079486</v>
      </c>
      <c r="C16" s="2781">
        <v>4559365</v>
      </c>
      <c r="D16" s="2781">
        <v>4242690</v>
      </c>
      <c r="E16" s="2781">
        <v>3860888</v>
      </c>
      <c r="F16" s="2781">
        <v>4137408</v>
      </c>
    </row>
    <row r="17" spans="1:6" ht="30" customHeight="1" thickBot="1">
      <c r="A17" s="3376" t="s">
        <v>5368</v>
      </c>
      <c r="B17" s="2788">
        <v>184666</v>
      </c>
      <c r="C17" s="2788">
        <v>1619136</v>
      </c>
      <c r="D17" s="2788">
        <v>153066</v>
      </c>
      <c r="E17" s="2788">
        <v>94658</v>
      </c>
      <c r="F17" s="2788">
        <v>82062</v>
      </c>
    </row>
    <row r="18" spans="1:6" s="4187" customFormat="1" ht="15" customHeight="1">
      <c r="A18" s="2566"/>
      <c r="B18" s="2566"/>
      <c r="C18" s="2566"/>
      <c r="D18" s="2789"/>
      <c r="E18" s="2789"/>
      <c r="F18" s="2789" t="s">
        <v>5369</v>
      </c>
    </row>
  </sheetData>
  <phoneticPr fontId="2"/>
  <printOptions horizontalCentered="1"/>
  <pageMargins left="0.39370078740157483" right="0.39370078740157483" top="0.59055118110236227" bottom="0.59055118110236227" header="0.11811023622047245" footer="0.11811023622047245"/>
  <pageSetup paperSize="9" firstPageNumber="157" fitToWidth="2" orientation="portrait" useFirstPageNumber="1" r:id="rId1"/>
  <headerFooter alignWithMargins="0">
    <oddFooter>&amp;C&amp;"ＭＳ 明朝,標準"&amp;10&amp;P</oddFooter>
  </headerFooter>
  <rowBreaks count="1" manualBreakCount="1">
    <brk id="19" max="16383" man="1"/>
  </rowBreaks>
  <colBreaks count="1" manualBreakCount="1">
    <brk id="6"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8CF0-BFC0-4460-82E4-8B83C4FDD66C}">
  <dimension ref="A1:O24"/>
  <sheetViews>
    <sheetView showGridLines="0" view="pageBreakPreview" zoomScaleNormal="100" zoomScaleSheetLayoutView="100" workbookViewId="0"/>
  </sheetViews>
  <sheetFormatPr defaultColWidth="9" defaultRowHeight="13"/>
  <cols>
    <col min="1" max="1" width="7.453125" style="2886" bestFit="1" customWidth="1"/>
    <col min="2" max="7" width="13.453125" style="2886" customWidth="1"/>
    <col min="8" max="12" width="16.6328125" style="2886" customWidth="1"/>
    <col min="13" max="13" width="17.453125" style="2886" customWidth="1"/>
    <col min="14" max="14" width="10.08984375" style="2886" customWidth="1"/>
    <col min="15" max="15" width="8.90625" style="2886" customWidth="1"/>
    <col min="16" max="16" width="10.1796875" style="2886" customWidth="1"/>
    <col min="17" max="17" width="8.453125" style="2886" customWidth="1"/>
    <col min="18" max="18" width="10.08984375" style="2886" customWidth="1"/>
    <col min="19" max="16384" width="9" style="2886"/>
  </cols>
  <sheetData>
    <row r="1" spans="1:15" s="2593" customFormat="1" ht="30" customHeight="1">
      <c r="A1" s="2473" t="s">
        <v>5370</v>
      </c>
      <c r="B1" s="2473"/>
      <c r="C1" s="2473"/>
      <c r="D1" s="2473"/>
      <c r="E1" s="2473"/>
      <c r="F1" s="2473"/>
      <c r="G1" s="2473"/>
    </row>
    <row r="2" spans="1:15" s="3424" customFormat="1" ht="18.75" customHeight="1" thickBot="1">
      <c r="L2" s="3425" t="s">
        <v>5329</v>
      </c>
    </row>
    <row r="3" spans="1:15" s="2593" customFormat="1" ht="17.25" customHeight="1">
      <c r="A3" s="6374" t="s">
        <v>1410</v>
      </c>
      <c r="B3" s="6376" t="s">
        <v>5371</v>
      </c>
      <c r="C3" s="5644" t="s">
        <v>5372</v>
      </c>
      <c r="D3" s="5648"/>
      <c r="E3" s="5648"/>
      <c r="F3" s="5648"/>
      <c r="G3" s="5648"/>
      <c r="H3" s="5648" t="s">
        <v>5372</v>
      </c>
      <c r="I3" s="5648"/>
      <c r="J3" s="5648"/>
      <c r="K3" s="5648"/>
      <c r="L3" s="5648"/>
    </row>
    <row r="4" spans="1:15" s="2593" customFormat="1" ht="31.5" customHeight="1">
      <c r="A4" s="6375"/>
      <c r="B4" s="6377"/>
      <c r="C4" s="2779" t="s">
        <v>5373</v>
      </c>
      <c r="D4" s="3011" t="s">
        <v>5374</v>
      </c>
      <c r="E4" s="4192" t="s">
        <v>5375</v>
      </c>
      <c r="F4" s="3011" t="s">
        <v>5376</v>
      </c>
      <c r="G4" s="3011" t="s">
        <v>5377</v>
      </c>
      <c r="H4" s="2779" t="s">
        <v>5378</v>
      </c>
      <c r="I4" s="2778" t="s">
        <v>5379</v>
      </c>
      <c r="J4" s="2779" t="s">
        <v>5380</v>
      </c>
      <c r="K4" s="2779" t="s">
        <v>5381</v>
      </c>
      <c r="L4" s="4193" t="s">
        <v>5382</v>
      </c>
    </row>
    <row r="5" spans="1:15" ht="22.5" customHeight="1">
      <c r="A5" s="4194" t="s">
        <v>5383</v>
      </c>
      <c r="B5" s="3113">
        <v>30164620</v>
      </c>
      <c r="C5" s="3113">
        <v>10024622</v>
      </c>
      <c r="D5" s="4191" t="s">
        <v>809</v>
      </c>
      <c r="E5" s="3113">
        <v>807368</v>
      </c>
      <c r="F5" s="3113">
        <v>6880116</v>
      </c>
      <c r="G5" s="3113">
        <v>3259380</v>
      </c>
      <c r="H5" s="3113">
        <v>121987</v>
      </c>
      <c r="I5" s="3113">
        <v>158589</v>
      </c>
      <c r="J5" s="3113">
        <v>28073</v>
      </c>
      <c r="K5" s="4191" t="s">
        <v>809</v>
      </c>
      <c r="L5" s="4191" t="s">
        <v>809</v>
      </c>
    </row>
    <row r="6" spans="1:15" ht="22.5" customHeight="1">
      <c r="A6" s="4195">
        <v>28</v>
      </c>
      <c r="B6" s="3113">
        <v>33847387</v>
      </c>
      <c r="C6" s="3113">
        <v>9744823</v>
      </c>
      <c r="D6" s="4191" t="s">
        <v>809</v>
      </c>
      <c r="E6" s="3113">
        <v>852336</v>
      </c>
      <c r="F6" s="3113">
        <v>7059562</v>
      </c>
      <c r="G6" s="3113">
        <v>2604252</v>
      </c>
      <c r="H6" s="3113">
        <v>119304</v>
      </c>
      <c r="I6" s="3113">
        <v>160421</v>
      </c>
      <c r="J6" s="3113">
        <v>21004</v>
      </c>
      <c r="K6" s="4191" t="s">
        <v>809</v>
      </c>
      <c r="L6" s="4191" t="s">
        <v>809</v>
      </c>
    </row>
    <row r="7" spans="1:15" ht="22.5" customHeight="1">
      <c r="A7" s="4195">
        <v>29</v>
      </c>
      <c r="B7" s="3113">
        <v>31905971</v>
      </c>
      <c r="C7" s="3113">
        <v>9403371</v>
      </c>
      <c r="D7" s="4191" t="s">
        <v>809</v>
      </c>
      <c r="E7" s="3113">
        <v>908078</v>
      </c>
      <c r="F7" s="3113">
        <v>7182741</v>
      </c>
      <c r="G7" s="3113" t="s">
        <v>809</v>
      </c>
      <c r="H7" s="3113">
        <v>119065</v>
      </c>
      <c r="I7" s="3113">
        <v>157642</v>
      </c>
      <c r="J7" s="3113">
        <v>22437</v>
      </c>
      <c r="K7" s="4191" t="s">
        <v>809</v>
      </c>
      <c r="L7" s="4191" t="s">
        <v>809</v>
      </c>
      <c r="M7" s="2566"/>
      <c r="N7" s="2566"/>
      <c r="O7" s="2566"/>
    </row>
    <row r="8" spans="1:15" ht="22.5" customHeight="1">
      <c r="A8" s="4195">
        <v>30</v>
      </c>
      <c r="B8" s="3113">
        <v>31615575</v>
      </c>
      <c r="C8" s="3113">
        <v>7846446</v>
      </c>
      <c r="D8" s="4191" t="s">
        <v>809</v>
      </c>
      <c r="E8" s="3113">
        <v>974373</v>
      </c>
      <c r="F8" s="3113">
        <v>7344006</v>
      </c>
      <c r="G8" s="3113" t="s">
        <v>809</v>
      </c>
      <c r="H8" s="3113">
        <v>117210</v>
      </c>
      <c r="I8" s="3113">
        <v>171843</v>
      </c>
      <c r="J8" s="3113">
        <v>94882</v>
      </c>
      <c r="K8" s="4191" t="s">
        <v>809</v>
      </c>
      <c r="L8" s="4191" t="s">
        <v>809</v>
      </c>
      <c r="M8" s="2566"/>
      <c r="N8" s="2566"/>
      <c r="O8" s="2566"/>
    </row>
    <row r="9" spans="1:15" s="2989" customFormat="1" ht="22.5" customHeight="1" thickBot="1">
      <c r="A9" s="3003" t="s">
        <v>346</v>
      </c>
      <c r="B9" s="4196">
        <v>33005497</v>
      </c>
      <c r="C9" s="3120">
        <v>7742716</v>
      </c>
      <c r="D9" s="4197" t="s">
        <v>809</v>
      </c>
      <c r="E9" s="3120">
        <v>986552</v>
      </c>
      <c r="F9" s="3120">
        <v>7448196</v>
      </c>
      <c r="G9" s="4197" t="s">
        <v>809</v>
      </c>
      <c r="H9" s="3120">
        <v>112631</v>
      </c>
      <c r="I9" s="3120">
        <v>164580</v>
      </c>
      <c r="J9" s="3120" t="s">
        <v>693</v>
      </c>
      <c r="K9" s="4197" t="s">
        <v>809</v>
      </c>
      <c r="L9" s="4197" t="s">
        <v>809</v>
      </c>
      <c r="O9" s="2566"/>
    </row>
    <row r="10" spans="1:15" s="2639" customFormat="1" ht="15.75" customHeight="1">
      <c r="A10" s="2566"/>
      <c r="B10" s="2566"/>
      <c r="C10" s="2566"/>
      <c r="D10" s="2566"/>
      <c r="E10" s="2566"/>
      <c r="F10" s="2566"/>
      <c r="G10" s="2566"/>
      <c r="H10" s="4198"/>
      <c r="I10" s="4198"/>
      <c r="J10" s="4198"/>
      <c r="L10" s="3313" t="s">
        <v>5384</v>
      </c>
    </row>
    <row r="11" spans="1:15" ht="22.5" customHeight="1">
      <c r="A11" s="2989"/>
      <c r="B11" s="2989"/>
      <c r="C11" s="2989"/>
      <c r="D11" s="2989"/>
      <c r="E11" s="2989"/>
      <c r="F11" s="2989"/>
      <c r="G11" s="2989"/>
    </row>
    <row r="12" spans="1:15" ht="30" customHeight="1">
      <c r="A12" s="2473" t="s">
        <v>5385</v>
      </c>
      <c r="B12" s="2473"/>
      <c r="C12" s="2473"/>
      <c r="D12" s="2473"/>
      <c r="E12" s="2473"/>
      <c r="F12" s="2473"/>
      <c r="G12" s="2473"/>
      <c r="H12" s="2593"/>
      <c r="I12" s="2593"/>
      <c r="J12" s="2593"/>
      <c r="K12" s="2593"/>
      <c r="L12" s="2593"/>
    </row>
    <row r="13" spans="1:15" ht="13.5" thickBot="1">
      <c r="A13" s="2989"/>
      <c r="B13" s="2989"/>
      <c r="C13" s="2989"/>
      <c r="D13" s="2989"/>
      <c r="E13" s="2989"/>
      <c r="F13" s="2989"/>
      <c r="G13" s="2989"/>
      <c r="H13" s="2989"/>
      <c r="I13" s="2639"/>
      <c r="J13" s="2639"/>
      <c r="K13" s="2639"/>
      <c r="L13" s="2789" t="s">
        <v>5329</v>
      </c>
    </row>
    <row r="14" spans="1:15" ht="20.149999999999999" customHeight="1">
      <c r="A14" s="6374" t="s">
        <v>1410</v>
      </c>
      <c r="B14" s="6376" t="s">
        <v>5371</v>
      </c>
      <c r="C14" s="5644" t="s">
        <v>5372</v>
      </c>
      <c r="D14" s="5648"/>
      <c r="E14" s="5648"/>
      <c r="F14" s="5648"/>
      <c r="G14" s="5648"/>
      <c r="H14" s="5644" t="s">
        <v>5372</v>
      </c>
      <c r="I14" s="5648"/>
      <c r="J14" s="5648"/>
      <c r="K14" s="5648"/>
      <c r="L14" s="5648"/>
    </row>
    <row r="15" spans="1:15" ht="33" customHeight="1">
      <c r="A15" s="6375"/>
      <c r="B15" s="6377"/>
      <c r="C15" s="2779" t="s">
        <v>5373</v>
      </c>
      <c r="D15" s="3011" t="s">
        <v>5374</v>
      </c>
      <c r="E15" s="4192" t="s">
        <v>5375</v>
      </c>
      <c r="F15" s="3011" t="s">
        <v>5376</v>
      </c>
      <c r="G15" s="3011" t="s">
        <v>5377</v>
      </c>
      <c r="H15" s="2779" t="s">
        <v>5378</v>
      </c>
      <c r="I15" s="2779" t="s">
        <v>5379</v>
      </c>
      <c r="J15" s="2995" t="s">
        <v>5380</v>
      </c>
      <c r="K15" s="2779" t="s">
        <v>5381</v>
      </c>
      <c r="L15" s="2995" t="s">
        <v>5382</v>
      </c>
    </row>
    <row r="16" spans="1:15" ht="22.5" customHeight="1">
      <c r="A16" s="4194" t="s">
        <v>5383</v>
      </c>
      <c r="B16" s="4199">
        <v>29250832</v>
      </c>
      <c r="C16" s="3113">
        <v>9929704</v>
      </c>
      <c r="D16" s="3113" t="s">
        <v>809</v>
      </c>
      <c r="E16" s="4191">
        <v>802566</v>
      </c>
      <c r="F16" s="3113">
        <v>6800613</v>
      </c>
      <c r="G16" s="3113">
        <v>3259361</v>
      </c>
      <c r="H16" s="3113">
        <v>119501</v>
      </c>
      <c r="I16" s="3113">
        <v>152561</v>
      </c>
      <c r="J16" s="3113">
        <v>28073</v>
      </c>
      <c r="K16" s="4191" t="s">
        <v>809</v>
      </c>
      <c r="L16" s="4191" t="s">
        <v>809</v>
      </c>
    </row>
    <row r="17" spans="1:14" ht="22.5" customHeight="1">
      <c r="A17" s="4195">
        <v>28</v>
      </c>
      <c r="B17" s="3113">
        <v>33139185</v>
      </c>
      <c r="C17" s="3113">
        <v>9414807</v>
      </c>
      <c r="D17" s="3113" t="s">
        <v>809</v>
      </c>
      <c r="E17" s="3113">
        <v>848450</v>
      </c>
      <c r="F17" s="3113">
        <v>6978484</v>
      </c>
      <c r="G17" s="3113">
        <v>2604185</v>
      </c>
      <c r="H17" s="3113">
        <v>117416</v>
      </c>
      <c r="I17" s="3113">
        <v>152340</v>
      </c>
      <c r="J17" s="3113">
        <v>21004</v>
      </c>
      <c r="K17" s="4191" t="s">
        <v>809</v>
      </c>
      <c r="L17" s="4191" t="s">
        <v>809</v>
      </c>
    </row>
    <row r="18" spans="1:14" ht="22.5" customHeight="1">
      <c r="A18" s="4195">
        <v>29</v>
      </c>
      <c r="B18" s="3113">
        <v>30830167</v>
      </c>
      <c r="C18" s="3113">
        <v>8958702</v>
      </c>
      <c r="D18" s="3113" t="s">
        <v>809</v>
      </c>
      <c r="E18" s="3113">
        <v>903810</v>
      </c>
      <c r="F18" s="3113">
        <v>7097567</v>
      </c>
      <c r="G18" s="3113" t="s">
        <v>809</v>
      </c>
      <c r="H18" s="3113">
        <v>119065</v>
      </c>
      <c r="I18" s="3113">
        <v>156739</v>
      </c>
      <c r="J18" s="3113">
        <v>22437</v>
      </c>
      <c r="K18" s="4191" t="s">
        <v>809</v>
      </c>
      <c r="L18" s="4191" t="s">
        <v>809</v>
      </c>
    </row>
    <row r="19" spans="1:14" ht="22.5" customHeight="1">
      <c r="A19" s="4195">
        <v>30</v>
      </c>
      <c r="B19" s="3113">
        <v>30665154</v>
      </c>
      <c r="C19" s="3113">
        <v>7743663</v>
      </c>
      <c r="D19" s="3113" t="s">
        <v>809</v>
      </c>
      <c r="E19" s="3113">
        <v>970258</v>
      </c>
      <c r="F19" s="3113">
        <v>7129909</v>
      </c>
      <c r="G19" s="3113" t="s">
        <v>809</v>
      </c>
      <c r="H19" s="3113">
        <v>117210</v>
      </c>
      <c r="I19" s="3113">
        <v>164703</v>
      </c>
      <c r="J19" s="3113">
        <v>94882</v>
      </c>
      <c r="K19" s="4191" t="s">
        <v>809</v>
      </c>
      <c r="L19" s="4191" t="s">
        <v>809</v>
      </c>
    </row>
    <row r="20" spans="1:14" ht="22.5" customHeight="1" thickBot="1">
      <c r="A20" s="3003" t="s">
        <v>346</v>
      </c>
      <c r="B20" s="4196">
        <v>31818958</v>
      </c>
      <c r="C20" s="3120">
        <v>7723157</v>
      </c>
      <c r="D20" s="4197" t="s">
        <v>809</v>
      </c>
      <c r="E20" s="3120">
        <v>981506</v>
      </c>
      <c r="F20" s="3120">
        <v>7266119</v>
      </c>
      <c r="G20" s="3120" t="s">
        <v>693</v>
      </c>
      <c r="H20" s="3120">
        <v>112631</v>
      </c>
      <c r="I20" s="3120">
        <v>160324</v>
      </c>
      <c r="J20" s="4197" t="s">
        <v>809</v>
      </c>
      <c r="K20" s="4197" t="s">
        <v>809</v>
      </c>
      <c r="L20" s="4197" t="s">
        <v>809</v>
      </c>
    </row>
    <row r="21" spans="1:14">
      <c r="A21" s="2566"/>
      <c r="B21" s="2566"/>
      <c r="C21" s="2566"/>
      <c r="D21" s="2566"/>
      <c r="E21" s="2566"/>
      <c r="F21" s="2566"/>
      <c r="G21" s="2566"/>
      <c r="H21" s="2639"/>
      <c r="I21" s="2639"/>
      <c r="J21" s="2639"/>
      <c r="K21" s="2639"/>
      <c r="L21" s="2789" t="s">
        <v>5384</v>
      </c>
      <c r="M21" s="2639"/>
      <c r="N21" s="2639"/>
    </row>
    <row r="22" spans="1:14" ht="14.25" customHeight="1">
      <c r="A22" s="2989"/>
      <c r="B22" s="2989"/>
      <c r="C22" s="2989"/>
      <c r="D22" s="2989"/>
      <c r="E22" s="2989"/>
      <c r="F22" s="2989"/>
      <c r="G22" s="2989"/>
    </row>
    <row r="23" spans="1:14" ht="21.75" customHeight="1"/>
    <row r="24" spans="1:14">
      <c r="B24" s="3117"/>
    </row>
  </sheetData>
  <mergeCells count="8">
    <mergeCell ref="A3:A4"/>
    <mergeCell ref="B3:B4"/>
    <mergeCell ref="C3:G3"/>
    <mergeCell ref="H3:L3"/>
    <mergeCell ref="A14:A15"/>
    <mergeCell ref="B14:B15"/>
    <mergeCell ref="C14:G14"/>
    <mergeCell ref="H14:L14"/>
  </mergeCells>
  <phoneticPr fontId="2"/>
  <printOptions horizontalCentered="1"/>
  <pageMargins left="0.23622047244094491" right="0.23622047244094491" top="0.74803149606299213" bottom="0.74803149606299213" header="0.31496062992125984" footer="0.31496062992125984"/>
  <pageSetup paperSize="9" firstPageNumber="158" orientation="portrait" useFirstPageNumber="1" r:id="rId1"/>
  <headerFooter alignWithMargins="0">
    <oddFooter>&amp;C&amp;"ＭＳ 明朝,標準"&amp;10&amp;P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B821-5D19-42F3-BDAE-1B716F8337EA}">
  <sheetPr>
    <pageSetUpPr fitToPage="1"/>
  </sheetPr>
  <dimension ref="A1:J14"/>
  <sheetViews>
    <sheetView showGridLines="0" view="pageBreakPreview" zoomScaleNormal="100" zoomScaleSheetLayoutView="100" workbookViewId="0"/>
  </sheetViews>
  <sheetFormatPr defaultColWidth="9" defaultRowHeight="13"/>
  <cols>
    <col min="1" max="1" width="3.81640625" style="2886" customWidth="1"/>
    <col min="2" max="2" width="17.453125" style="2886" customWidth="1"/>
    <col min="3" max="8" width="15" style="2886" customWidth="1"/>
    <col min="9" max="12" width="15.1796875" style="2886" customWidth="1"/>
    <col min="13" max="16384" width="9" style="2886"/>
  </cols>
  <sheetData>
    <row r="1" spans="1:10" s="2593" customFormat="1" ht="30" customHeight="1">
      <c r="A1" s="2473" t="s">
        <v>5386</v>
      </c>
      <c r="B1" s="2473"/>
      <c r="C1" s="2473"/>
      <c r="D1" s="2473"/>
      <c r="E1" s="2473"/>
      <c r="F1" s="2473"/>
      <c r="G1" s="2473"/>
    </row>
    <row r="2" spans="1:10" s="2989" customFormat="1" ht="15" customHeight="1" thickBot="1">
      <c r="G2" s="3313" t="s">
        <v>5329</v>
      </c>
      <c r="J2" s="3313"/>
    </row>
    <row r="3" spans="1:10" ht="18.75" customHeight="1">
      <c r="A3" s="2590"/>
      <c r="B3" s="4200" t="s">
        <v>5355</v>
      </c>
      <c r="C3" s="4201" t="s">
        <v>342</v>
      </c>
      <c r="D3" s="4201">
        <v>28</v>
      </c>
      <c r="E3" s="4201">
        <v>29</v>
      </c>
      <c r="F3" s="4201">
        <v>30</v>
      </c>
      <c r="G3" s="4201" t="s">
        <v>2410</v>
      </c>
    </row>
    <row r="4" spans="1:10" s="2593" customFormat="1" ht="27" customHeight="1">
      <c r="A4" s="2503"/>
      <c r="B4" s="2531" t="s">
        <v>2269</v>
      </c>
      <c r="C4" s="4202">
        <v>9341678</v>
      </c>
      <c r="D4" s="4202">
        <v>9907869</v>
      </c>
      <c r="E4" s="4202">
        <v>9907869</v>
      </c>
      <c r="F4" s="4202">
        <v>9614755</v>
      </c>
      <c r="G4" s="4202">
        <v>9602109</v>
      </c>
    </row>
    <row r="5" spans="1:10" ht="27" customHeight="1">
      <c r="A5" s="2508"/>
      <c r="B5" s="3339" t="s">
        <v>5387</v>
      </c>
      <c r="C5" s="3122">
        <v>3760675</v>
      </c>
      <c r="D5" s="3114">
        <v>3812740</v>
      </c>
      <c r="E5" s="3114">
        <v>4393999</v>
      </c>
      <c r="F5" s="3114">
        <v>4125497</v>
      </c>
      <c r="G5" s="3114">
        <v>4068572</v>
      </c>
    </row>
    <row r="6" spans="1:10" ht="27" customHeight="1">
      <c r="A6" s="2508"/>
      <c r="B6" s="3339" t="s">
        <v>5388</v>
      </c>
      <c r="C6" s="3122">
        <v>3124810</v>
      </c>
      <c r="D6" s="3114">
        <v>3117027</v>
      </c>
      <c r="E6" s="3114">
        <v>3544643</v>
      </c>
      <c r="F6" s="3114">
        <v>3237864</v>
      </c>
      <c r="G6" s="3114">
        <v>3212660</v>
      </c>
    </row>
    <row r="7" spans="1:10" ht="27" customHeight="1">
      <c r="A7" s="2508"/>
      <c r="B7" s="3339" t="s">
        <v>5389</v>
      </c>
      <c r="C7" s="3122">
        <v>635865</v>
      </c>
      <c r="D7" s="3114">
        <v>695713</v>
      </c>
      <c r="E7" s="3114">
        <v>849356</v>
      </c>
      <c r="F7" s="3114">
        <v>887633</v>
      </c>
      <c r="G7" s="3114">
        <v>855912</v>
      </c>
    </row>
    <row r="8" spans="1:10" ht="27" customHeight="1">
      <c r="A8" s="2508"/>
      <c r="B8" s="3339" t="s">
        <v>5390</v>
      </c>
      <c r="C8" s="3122">
        <v>3869876</v>
      </c>
      <c r="D8" s="3114">
        <v>3994490</v>
      </c>
      <c r="E8" s="3114">
        <v>4012065</v>
      </c>
      <c r="F8" s="3114">
        <v>3991325</v>
      </c>
      <c r="G8" s="3114">
        <v>4041728</v>
      </c>
    </row>
    <row r="9" spans="1:10" ht="27" customHeight="1">
      <c r="A9" s="2508"/>
      <c r="B9" s="3339" t="s">
        <v>5391</v>
      </c>
      <c r="C9" s="3122">
        <v>153997</v>
      </c>
      <c r="D9" s="3114">
        <v>179276</v>
      </c>
      <c r="E9" s="3114">
        <v>186587</v>
      </c>
      <c r="F9" s="3114">
        <v>193855</v>
      </c>
      <c r="G9" s="3114">
        <v>202041</v>
      </c>
    </row>
    <row r="10" spans="1:10" ht="27" customHeight="1">
      <c r="A10" s="2508"/>
      <c r="B10" s="3339" t="s">
        <v>5392</v>
      </c>
      <c r="C10" s="3122">
        <v>620495</v>
      </c>
      <c r="D10" s="3114">
        <v>601384</v>
      </c>
      <c r="E10" s="3114">
        <v>571271</v>
      </c>
      <c r="F10" s="3114">
        <v>571350</v>
      </c>
      <c r="G10" s="3114">
        <v>568829</v>
      </c>
    </row>
    <row r="11" spans="1:10" ht="27" customHeight="1">
      <c r="A11" s="2508"/>
      <c r="B11" s="3339" t="s">
        <v>5393</v>
      </c>
      <c r="C11" s="4199" t="s">
        <v>693</v>
      </c>
      <c r="D11" s="3113" t="s">
        <v>693</v>
      </c>
      <c r="E11" s="3113" t="s">
        <v>693</v>
      </c>
      <c r="F11" s="3113" t="s">
        <v>693</v>
      </c>
      <c r="G11" s="3113" t="s">
        <v>693</v>
      </c>
    </row>
    <row r="12" spans="1:10" ht="27" customHeight="1">
      <c r="A12" s="2508"/>
      <c r="B12" s="3339" t="s">
        <v>5394</v>
      </c>
      <c r="C12" s="3122">
        <v>258320</v>
      </c>
      <c r="D12" s="3114">
        <v>246243</v>
      </c>
      <c r="E12" s="3114">
        <v>234159</v>
      </c>
      <c r="F12" s="3114">
        <v>233133</v>
      </c>
      <c r="G12" s="3114">
        <v>222790</v>
      </c>
    </row>
    <row r="13" spans="1:10" ht="27" customHeight="1" thickBot="1">
      <c r="A13" s="2519"/>
      <c r="B13" s="3376" t="s">
        <v>5395</v>
      </c>
      <c r="C13" s="4203">
        <v>491978</v>
      </c>
      <c r="D13" s="3121">
        <v>507545</v>
      </c>
      <c r="E13" s="3121">
        <v>509788</v>
      </c>
      <c r="F13" s="3121">
        <v>499595</v>
      </c>
      <c r="G13" s="3121">
        <v>498149</v>
      </c>
    </row>
    <row r="14" spans="1:10" s="2639" customFormat="1" ht="15" customHeight="1">
      <c r="B14" s="3431"/>
      <c r="C14" s="3431"/>
      <c r="D14" s="2566"/>
      <c r="E14" s="3431"/>
      <c r="F14" s="3431"/>
      <c r="G14" s="3313" t="s">
        <v>2340</v>
      </c>
      <c r="H14" s="3313"/>
    </row>
  </sheetData>
  <phoneticPr fontId="2"/>
  <printOptions horizontalCentered="1"/>
  <pageMargins left="0.39370078740157483" right="0.39370078740157483" top="0.59055118110236227" bottom="0.59055118110236227" header="0.11811023622047245" footer="0.11811023622047245"/>
  <pageSetup paperSize="9" firstPageNumber="160" orientation="portrait" useFirstPageNumber="1" r:id="rId1"/>
  <headerFooter alignWithMargins="0">
    <oddFooter>&amp;C&amp;"ＭＳ 明朝,標準"&amp;10&amp;P</oddFooter>
  </headerFooter>
  <colBreaks count="1" manualBreakCount="1">
    <brk id="7" max="46"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C7B8-CA1A-4DBE-BF44-CB8AEC2256E2}">
  <dimension ref="A1:L56"/>
  <sheetViews>
    <sheetView showGridLines="0" view="pageBreakPreview" zoomScaleNormal="100" zoomScaleSheetLayoutView="100" workbookViewId="0"/>
  </sheetViews>
  <sheetFormatPr defaultColWidth="9" defaultRowHeight="13"/>
  <cols>
    <col min="1" max="1" width="2.453125" style="2886" customWidth="1"/>
    <col min="2" max="2" width="3.08984375" style="2886" customWidth="1"/>
    <col min="3" max="3" width="25" style="2886" customWidth="1"/>
    <col min="4" max="4" width="2.453125" style="2886" customWidth="1"/>
    <col min="5" max="5" width="15" style="2886" customWidth="1"/>
    <col min="6" max="6" width="2.453125" style="2886" customWidth="1"/>
    <col min="7" max="7" width="3.08984375" style="2886" customWidth="1"/>
    <col min="8" max="8" width="25" style="2886" customWidth="1"/>
    <col min="9" max="9" width="2.453125" style="2886" customWidth="1"/>
    <col min="10" max="10" width="15" style="2886" customWidth="1"/>
    <col min="11" max="11" width="9" style="2886"/>
    <col min="12" max="12" width="11.453125" style="2886" bestFit="1" customWidth="1"/>
    <col min="13" max="16384" width="9" style="2886"/>
  </cols>
  <sheetData>
    <row r="1" spans="1:12" ht="30" customHeight="1">
      <c r="A1" s="2473" t="s">
        <v>5396</v>
      </c>
      <c r="B1" s="2473"/>
      <c r="C1" s="2473"/>
      <c r="D1" s="2473"/>
      <c r="E1" s="2473"/>
      <c r="F1" s="2473"/>
      <c r="G1" s="2473"/>
      <c r="H1" s="2473"/>
      <c r="I1" s="2473"/>
      <c r="J1" s="2473"/>
    </row>
    <row r="2" spans="1:12" s="3424" customFormat="1" ht="16.5">
      <c r="A2" s="4204"/>
      <c r="B2" s="2473" t="s">
        <v>5397</v>
      </c>
      <c r="C2" s="4204"/>
      <c r="D2" s="4204"/>
      <c r="E2" s="4204"/>
      <c r="F2" s="4204"/>
      <c r="G2" s="4204"/>
      <c r="H2" s="4204"/>
      <c r="I2" s="4204"/>
      <c r="J2" s="4204"/>
    </row>
    <row r="3" spans="1:12" s="2474" customFormat="1" ht="15" customHeight="1" thickBot="1">
      <c r="A3" s="3424"/>
      <c r="B3" s="3424"/>
      <c r="C3" s="3424"/>
      <c r="D3" s="3424"/>
      <c r="E3" s="3424"/>
      <c r="F3" s="3424"/>
      <c r="G3" s="3424"/>
      <c r="H3" s="3424"/>
      <c r="I3" s="3424"/>
      <c r="J3" s="3313" t="s">
        <v>5398</v>
      </c>
    </row>
    <row r="4" spans="1:12" ht="15" customHeight="1">
      <c r="A4" s="4205"/>
      <c r="B4" s="6378" t="s">
        <v>5399</v>
      </c>
      <c r="C4" s="6378"/>
      <c r="D4" s="4206"/>
      <c r="E4" s="4207">
        <v>2395303</v>
      </c>
      <c r="F4" s="4208"/>
      <c r="G4" s="6379" t="s">
        <v>5400</v>
      </c>
      <c r="H4" s="6379"/>
      <c r="I4" s="4206"/>
      <c r="J4" s="4208">
        <v>2275115</v>
      </c>
    </row>
    <row r="5" spans="1:12" ht="15" customHeight="1">
      <c r="A5" s="2993"/>
      <c r="B5" s="2509"/>
      <c r="C5" s="2509" t="s">
        <v>5401</v>
      </c>
      <c r="D5" s="4209"/>
      <c r="E5" s="4210">
        <v>2189998</v>
      </c>
      <c r="F5" s="4211"/>
      <c r="G5" s="2509"/>
      <c r="H5" s="2509" t="s">
        <v>5402</v>
      </c>
      <c r="I5" s="4209"/>
      <c r="J5" s="2781">
        <v>2043214</v>
      </c>
    </row>
    <row r="6" spans="1:12" ht="15" customHeight="1">
      <c r="A6" s="2993"/>
      <c r="B6" s="2509"/>
      <c r="C6" s="2509" t="s">
        <v>5403</v>
      </c>
      <c r="D6" s="4209"/>
      <c r="E6" s="4210">
        <v>205305</v>
      </c>
      <c r="F6" s="4211"/>
      <c r="G6" s="2509"/>
      <c r="H6" s="2509" t="s">
        <v>5404</v>
      </c>
      <c r="I6" s="4209"/>
      <c r="J6" s="2781">
        <v>226089</v>
      </c>
    </row>
    <row r="7" spans="1:12" ht="15" customHeight="1">
      <c r="A7" s="2993"/>
      <c r="B7" s="2509"/>
      <c r="C7" s="2509" t="s">
        <v>5405</v>
      </c>
      <c r="D7" s="4209"/>
      <c r="E7" s="4210" t="s">
        <v>1232</v>
      </c>
      <c r="F7" s="4211"/>
      <c r="G7" s="2509"/>
      <c r="H7" s="2509" t="s">
        <v>5406</v>
      </c>
      <c r="I7" s="4209"/>
      <c r="J7" s="2781">
        <v>5812</v>
      </c>
      <c r="L7" s="4212"/>
    </row>
    <row r="8" spans="1:12" ht="13.5" thickBot="1">
      <c r="A8" s="4213"/>
      <c r="B8" s="2520"/>
      <c r="C8" s="2520"/>
      <c r="D8" s="4214"/>
      <c r="E8" s="4215"/>
      <c r="F8" s="4216"/>
      <c r="G8" s="2520"/>
      <c r="H8" s="2520" t="s">
        <v>5407</v>
      </c>
      <c r="I8" s="4217"/>
      <c r="J8" s="4218" t="s">
        <v>1232</v>
      </c>
      <c r="L8" s="4219"/>
    </row>
    <row r="9" spans="1:12" ht="15" customHeight="1">
      <c r="A9" s="2993"/>
      <c r="B9" s="2993"/>
      <c r="C9" s="2993"/>
      <c r="D9" s="2993"/>
      <c r="E9" s="2993"/>
      <c r="F9" s="2993"/>
      <c r="G9" s="2993"/>
      <c r="H9" s="2993"/>
      <c r="I9" s="2993"/>
      <c r="J9" s="2789" t="s">
        <v>5408</v>
      </c>
    </row>
    <row r="10" spans="1:12">
      <c r="A10" s="2993"/>
      <c r="B10" s="2993"/>
      <c r="C10" s="2993"/>
      <c r="D10" s="2993"/>
      <c r="E10" s="2993"/>
      <c r="F10" s="2993"/>
      <c r="G10" s="2993"/>
      <c r="H10" s="2993"/>
      <c r="I10" s="2993"/>
      <c r="J10" s="2789"/>
    </row>
    <row r="11" spans="1:12" ht="16.5">
      <c r="A11" s="2993"/>
      <c r="B11" s="4220" t="s">
        <v>5409</v>
      </c>
      <c r="C11" s="2993"/>
      <c r="D11" s="4221"/>
      <c r="E11" s="4221"/>
      <c r="F11" s="4221"/>
      <c r="G11" s="4221"/>
      <c r="H11" s="4221"/>
      <c r="I11" s="4222"/>
      <c r="J11" s="2993"/>
      <c r="L11" s="4212"/>
    </row>
    <row r="12" spans="1:12" ht="15" customHeight="1" thickBot="1">
      <c r="A12" s="2990"/>
      <c r="B12" s="4223"/>
      <c r="C12" s="2990"/>
      <c r="D12" s="2990"/>
      <c r="E12" s="2990"/>
      <c r="F12" s="2990"/>
      <c r="G12" s="2990"/>
      <c r="H12" s="2993"/>
      <c r="I12" s="3427"/>
      <c r="J12" s="2789" t="s">
        <v>5410</v>
      </c>
    </row>
    <row r="13" spans="1:12" ht="15" customHeight="1">
      <c r="A13" s="4224"/>
      <c r="B13" s="6380" t="s">
        <v>5411</v>
      </c>
      <c r="C13" s="6380"/>
      <c r="D13" s="4206"/>
      <c r="E13" s="4225">
        <v>611664</v>
      </c>
      <c r="F13" s="4208"/>
      <c r="G13" s="6380" t="s">
        <v>5412</v>
      </c>
      <c r="H13" s="6380"/>
      <c r="I13" s="4206"/>
      <c r="J13" s="4208">
        <v>1407083</v>
      </c>
    </row>
    <row r="14" spans="1:12" ht="15" customHeight="1">
      <c r="A14" s="4226"/>
      <c r="B14" s="4227"/>
      <c r="C14" s="4227" t="s">
        <v>5413</v>
      </c>
      <c r="D14" s="4209"/>
      <c r="E14" s="4228">
        <v>558200</v>
      </c>
      <c r="F14" s="4211"/>
      <c r="G14" s="4227"/>
      <c r="H14" s="4227" t="s">
        <v>5414</v>
      </c>
      <c r="I14" s="4209"/>
      <c r="J14" s="2781">
        <v>617284</v>
      </c>
    </row>
    <row r="15" spans="1:12" ht="15" customHeight="1">
      <c r="A15" s="4226"/>
      <c r="B15" s="4227"/>
      <c r="C15" s="4227" t="s">
        <v>5415</v>
      </c>
      <c r="D15" s="4209"/>
      <c r="E15" s="4228">
        <v>15468</v>
      </c>
      <c r="F15" s="4211"/>
      <c r="G15" s="4227"/>
      <c r="H15" s="4227" t="s">
        <v>5416</v>
      </c>
      <c r="I15" s="4209"/>
      <c r="J15" s="2781">
        <v>718082</v>
      </c>
    </row>
    <row r="16" spans="1:12" ht="15" customHeight="1">
      <c r="A16" s="4226"/>
      <c r="B16" s="4227"/>
      <c r="C16" s="4227" t="s">
        <v>5417</v>
      </c>
      <c r="D16" s="4209"/>
      <c r="E16" s="4228">
        <v>14600</v>
      </c>
      <c r="F16" s="4211"/>
      <c r="G16" s="4227"/>
      <c r="H16" s="4227" t="s">
        <v>5418</v>
      </c>
      <c r="I16" s="4209"/>
      <c r="J16" s="2781" t="s">
        <v>1232</v>
      </c>
    </row>
    <row r="17" spans="1:10" s="2474" customFormat="1" ht="15" customHeight="1">
      <c r="A17" s="4226"/>
      <c r="B17" s="4227"/>
      <c r="C17" s="4227" t="s">
        <v>5419</v>
      </c>
      <c r="D17" s="4209"/>
      <c r="E17" s="4228">
        <v>7007</v>
      </c>
      <c r="F17" s="4211"/>
      <c r="G17" s="4227"/>
      <c r="H17" s="4227" t="s">
        <v>5420</v>
      </c>
      <c r="I17" s="4209"/>
      <c r="J17" s="2781">
        <v>70000</v>
      </c>
    </row>
    <row r="18" spans="1:10" ht="15" customHeight="1">
      <c r="A18" s="4226"/>
      <c r="B18" s="4227"/>
      <c r="C18" s="4227" t="s">
        <v>5421</v>
      </c>
      <c r="D18" s="4209"/>
      <c r="E18" s="4228">
        <v>12389</v>
      </c>
      <c r="F18" s="4211"/>
      <c r="G18" s="4227"/>
      <c r="H18" s="4227" t="s">
        <v>5422</v>
      </c>
      <c r="I18" s="4209"/>
      <c r="J18" s="2781">
        <v>1717</v>
      </c>
    </row>
    <row r="19" spans="1:10" ht="15" customHeight="1">
      <c r="A19" s="4226"/>
      <c r="B19" s="4227"/>
      <c r="C19" s="4227" t="s">
        <v>5344</v>
      </c>
      <c r="D19" s="4209"/>
      <c r="E19" s="4228">
        <v>4000</v>
      </c>
      <c r="F19" s="4211"/>
      <c r="G19" s="4229"/>
      <c r="H19" s="4229" t="s">
        <v>5423</v>
      </c>
      <c r="I19" s="4209"/>
      <c r="J19" s="2781"/>
    </row>
    <row r="20" spans="1:10" ht="15" customHeight="1">
      <c r="A20" s="4226"/>
      <c r="B20" s="4227"/>
      <c r="C20" s="4227" t="s">
        <v>5424</v>
      </c>
      <c r="D20" s="3339"/>
      <c r="E20" s="4228" t="s">
        <v>1232</v>
      </c>
      <c r="F20" s="4211"/>
      <c r="G20" s="4229"/>
      <c r="H20" s="4229" t="s">
        <v>5407</v>
      </c>
      <c r="I20" s="4209"/>
      <c r="J20" s="4230"/>
    </row>
    <row r="21" spans="1:10" ht="15" customHeight="1">
      <c r="A21" s="4226"/>
      <c r="B21" s="6381" t="s">
        <v>5425</v>
      </c>
      <c r="C21" s="6381"/>
      <c r="D21" s="4209"/>
      <c r="E21" s="4231">
        <v>795419</v>
      </c>
      <c r="F21" s="4211"/>
      <c r="G21" s="4229"/>
      <c r="H21" s="4229"/>
      <c r="I21" s="4209"/>
      <c r="J21" s="4230"/>
    </row>
    <row r="22" spans="1:10" ht="15" customHeight="1">
      <c r="A22" s="4226"/>
      <c r="B22" s="4227"/>
      <c r="C22" s="4227" t="s">
        <v>5426</v>
      </c>
      <c r="D22" s="4209"/>
      <c r="E22" s="4232">
        <v>744779</v>
      </c>
      <c r="F22" s="4211"/>
      <c r="G22" s="4229"/>
      <c r="H22" s="4229"/>
      <c r="I22" s="4209"/>
      <c r="J22" s="4230"/>
    </row>
    <row r="23" spans="1:10" ht="15" customHeight="1">
      <c r="A23" s="4226"/>
      <c r="B23" s="4227"/>
      <c r="C23" s="4227" t="s">
        <v>5427</v>
      </c>
      <c r="D23" s="4209"/>
      <c r="E23" s="4232" t="s">
        <v>1232</v>
      </c>
      <c r="F23" s="4211"/>
      <c r="G23" s="4229"/>
      <c r="H23" s="4229"/>
      <c r="I23" s="4209"/>
      <c r="J23" s="4233"/>
    </row>
    <row r="24" spans="1:10" ht="15" customHeight="1">
      <c r="A24" s="4226"/>
      <c r="B24" s="4227"/>
      <c r="C24" s="4234" t="s">
        <v>5428</v>
      </c>
      <c r="D24" s="4209"/>
      <c r="E24" s="4232">
        <v>50640</v>
      </c>
      <c r="F24" s="4211"/>
      <c r="G24" s="4229"/>
      <c r="H24" s="4229"/>
      <c r="I24" s="4209"/>
      <c r="J24" s="4230"/>
    </row>
    <row r="25" spans="1:10" ht="15" customHeight="1">
      <c r="A25" s="4226"/>
      <c r="B25" s="4227"/>
      <c r="C25" s="4227" t="s">
        <v>5429</v>
      </c>
      <c r="D25" s="4209"/>
      <c r="E25" s="4232" t="s">
        <v>1232</v>
      </c>
      <c r="F25" s="4211"/>
      <c r="G25" s="4229"/>
      <c r="H25" s="4229"/>
      <c r="I25" s="4209"/>
      <c r="J25" s="4230"/>
    </row>
    <row r="26" spans="1:10">
      <c r="A26" s="2993"/>
      <c r="B26" s="4227"/>
      <c r="C26" s="4227" t="s">
        <v>5430</v>
      </c>
      <c r="D26" s="2993"/>
      <c r="E26" s="4232" t="s">
        <v>1232</v>
      </c>
      <c r="F26" s="2993"/>
      <c r="G26" s="2993"/>
      <c r="H26" s="2993"/>
      <c r="I26" s="4235"/>
      <c r="J26" s="2993"/>
    </row>
    <row r="27" spans="1:10" ht="13.5" thickBot="1">
      <c r="A27" s="4217"/>
      <c r="B27" s="6382" t="s">
        <v>1461</v>
      </c>
      <c r="C27" s="6382"/>
      <c r="D27" s="3376"/>
      <c r="E27" s="4236">
        <v>1407083</v>
      </c>
      <c r="F27" s="3430"/>
      <c r="G27" s="6383" t="s">
        <v>1461</v>
      </c>
      <c r="H27" s="6383"/>
      <c r="I27" s="3376"/>
      <c r="J27" s="4237">
        <f>+J13</f>
        <v>1407083</v>
      </c>
    </row>
    <row r="28" spans="1:10">
      <c r="A28" s="2517"/>
      <c r="B28" s="2990"/>
      <c r="C28" s="2517"/>
      <c r="D28" s="2517"/>
      <c r="E28" s="4238"/>
      <c r="F28" s="2517"/>
      <c r="G28" s="2517"/>
      <c r="H28" s="2517"/>
      <c r="I28" s="2517"/>
      <c r="J28" s="2789" t="s">
        <v>5408</v>
      </c>
    </row>
    <row r="29" spans="1:10">
      <c r="A29" s="2517"/>
      <c r="B29" s="2990"/>
      <c r="C29" s="2517"/>
      <c r="D29" s="2517"/>
      <c r="E29" s="4238"/>
      <c r="F29" s="2517"/>
      <c r="G29" s="2517"/>
      <c r="H29" s="2517"/>
      <c r="I29" s="2517"/>
      <c r="J29" s="2789"/>
    </row>
    <row r="30" spans="1:10" ht="30" customHeight="1">
      <c r="A30" s="4220" t="s">
        <v>5431</v>
      </c>
      <c r="B30" s="4220"/>
      <c r="C30" s="4220"/>
      <c r="D30" s="4220"/>
      <c r="E30" s="4220"/>
      <c r="F30" s="4220"/>
      <c r="G30" s="4220"/>
      <c r="H30" s="4220"/>
      <c r="I30" s="4220"/>
      <c r="J30" s="4220"/>
    </row>
    <row r="31" spans="1:10" s="3424" customFormat="1" ht="16.5">
      <c r="A31" s="4221"/>
      <c r="B31" s="4220" t="s">
        <v>5397</v>
      </c>
      <c r="C31" s="4221"/>
      <c r="D31" s="4221"/>
      <c r="E31" s="4221"/>
      <c r="F31" s="4221"/>
      <c r="G31" s="4221"/>
      <c r="H31" s="4221"/>
      <c r="I31" s="4221"/>
      <c r="J31" s="4221"/>
    </row>
    <row r="32" spans="1:10" s="2474" customFormat="1" ht="15" customHeight="1" thickBot="1">
      <c r="A32" s="2990"/>
      <c r="B32" s="2990"/>
      <c r="C32" s="2990"/>
      <c r="D32" s="2990"/>
      <c r="E32" s="2990"/>
      <c r="F32" s="2990"/>
      <c r="G32" s="2990"/>
      <c r="H32" s="2990"/>
      <c r="I32" s="2990"/>
      <c r="J32" s="2789" t="s">
        <v>5398</v>
      </c>
    </row>
    <row r="33" spans="1:12" ht="15" customHeight="1">
      <c r="A33" s="4205"/>
      <c r="B33" s="6378" t="s">
        <v>5399</v>
      </c>
      <c r="C33" s="6378"/>
      <c r="D33" s="4206"/>
      <c r="E33" s="4207">
        <v>1913455</v>
      </c>
      <c r="F33" s="4208"/>
      <c r="G33" s="6379" t="s">
        <v>5400</v>
      </c>
      <c r="H33" s="6379"/>
      <c r="I33" s="4206"/>
      <c r="J33" s="4208">
        <v>1916797</v>
      </c>
    </row>
    <row r="34" spans="1:12" ht="15" customHeight="1">
      <c r="A34" s="2993"/>
      <c r="B34" s="2509"/>
      <c r="C34" s="2509" t="s">
        <v>5401</v>
      </c>
      <c r="D34" s="4209"/>
      <c r="E34" s="4210">
        <v>710426</v>
      </c>
      <c r="F34" s="4211"/>
      <c r="G34" s="2509"/>
      <c r="H34" s="2509" t="s">
        <v>5402</v>
      </c>
      <c r="I34" s="4209"/>
      <c r="J34" s="2781">
        <v>1631690</v>
      </c>
    </row>
    <row r="35" spans="1:12" ht="15" customHeight="1">
      <c r="A35" s="2993"/>
      <c r="B35" s="2509"/>
      <c r="C35" s="2509" t="s">
        <v>5403</v>
      </c>
      <c r="D35" s="4209"/>
      <c r="E35" s="4210">
        <v>1203029</v>
      </c>
      <c r="F35" s="4211"/>
      <c r="G35" s="2509"/>
      <c r="H35" s="2509" t="s">
        <v>5404</v>
      </c>
      <c r="I35" s="4209"/>
      <c r="J35" s="2781">
        <v>279103</v>
      </c>
    </row>
    <row r="36" spans="1:12" ht="15" customHeight="1">
      <c r="A36" s="2993"/>
      <c r="B36" s="2509"/>
      <c r="C36" s="2509" t="s">
        <v>5405</v>
      </c>
      <c r="D36" s="4209"/>
      <c r="E36" s="4239" t="s">
        <v>1232</v>
      </c>
      <c r="F36" s="4211"/>
      <c r="G36" s="2509"/>
      <c r="H36" s="2509" t="s">
        <v>5406</v>
      </c>
      <c r="I36" s="4209"/>
      <c r="J36" s="2781">
        <v>6004</v>
      </c>
      <c r="L36" s="4212"/>
    </row>
    <row r="37" spans="1:12" ht="13.5" thickBot="1">
      <c r="A37" s="4213"/>
      <c r="B37" s="2520"/>
      <c r="C37" s="2520"/>
      <c r="D37" s="4214"/>
      <c r="E37" s="4215"/>
      <c r="F37" s="4216"/>
      <c r="G37" s="2520"/>
      <c r="H37" s="2520" t="s">
        <v>5407</v>
      </c>
      <c r="I37" s="4217"/>
      <c r="J37" s="4240" t="s">
        <v>1232</v>
      </c>
      <c r="L37" s="4219"/>
    </row>
    <row r="38" spans="1:12" ht="15" customHeight="1">
      <c r="A38" s="2993"/>
      <c r="B38" s="2993"/>
      <c r="C38" s="2993"/>
      <c r="D38" s="2993"/>
      <c r="E38" s="2993"/>
      <c r="F38" s="2993"/>
      <c r="G38" s="2993"/>
      <c r="H38" s="2993"/>
      <c r="I38" s="2993"/>
      <c r="J38" s="2789" t="s">
        <v>5408</v>
      </c>
    </row>
    <row r="39" spans="1:12">
      <c r="A39" s="2993"/>
      <c r="B39" s="2993"/>
      <c r="C39" s="2993"/>
      <c r="D39" s="2993"/>
      <c r="E39" s="2993"/>
      <c r="F39" s="2993"/>
      <c r="G39" s="2993"/>
      <c r="H39" s="2993"/>
      <c r="I39" s="2993"/>
      <c r="J39" s="2789"/>
    </row>
    <row r="40" spans="1:12" ht="16.5">
      <c r="A40" s="2993"/>
      <c r="B40" s="4220" t="s">
        <v>5409</v>
      </c>
      <c r="C40" s="2993"/>
      <c r="D40" s="4221"/>
      <c r="E40" s="4221"/>
      <c r="F40" s="4221"/>
      <c r="G40" s="4221"/>
      <c r="H40" s="4221"/>
      <c r="I40" s="4222"/>
      <c r="J40" s="2993"/>
      <c r="L40" s="4212"/>
    </row>
    <row r="41" spans="1:12" ht="15" customHeight="1" thickBot="1">
      <c r="A41" s="2990"/>
      <c r="B41" s="4223"/>
      <c r="C41" s="2990"/>
      <c r="D41" s="2990"/>
      <c r="E41" s="2990"/>
      <c r="F41" s="2990"/>
      <c r="G41" s="2990"/>
      <c r="H41" s="2993"/>
      <c r="I41" s="3427"/>
      <c r="J41" s="2789" t="s">
        <v>5398</v>
      </c>
    </row>
    <row r="42" spans="1:12" ht="15" customHeight="1">
      <c r="A42" s="4224"/>
      <c r="B42" s="6380" t="s">
        <v>5411</v>
      </c>
      <c r="C42" s="6380"/>
      <c r="D42" s="4206"/>
      <c r="E42" s="4225">
        <v>1439657</v>
      </c>
      <c r="F42" s="4208"/>
      <c r="G42" s="6380" t="s">
        <v>5412</v>
      </c>
      <c r="H42" s="6380"/>
      <c r="I42" s="4206"/>
      <c r="J42" s="4208">
        <v>2184564</v>
      </c>
    </row>
    <row r="43" spans="1:12" ht="15" customHeight="1">
      <c r="A43" s="4226"/>
      <c r="B43" s="4227"/>
      <c r="C43" s="4227" t="s">
        <v>5413</v>
      </c>
      <c r="D43" s="4209"/>
      <c r="E43" s="4228">
        <v>1077060</v>
      </c>
      <c r="F43" s="4211"/>
      <c r="G43" s="4227"/>
      <c r="H43" s="4227" t="s">
        <v>5414</v>
      </c>
      <c r="I43" s="4209"/>
      <c r="J43" s="2781">
        <v>465367</v>
      </c>
    </row>
    <row r="44" spans="1:12" ht="15" customHeight="1">
      <c r="A44" s="4226"/>
      <c r="B44" s="4227"/>
      <c r="C44" s="4227" t="s">
        <v>5415</v>
      </c>
      <c r="D44" s="4209"/>
      <c r="E44" s="4228">
        <v>29171</v>
      </c>
      <c r="F44" s="4211"/>
      <c r="G44" s="4227"/>
      <c r="H44" s="4227" t="s">
        <v>5432</v>
      </c>
      <c r="I44" s="4209"/>
      <c r="J44" s="4241" t="s">
        <v>1232</v>
      </c>
    </row>
    <row r="45" spans="1:12" ht="15" customHeight="1">
      <c r="A45" s="4226"/>
      <c r="B45" s="4227"/>
      <c r="C45" s="4227" t="s">
        <v>5417</v>
      </c>
      <c r="D45" s="4209"/>
      <c r="E45" s="4228">
        <v>156075</v>
      </c>
      <c r="F45" s="4211"/>
      <c r="G45" s="4227"/>
      <c r="H45" s="4227" t="s">
        <v>5416</v>
      </c>
      <c r="I45" s="4209"/>
      <c r="J45" s="2781">
        <v>1716845</v>
      </c>
    </row>
    <row r="46" spans="1:12" ht="15" customHeight="1">
      <c r="A46" s="4226"/>
      <c r="B46" s="4227"/>
      <c r="C46" s="4227" t="s">
        <v>5433</v>
      </c>
      <c r="D46" s="4209"/>
      <c r="E46" s="4228">
        <v>70000</v>
      </c>
      <c r="F46" s="4211"/>
      <c r="G46" s="4227"/>
      <c r="H46" s="4227" t="s">
        <v>5434</v>
      </c>
      <c r="I46" s="4209"/>
      <c r="J46" s="2781">
        <v>2352</v>
      </c>
    </row>
    <row r="47" spans="1:12" s="2474" customFormat="1" ht="15" customHeight="1">
      <c r="A47" s="4226"/>
      <c r="B47" s="4227"/>
      <c r="C47" s="4227" t="s">
        <v>5435</v>
      </c>
      <c r="D47" s="4209"/>
      <c r="E47" s="4228">
        <v>105131</v>
      </c>
      <c r="F47" s="4211"/>
      <c r="G47" s="4227"/>
      <c r="H47" s="4227" t="s">
        <v>5436</v>
      </c>
      <c r="I47" s="4209"/>
      <c r="J47" s="4241" t="s">
        <v>1232</v>
      </c>
    </row>
    <row r="48" spans="1:12" ht="15" customHeight="1">
      <c r="A48" s="4226"/>
      <c r="B48" s="4227"/>
      <c r="C48" s="4227" t="s">
        <v>5437</v>
      </c>
      <c r="D48" s="4209"/>
      <c r="E48" s="4228">
        <v>2220</v>
      </c>
      <c r="F48" s="4211"/>
      <c r="G48" s="4227"/>
      <c r="H48" s="4227" t="s">
        <v>5407</v>
      </c>
      <c r="I48" s="4209"/>
      <c r="J48" s="4241" t="s">
        <v>1232</v>
      </c>
    </row>
    <row r="49" spans="1:10">
      <c r="A49" s="4226"/>
      <c r="B49" s="6381" t="s">
        <v>5425</v>
      </c>
      <c r="C49" s="6381"/>
      <c r="D49" s="4209"/>
      <c r="E49" s="4231">
        <v>673999</v>
      </c>
      <c r="F49" s="4211"/>
      <c r="G49" s="4227"/>
      <c r="H49" s="4227"/>
      <c r="I49" s="4209"/>
      <c r="J49" s="2781"/>
    </row>
    <row r="50" spans="1:10">
      <c r="A50" s="4226"/>
      <c r="B50" s="4227"/>
      <c r="C50" s="4227" t="s">
        <v>5426</v>
      </c>
      <c r="D50" s="4209"/>
      <c r="E50" s="4232">
        <v>12762</v>
      </c>
      <c r="F50" s="4211"/>
      <c r="G50" s="4227"/>
      <c r="H50" s="4227"/>
      <c r="I50" s="4209"/>
      <c r="J50" s="2781"/>
    </row>
    <row r="51" spans="1:10">
      <c r="A51" s="4226"/>
      <c r="B51" s="4227"/>
      <c r="C51" s="4227" t="s">
        <v>5427</v>
      </c>
      <c r="D51" s="4209"/>
      <c r="E51" s="4232">
        <v>637951</v>
      </c>
      <c r="F51" s="4211"/>
      <c r="G51" s="4227"/>
      <c r="H51" s="4227"/>
      <c r="I51" s="4209"/>
      <c r="J51" s="2781"/>
    </row>
    <row r="52" spans="1:10" ht="16.25" customHeight="1">
      <c r="A52" s="4226"/>
      <c r="B52" s="4227"/>
      <c r="C52" s="4242" t="s">
        <v>5428</v>
      </c>
      <c r="D52" s="4209"/>
      <c r="E52" s="4232">
        <v>23286</v>
      </c>
      <c r="F52" s="4211"/>
      <c r="G52" s="4227"/>
      <c r="H52" s="4227"/>
      <c r="I52" s="4209"/>
      <c r="J52" s="2781"/>
    </row>
    <row r="53" spans="1:10">
      <c r="A53" s="4226"/>
      <c r="B53" s="4227"/>
      <c r="C53" s="4227" t="s">
        <v>5429</v>
      </c>
      <c r="D53" s="4209"/>
      <c r="E53" s="4239" t="s">
        <v>1232</v>
      </c>
      <c r="F53" s="4211"/>
      <c r="G53" s="4227"/>
      <c r="H53" s="4227"/>
      <c r="I53" s="4209"/>
      <c r="J53" s="2781"/>
    </row>
    <row r="54" spans="1:10">
      <c r="A54" s="2993"/>
      <c r="B54" s="4227"/>
      <c r="C54" s="4227" t="s">
        <v>5430</v>
      </c>
      <c r="D54" s="2993"/>
      <c r="E54" s="4239" t="s">
        <v>1232</v>
      </c>
      <c r="F54" s="4211"/>
      <c r="G54" s="4227"/>
      <c r="H54" s="4227"/>
      <c r="I54" s="4209"/>
      <c r="J54" s="2781"/>
    </row>
    <row r="55" spans="1:10" ht="13.5" thickBot="1">
      <c r="A55" s="4217"/>
      <c r="B55" s="6382" t="s">
        <v>1461</v>
      </c>
      <c r="C55" s="6382"/>
      <c r="D55" s="3376"/>
      <c r="E55" s="4236">
        <f>SUM(E42,E49)</f>
        <v>2113656</v>
      </c>
      <c r="F55" s="3430"/>
      <c r="G55" s="6383" t="s">
        <v>1461</v>
      </c>
      <c r="H55" s="6383"/>
      <c r="I55" s="3376"/>
      <c r="J55" s="4237">
        <f>+J42</f>
        <v>2184564</v>
      </c>
    </row>
    <row r="56" spans="1:10">
      <c r="A56" s="2474"/>
      <c r="B56" s="3424"/>
      <c r="C56" s="2474"/>
      <c r="D56" s="2474"/>
      <c r="E56" s="4238"/>
      <c r="F56" s="2474"/>
      <c r="G56" s="2474"/>
      <c r="H56" s="2474"/>
      <c r="I56" s="2474"/>
      <c r="J56" s="2789" t="s">
        <v>5408</v>
      </c>
    </row>
  </sheetData>
  <mergeCells count="14">
    <mergeCell ref="B55:C55"/>
    <mergeCell ref="G55:H55"/>
    <mergeCell ref="B4:C4"/>
    <mergeCell ref="G4:H4"/>
    <mergeCell ref="B13:C13"/>
    <mergeCell ref="G13:H13"/>
    <mergeCell ref="B21:C21"/>
    <mergeCell ref="B27:C27"/>
    <mergeCell ref="G27:H27"/>
    <mergeCell ref="B33:C33"/>
    <mergeCell ref="G33:H33"/>
    <mergeCell ref="B42:C42"/>
    <mergeCell ref="G42:H42"/>
    <mergeCell ref="B49:C49"/>
  </mergeCells>
  <phoneticPr fontId="2"/>
  <printOptions horizontalCentered="1"/>
  <pageMargins left="0.39370078740157483" right="0.39370078740157483" top="0.59055118110236227" bottom="0.59055118110236227" header="0.11811023622047245" footer="0.11811023622047245"/>
  <pageSetup paperSize="9" scale="92" firstPageNumber="161" orientation="portrait" useFirstPageNumber="1" r:id="rId1"/>
  <headerFooter alignWithMargins="0">
    <oddFooter>&amp;C&amp;"ＭＳ 明朝,標準"&amp;10&amp;P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36B1-74B5-40E5-8F78-B87B44CC2649}">
  <dimension ref="A1:J28"/>
  <sheetViews>
    <sheetView showGridLines="0" view="pageBreakPreview" zoomScaleNormal="100" zoomScaleSheetLayoutView="100" workbookViewId="0"/>
  </sheetViews>
  <sheetFormatPr defaultColWidth="9" defaultRowHeight="13"/>
  <cols>
    <col min="1" max="1" width="2.453125" style="2886" customWidth="1"/>
    <col min="2" max="2" width="3.08984375" style="2886" customWidth="1"/>
    <col min="3" max="3" width="25" style="2886" customWidth="1"/>
    <col min="4" max="4" width="2.453125" style="2886" customWidth="1"/>
    <col min="5" max="5" width="15" style="2886" customWidth="1"/>
    <col min="6" max="6" width="2.453125" style="2886" customWidth="1"/>
    <col min="7" max="7" width="3.08984375" style="2886" customWidth="1"/>
    <col min="8" max="8" width="25" style="2886" customWidth="1"/>
    <col min="9" max="9" width="2.453125" style="2886" customWidth="1"/>
    <col min="10" max="10" width="15" style="2886" customWidth="1"/>
    <col min="11" max="11" width="9" style="2886"/>
    <col min="12" max="12" width="11.453125" style="2886" bestFit="1" customWidth="1"/>
    <col min="13" max="16384" width="9" style="2886"/>
  </cols>
  <sheetData>
    <row r="1" spans="1:10" ht="20.149999999999999" customHeight="1">
      <c r="A1" s="2473" t="s">
        <v>5438</v>
      </c>
      <c r="B1" s="2473"/>
      <c r="C1" s="2473"/>
      <c r="D1" s="2473"/>
      <c r="E1" s="2473"/>
      <c r="F1" s="2473"/>
      <c r="G1" s="2473"/>
      <c r="H1" s="2473"/>
      <c r="I1" s="2473"/>
      <c r="J1" s="2473"/>
    </row>
    <row r="2" spans="1:10" s="3424" customFormat="1" ht="16.5">
      <c r="A2" s="4204"/>
      <c r="B2" s="2473" t="s">
        <v>5397</v>
      </c>
      <c r="C2" s="4204"/>
      <c r="D2" s="4204"/>
      <c r="E2" s="4204"/>
      <c r="F2" s="4204"/>
      <c r="G2" s="4204"/>
      <c r="H2" s="4204"/>
      <c r="I2" s="4204"/>
      <c r="J2" s="4204"/>
    </row>
    <row r="3" spans="1:10" s="2474" customFormat="1" ht="15" customHeight="1" thickBot="1">
      <c r="A3" s="3424"/>
      <c r="B3" s="3424"/>
      <c r="C3" s="3424"/>
      <c r="D3" s="3424"/>
      <c r="E3" s="3424"/>
      <c r="F3" s="3424"/>
      <c r="G3" s="3424"/>
      <c r="H3" s="3424"/>
      <c r="I3" s="3424"/>
      <c r="J3" s="3313" t="s">
        <v>5439</v>
      </c>
    </row>
    <row r="4" spans="1:10" ht="15" customHeight="1">
      <c r="A4" s="4205"/>
      <c r="B4" s="6378" t="s">
        <v>5399</v>
      </c>
      <c r="C4" s="6378"/>
      <c r="D4" s="4206"/>
      <c r="E4" s="4243">
        <v>7593865</v>
      </c>
      <c r="F4" s="4208"/>
      <c r="G4" s="6379" t="s">
        <v>5400</v>
      </c>
      <c r="H4" s="6379"/>
      <c r="I4" s="4206"/>
      <c r="J4" s="4208">
        <v>7756865</v>
      </c>
    </row>
    <row r="5" spans="1:10" ht="15" customHeight="1">
      <c r="A5" s="2993"/>
      <c r="B5" s="2509"/>
      <c r="C5" s="2509" t="s">
        <v>5440</v>
      </c>
      <c r="D5" s="4209"/>
      <c r="E5" s="4244">
        <v>6420124</v>
      </c>
      <c r="F5" s="4211"/>
      <c r="G5" s="2509"/>
      <c r="H5" s="2509" t="s">
        <v>5441</v>
      </c>
      <c r="I5" s="4209"/>
      <c r="J5" s="2781">
        <v>7323739</v>
      </c>
    </row>
    <row r="6" spans="1:10" ht="15" customHeight="1">
      <c r="A6" s="2993"/>
      <c r="B6" s="2509"/>
      <c r="C6" s="2509" t="s">
        <v>5442</v>
      </c>
      <c r="D6" s="4209"/>
      <c r="E6" s="4244">
        <v>1039513</v>
      </c>
      <c r="F6" s="4211"/>
      <c r="G6" s="2509"/>
      <c r="H6" s="2509" t="s">
        <v>5443</v>
      </c>
      <c r="I6" s="4209"/>
      <c r="J6" s="2781">
        <v>292329</v>
      </c>
    </row>
    <row r="7" spans="1:10" ht="15" customHeight="1">
      <c r="A7" s="2993"/>
      <c r="B7" s="2509"/>
      <c r="C7" s="2509" t="s">
        <v>5444</v>
      </c>
      <c r="D7" s="4209"/>
      <c r="E7" s="4244">
        <v>110788</v>
      </c>
      <c r="F7" s="4211"/>
      <c r="G7" s="2509"/>
      <c r="H7" s="2509" t="s">
        <v>5445</v>
      </c>
      <c r="I7" s="4209"/>
      <c r="J7" s="2781">
        <v>109331</v>
      </c>
    </row>
    <row r="8" spans="1:10" ht="15" customHeight="1">
      <c r="A8" s="2993"/>
      <c r="B8" s="2509"/>
      <c r="C8" s="2509" t="s">
        <v>5446</v>
      </c>
      <c r="D8" s="4209"/>
      <c r="E8" s="4244">
        <v>23440</v>
      </c>
      <c r="F8" s="4211"/>
      <c r="G8" s="2509"/>
      <c r="H8" s="2509" t="s">
        <v>5447</v>
      </c>
      <c r="I8" s="4209"/>
      <c r="J8" s="2781">
        <v>31466</v>
      </c>
    </row>
    <row r="9" spans="1:10" ht="15" customHeight="1">
      <c r="A9" s="2993"/>
      <c r="B9" s="2509"/>
      <c r="C9" s="2509" t="s">
        <v>5448</v>
      </c>
      <c r="D9" s="4209"/>
      <c r="E9" s="4239" t="s">
        <v>1232</v>
      </c>
      <c r="F9" s="4211"/>
      <c r="G9" s="2509"/>
      <c r="H9" s="2509" t="s">
        <v>5406</v>
      </c>
      <c r="I9" s="4209"/>
      <c r="J9" s="4241" t="s">
        <v>1232</v>
      </c>
    </row>
    <row r="10" spans="1:10" ht="13.5" thickBot="1">
      <c r="A10" s="4213"/>
      <c r="B10" s="4217"/>
      <c r="C10" s="4217"/>
      <c r="D10" s="4214"/>
      <c r="E10" s="4215"/>
      <c r="F10" s="4216"/>
      <c r="G10" s="2520"/>
      <c r="H10" s="2520" t="s">
        <v>5407</v>
      </c>
      <c r="I10" s="4214"/>
      <c r="J10" s="4245" t="s">
        <v>1232</v>
      </c>
    </row>
    <row r="11" spans="1:10">
      <c r="J11" s="2789" t="s">
        <v>4355</v>
      </c>
    </row>
    <row r="12" spans="1:10">
      <c r="J12" s="2789"/>
    </row>
    <row r="13" spans="1:10" ht="16.5">
      <c r="B13" s="2473" t="s">
        <v>5409</v>
      </c>
      <c r="C13" s="4204"/>
      <c r="D13" s="4204"/>
      <c r="E13" s="4204"/>
      <c r="F13" s="4204"/>
      <c r="G13" s="4204"/>
      <c r="H13" s="4204"/>
      <c r="I13" s="4246"/>
    </row>
    <row r="14" spans="1:10" ht="15" customHeight="1" thickBot="1">
      <c r="A14" s="3424"/>
      <c r="B14" s="4247"/>
      <c r="C14" s="3424"/>
      <c r="D14" s="3424"/>
      <c r="E14" s="3424"/>
      <c r="F14" s="3424"/>
      <c r="G14" s="3424"/>
      <c r="I14" s="3427"/>
      <c r="J14" s="3313" t="s">
        <v>5439</v>
      </c>
    </row>
    <row r="15" spans="1:10" ht="15" customHeight="1">
      <c r="A15" s="4224"/>
      <c r="B15" s="6384" t="s">
        <v>5411</v>
      </c>
      <c r="C15" s="6384"/>
      <c r="D15" s="4206"/>
      <c r="E15" s="4248">
        <v>657442</v>
      </c>
      <c r="F15" s="4208"/>
      <c r="G15" s="6379" t="s">
        <v>5449</v>
      </c>
      <c r="H15" s="6379"/>
      <c r="I15" s="4206"/>
      <c r="J15" s="4208">
        <f>SUM(J16:J20)</f>
        <v>937896</v>
      </c>
    </row>
    <row r="16" spans="1:10" ht="15" customHeight="1">
      <c r="A16" s="4226"/>
      <c r="B16" s="4249"/>
      <c r="C16" s="4249" t="s">
        <v>5413</v>
      </c>
      <c r="D16" s="4209"/>
      <c r="E16" s="4210">
        <v>163600</v>
      </c>
      <c r="F16" s="4211"/>
      <c r="G16" s="2509"/>
      <c r="H16" s="2509" t="s">
        <v>5414</v>
      </c>
      <c r="I16" s="4209"/>
      <c r="J16" s="2781">
        <v>174867</v>
      </c>
    </row>
    <row r="17" spans="1:10" ht="15" customHeight="1">
      <c r="A17" s="4226"/>
      <c r="B17" s="4249"/>
      <c r="C17" s="4249" t="s">
        <v>5423</v>
      </c>
      <c r="D17" s="4209"/>
      <c r="E17" s="4210">
        <v>482575</v>
      </c>
      <c r="F17" s="4211"/>
      <c r="G17" s="2509"/>
      <c r="H17" s="2509" t="s">
        <v>5416</v>
      </c>
      <c r="I17" s="4209"/>
      <c r="J17" s="2781">
        <v>758229</v>
      </c>
    </row>
    <row r="18" spans="1:10" ht="15" customHeight="1">
      <c r="A18" s="4226"/>
      <c r="B18" s="4249"/>
      <c r="C18" s="4249" t="s">
        <v>5450</v>
      </c>
      <c r="D18" s="4209"/>
      <c r="E18" s="4239" t="s">
        <v>1232</v>
      </c>
      <c r="F18" s="4211"/>
      <c r="G18" s="2509"/>
      <c r="H18" s="2509" t="s">
        <v>5418</v>
      </c>
      <c r="I18" s="4209"/>
      <c r="J18" s="4250" t="s">
        <v>1232</v>
      </c>
    </row>
    <row r="19" spans="1:10" ht="15" customHeight="1">
      <c r="A19" s="4226"/>
      <c r="B19" s="4249"/>
      <c r="C19" s="4249" t="s">
        <v>5451</v>
      </c>
      <c r="D19" s="4209"/>
      <c r="E19" s="4210">
        <v>11267</v>
      </c>
      <c r="F19" s="4211"/>
      <c r="G19" s="2509"/>
      <c r="H19" s="2509" t="s">
        <v>5434</v>
      </c>
      <c r="I19" s="4209"/>
      <c r="J19" s="4251">
        <v>4800</v>
      </c>
    </row>
    <row r="20" spans="1:10" ht="15" customHeight="1">
      <c r="A20" s="4226"/>
      <c r="B20" s="4249"/>
      <c r="C20" s="4249" t="s">
        <v>5452</v>
      </c>
      <c r="D20" s="4209"/>
      <c r="E20" s="4239" t="s">
        <v>1232</v>
      </c>
      <c r="F20" s="4211"/>
      <c r="G20" s="2509"/>
      <c r="H20" s="2509" t="s">
        <v>5453</v>
      </c>
      <c r="I20" s="4209"/>
      <c r="J20" s="4251"/>
    </row>
    <row r="21" spans="1:10" ht="15" customHeight="1">
      <c r="A21" s="4226"/>
      <c r="B21" s="4249"/>
      <c r="C21" s="4249" t="s">
        <v>5454</v>
      </c>
      <c r="D21" s="4209"/>
      <c r="E21" s="4239" t="s">
        <v>1232</v>
      </c>
      <c r="F21" s="4211"/>
      <c r="G21" s="2509"/>
      <c r="H21" s="2509"/>
      <c r="I21" s="4209"/>
      <c r="J21" s="4251"/>
    </row>
    <row r="22" spans="1:10" ht="15" customHeight="1">
      <c r="A22" s="4226"/>
      <c r="B22" s="6385" t="s">
        <v>5425</v>
      </c>
      <c r="C22" s="6385"/>
      <c r="D22" s="3339"/>
      <c r="E22" s="4252">
        <v>280454</v>
      </c>
      <c r="F22" s="4211"/>
      <c r="G22" s="2509"/>
      <c r="H22" s="2509"/>
      <c r="I22" s="4209"/>
      <c r="J22" s="2781"/>
    </row>
    <row r="23" spans="1:10" ht="15" customHeight="1">
      <c r="A23" s="4226"/>
      <c r="B23" s="4249"/>
      <c r="C23" s="4249" t="s">
        <v>5426</v>
      </c>
      <c r="D23" s="4209"/>
      <c r="E23" s="4253">
        <v>280019</v>
      </c>
      <c r="F23" s="4211"/>
      <c r="G23" s="2509"/>
      <c r="H23" s="2509"/>
      <c r="I23" s="4209"/>
      <c r="J23" s="4230"/>
    </row>
    <row r="24" spans="1:10" ht="15" customHeight="1">
      <c r="A24" s="4226"/>
      <c r="B24" s="4249"/>
      <c r="C24" s="4249" t="s">
        <v>5455</v>
      </c>
      <c r="D24" s="4209"/>
      <c r="E24" s="4239" t="s">
        <v>1232</v>
      </c>
      <c r="F24" s="4211"/>
      <c r="G24" s="2509"/>
      <c r="H24" s="2509"/>
      <c r="I24" s="4209"/>
      <c r="J24" s="4230"/>
    </row>
    <row r="25" spans="1:10" ht="15" customHeight="1">
      <c r="A25" s="4226"/>
      <c r="B25" s="4249"/>
      <c r="C25" s="4254" t="s">
        <v>5456</v>
      </c>
      <c r="D25" s="4209"/>
      <c r="E25" s="4239" t="s">
        <v>1232</v>
      </c>
      <c r="F25" s="4211"/>
      <c r="G25" s="2509"/>
      <c r="H25" s="2509"/>
      <c r="I25" s="4209"/>
      <c r="J25" s="4230"/>
    </row>
    <row r="26" spans="1:10" ht="15" customHeight="1">
      <c r="A26" s="4226"/>
      <c r="B26" s="4249"/>
      <c r="C26" s="4254" t="s">
        <v>5457</v>
      </c>
      <c r="D26" s="4209"/>
      <c r="E26" s="4253">
        <v>435</v>
      </c>
      <c r="F26" s="4211"/>
      <c r="G26" s="2509"/>
      <c r="H26" s="2509"/>
      <c r="I26" s="4209"/>
      <c r="J26" s="4230"/>
    </row>
    <row r="27" spans="1:10" ht="13.5" thickBot="1">
      <c r="A27" s="4217"/>
      <c r="B27" s="6386" t="s">
        <v>1461</v>
      </c>
      <c r="C27" s="6386"/>
      <c r="D27" s="3376"/>
      <c r="E27" s="4255">
        <f>+E22+E15</f>
        <v>937896</v>
      </c>
      <c r="F27" s="3430"/>
      <c r="G27" s="5742" t="s">
        <v>1461</v>
      </c>
      <c r="H27" s="5742"/>
      <c r="I27" s="3376"/>
      <c r="J27" s="4237">
        <f>+J15</f>
        <v>937896</v>
      </c>
    </row>
    <row r="28" spans="1:10">
      <c r="A28" s="2474"/>
      <c r="B28" s="3424"/>
      <c r="C28" s="4256"/>
      <c r="D28" s="2474"/>
      <c r="E28" s="2474"/>
      <c r="F28" s="2474"/>
      <c r="G28" s="2474"/>
      <c r="H28" s="2474"/>
      <c r="I28" s="2474"/>
      <c r="J28" s="2789" t="s">
        <v>4355</v>
      </c>
    </row>
  </sheetData>
  <mergeCells count="7">
    <mergeCell ref="B27:C27"/>
    <mergeCell ref="G27:H27"/>
    <mergeCell ref="B4:C4"/>
    <mergeCell ref="G4:H4"/>
    <mergeCell ref="B15:C15"/>
    <mergeCell ref="G15:H15"/>
    <mergeCell ref="B22:C22"/>
  </mergeCells>
  <phoneticPr fontId="2"/>
  <printOptions horizontalCentered="1"/>
  <pageMargins left="0.39370078740157483" right="0.39370078740157483" top="0.59055118110236227" bottom="0.59055118110236227" header="0.11811023622047245" footer="0.11811023622047245"/>
  <pageSetup paperSize="9" scale="92" firstPageNumber="162" orientation="portrait" useFirstPageNumber="1" r:id="rId1"/>
  <headerFooter alignWithMargins="0">
    <oddFooter>&amp;C&amp;"ＭＳ 明朝,標準"&amp;10&amp;P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5FE6-018C-40D0-85ED-DA04873D88A2}">
  <dimension ref="A1:I20"/>
  <sheetViews>
    <sheetView showGridLines="0" view="pageBreakPreview" zoomScaleNormal="100" zoomScaleSheetLayoutView="100" workbookViewId="0"/>
  </sheetViews>
  <sheetFormatPr defaultColWidth="9" defaultRowHeight="13"/>
  <cols>
    <col min="1" max="1" width="5.6328125" style="4257" customWidth="1"/>
    <col min="2" max="2" width="7.453125" style="4257" customWidth="1"/>
    <col min="3" max="3" width="9.36328125" style="4257" customWidth="1"/>
    <col min="4" max="4" width="13.81640625" style="4257" customWidth="1"/>
    <col min="5" max="8" width="15" style="4257" customWidth="1"/>
    <col min="9" max="16384" width="9" style="4257"/>
  </cols>
  <sheetData>
    <row r="1" spans="1:8" ht="30" customHeight="1">
      <c r="A1" s="2473" t="s">
        <v>5458</v>
      </c>
      <c r="B1" s="2473"/>
      <c r="C1" s="2473"/>
      <c r="D1" s="2473"/>
      <c r="E1" s="2473"/>
      <c r="F1" s="2473"/>
      <c r="G1" s="2473"/>
      <c r="H1" s="2473"/>
    </row>
    <row r="2" spans="1:8" s="3424" customFormat="1" ht="15" customHeight="1" thickBot="1">
      <c r="G2" s="3427"/>
      <c r="H2" s="2777" t="s">
        <v>5459</v>
      </c>
    </row>
    <row r="3" spans="1:8" s="2886" customFormat="1" ht="38.25" customHeight="1">
      <c r="A3" s="5561" t="s">
        <v>1047</v>
      </c>
      <c r="B3" s="5566"/>
      <c r="C3" s="5566"/>
      <c r="D3" s="5566"/>
      <c r="E3" s="5566" t="s">
        <v>5460</v>
      </c>
      <c r="F3" s="5566" t="s">
        <v>4716</v>
      </c>
      <c r="G3" s="5566"/>
      <c r="H3" s="5755"/>
    </row>
    <row r="4" spans="1:8" s="2886" customFormat="1" ht="38.25" customHeight="1">
      <c r="A4" s="5643"/>
      <c r="B4" s="5750"/>
      <c r="C4" s="5750"/>
      <c r="D4" s="5750"/>
      <c r="E4" s="5750"/>
      <c r="F4" s="2779" t="s">
        <v>5461</v>
      </c>
      <c r="G4" s="2779" t="s">
        <v>5462</v>
      </c>
      <c r="H4" s="4258" t="s">
        <v>5463</v>
      </c>
    </row>
    <row r="5" spans="1:8" s="2886" customFormat="1" ht="30" customHeight="1">
      <c r="A5" s="6389" t="s">
        <v>5464</v>
      </c>
      <c r="B5" s="5750" t="s">
        <v>5465</v>
      </c>
      <c r="C5" s="5750"/>
      <c r="D5" s="5750"/>
      <c r="E5" s="4259">
        <v>13231</v>
      </c>
      <c r="F5" s="4260" t="s">
        <v>1232</v>
      </c>
      <c r="G5" s="4261">
        <v>10882</v>
      </c>
      <c r="H5" s="4261">
        <v>10882</v>
      </c>
    </row>
    <row r="6" spans="1:8" s="2886" customFormat="1" ht="30" customHeight="1">
      <c r="A6" s="6389"/>
      <c r="B6" s="6390" t="s">
        <v>5466</v>
      </c>
      <c r="C6" s="5750" t="s">
        <v>5467</v>
      </c>
      <c r="D6" s="5750"/>
      <c r="E6" s="4262">
        <v>13195</v>
      </c>
      <c r="F6" s="4263">
        <v>928</v>
      </c>
      <c r="G6" s="4263">
        <v>5503</v>
      </c>
      <c r="H6" s="4263">
        <v>6341</v>
      </c>
    </row>
    <row r="7" spans="1:8" s="2886" customFormat="1" ht="30" customHeight="1">
      <c r="A7" s="6389"/>
      <c r="B7" s="6391"/>
      <c r="C7" s="5750" t="s">
        <v>5468</v>
      </c>
      <c r="D7" s="5750"/>
      <c r="E7" s="4264" t="s">
        <v>1232</v>
      </c>
      <c r="F7" s="4265" t="s">
        <v>1232</v>
      </c>
      <c r="G7" s="4265" t="s">
        <v>1232</v>
      </c>
      <c r="H7" s="4265" t="s">
        <v>1232</v>
      </c>
    </row>
    <row r="8" spans="1:8" s="2886" customFormat="1" ht="30" customHeight="1">
      <c r="A8" s="6389"/>
      <c r="B8" s="6391" t="s">
        <v>5469</v>
      </c>
      <c r="C8" s="5750" t="s">
        <v>5470</v>
      </c>
      <c r="D8" s="5750"/>
      <c r="E8" s="4262">
        <v>573633</v>
      </c>
      <c r="F8" s="4263">
        <v>571</v>
      </c>
      <c r="G8" s="4263">
        <v>139129</v>
      </c>
      <c r="H8" s="4263">
        <v>139700</v>
      </c>
    </row>
    <row r="9" spans="1:8" s="2886" customFormat="1" ht="30" customHeight="1">
      <c r="A9" s="6389"/>
      <c r="B9" s="6391"/>
      <c r="C9" s="5750" t="s">
        <v>5471</v>
      </c>
      <c r="D9" s="5750"/>
      <c r="E9" s="4262">
        <v>64745</v>
      </c>
      <c r="F9" s="4263">
        <v>3946</v>
      </c>
      <c r="G9" s="4263">
        <v>19777</v>
      </c>
      <c r="H9" s="4263">
        <v>23723</v>
      </c>
    </row>
    <row r="10" spans="1:8" s="2886" customFormat="1" ht="30" customHeight="1">
      <c r="A10" s="6389"/>
      <c r="B10" s="6391"/>
      <c r="C10" s="5750" t="s">
        <v>5472</v>
      </c>
      <c r="D10" s="3011" t="s">
        <v>5473</v>
      </c>
      <c r="E10" s="4262">
        <v>1046756</v>
      </c>
      <c r="F10" s="4263">
        <v>644</v>
      </c>
      <c r="G10" s="4263">
        <v>1171</v>
      </c>
      <c r="H10" s="4263">
        <v>1816</v>
      </c>
    </row>
    <row r="11" spans="1:8" s="2886" customFormat="1" ht="30" customHeight="1">
      <c r="A11" s="6389"/>
      <c r="B11" s="6391"/>
      <c r="C11" s="5750"/>
      <c r="D11" s="3011" t="s">
        <v>5474</v>
      </c>
      <c r="E11" s="4262">
        <v>648747</v>
      </c>
      <c r="F11" s="4263">
        <v>92</v>
      </c>
      <c r="G11" s="4263">
        <v>153</v>
      </c>
      <c r="H11" s="4263">
        <v>245</v>
      </c>
    </row>
    <row r="12" spans="1:8" s="2886" customFormat="1" ht="30" customHeight="1">
      <c r="A12" s="6389"/>
      <c r="B12" s="6391"/>
      <c r="C12" s="5750" t="s">
        <v>5475</v>
      </c>
      <c r="D12" s="5750"/>
      <c r="E12" s="4262">
        <v>43429</v>
      </c>
      <c r="F12" s="4263">
        <v>521</v>
      </c>
      <c r="G12" s="4263">
        <v>11270</v>
      </c>
      <c r="H12" s="4263">
        <v>11791</v>
      </c>
    </row>
    <row r="13" spans="1:8" s="2886" customFormat="1" ht="30" customHeight="1">
      <c r="A13" s="6389"/>
      <c r="B13" s="6391"/>
      <c r="C13" s="5750" t="s">
        <v>5468</v>
      </c>
      <c r="D13" s="5750"/>
      <c r="E13" s="4262">
        <v>943630</v>
      </c>
      <c r="F13" s="4263">
        <v>8396</v>
      </c>
      <c r="G13" s="4263">
        <v>133265</v>
      </c>
      <c r="H13" s="4266">
        <v>141661</v>
      </c>
    </row>
    <row r="14" spans="1:8" s="2886" customFormat="1" ht="30" customHeight="1">
      <c r="A14" s="6389"/>
      <c r="B14" s="5750" t="s">
        <v>1461</v>
      </c>
      <c r="C14" s="5750"/>
      <c r="D14" s="5750"/>
      <c r="E14" s="4262">
        <v>3347366</v>
      </c>
      <c r="F14" s="4263">
        <v>15098</v>
      </c>
      <c r="G14" s="4263">
        <v>321150</v>
      </c>
      <c r="H14" s="4263">
        <v>336248</v>
      </c>
    </row>
    <row r="15" spans="1:8" s="2886" customFormat="1" ht="30" customHeight="1">
      <c r="A15" s="6389" t="s">
        <v>5476</v>
      </c>
      <c r="B15" s="5750" t="s">
        <v>309</v>
      </c>
      <c r="C15" s="5750"/>
      <c r="D15" s="5750"/>
      <c r="E15" s="4262">
        <v>826186</v>
      </c>
      <c r="F15" s="4265" t="s">
        <v>1232</v>
      </c>
      <c r="G15" s="4265" t="s">
        <v>1232</v>
      </c>
      <c r="H15" s="4265" t="s">
        <v>1232</v>
      </c>
    </row>
    <row r="16" spans="1:8" s="2886" customFormat="1" ht="30" customHeight="1">
      <c r="A16" s="6389"/>
      <c r="B16" s="5750" t="s">
        <v>466</v>
      </c>
      <c r="C16" s="5750"/>
      <c r="D16" s="5750"/>
      <c r="E16" s="4262">
        <v>302321</v>
      </c>
      <c r="F16" s="4263">
        <v>2669</v>
      </c>
      <c r="G16" s="4263">
        <v>19718</v>
      </c>
      <c r="H16" s="4263">
        <v>22387</v>
      </c>
    </row>
    <row r="17" spans="1:9" s="2886" customFormat="1" ht="30" customHeight="1">
      <c r="A17" s="6389"/>
      <c r="B17" s="5750" t="s">
        <v>1461</v>
      </c>
      <c r="C17" s="5750"/>
      <c r="D17" s="5750"/>
      <c r="E17" s="4262">
        <v>1128507</v>
      </c>
      <c r="F17" s="4263">
        <v>2669</v>
      </c>
      <c r="G17" s="4263">
        <v>19718</v>
      </c>
      <c r="H17" s="4263">
        <v>22387</v>
      </c>
    </row>
    <row r="18" spans="1:9" s="2886" customFormat="1" ht="30" customHeight="1" thickBot="1">
      <c r="A18" s="6387" t="s">
        <v>3007</v>
      </c>
      <c r="B18" s="6388"/>
      <c r="C18" s="6388"/>
      <c r="D18" s="6388"/>
      <c r="E18" s="4267">
        <v>4475873</v>
      </c>
      <c r="F18" s="4268">
        <v>17767</v>
      </c>
      <c r="G18" s="4268">
        <v>340868</v>
      </c>
      <c r="H18" s="4268">
        <v>358635</v>
      </c>
      <c r="I18" s="2993"/>
    </row>
    <row r="19" spans="1:9" s="3948" customFormat="1" ht="15" customHeight="1">
      <c r="F19" s="4269"/>
      <c r="H19" s="4270" t="s">
        <v>5352</v>
      </c>
    </row>
    <row r="20" spans="1:9">
      <c r="F20" s="4271"/>
    </row>
  </sheetData>
  <mergeCells count="20">
    <mergeCell ref="A3:D4"/>
    <mergeCell ref="E3:E4"/>
    <mergeCell ref="F3:H3"/>
    <mergeCell ref="A5:A14"/>
    <mergeCell ref="B5:D5"/>
    <mergeCell ref="B6:B7"/>
    <mergeCell ref="C6:D6"/>
    <mergeCell ref="C7:D7"/>
    <mergeCell ref="B8:B13"/>
    <mergeCell ref="C8:D8"/>
    <mergeCell ref="A18:D18"/>
    <mergeCell ref="C9:D9"/>
    <mergeCell ref="C10:C11"/>
    <mergeCell ref="C12:D12"/>
    <mergeCell ref="C13:D13"/>
    <mergeCell ref="B14:D14"/>
    <mergeCell ref="A15:A17"/>
    <mergeCell ref="B15:D15"/>
    <mergeCell ref="B16:D16"/>
    <mergeCell ref="B17:D17"/>
  </mergeCells>
  <phoneticPr fontId="2"/>
  <printOptions horizontalCentered="1"/>
  <pageMargins left="0.39370078740157483" right="0.39370078740157483" top="0.59055118110236227" bottom="0.59055118110236227" header="0.11811023622047245" footer="0.11811023622047245"/>
  <pageSetup paperSize="9" firstPageNumber="163" orientation="portrait" useFirstPageNumber="1" r:id="rId1"/>
  <headerFooter alignWithMargins="0">
    <oddFooter>&amp;C&amp;"ＭＳ 明朝,標準"&amp;10&amp;P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62E7-295D-4F4B-AB38-09583AA23637}">
  <dimension ref="A1:J440"/>
  <sheetViews>
    <sheetView view="pageBreakPreview" zoomScaleNormal="100" zoomScaleSheetLayoutView="100" workbookViewId="0">
      <selection sqref="A1:J1"/>
    </sheetView>
  </sheetViews>
  <sheetFormatPr defaultColWidth="9" defaultRowHeight="16.5"/>
  <cols>
    <col min="1" max="16384" width="9" style="4272"/>
  </cols>
  <sheetData>
    <row r="1" spans="1:10" ht="30" customHeight="1">
      <c r="A1" s="5397" t="s">
        <v>5477</v>
      </c>
      <c r="B1" s="5397"/>
      <c r="C1" s="5397"/>
      <c r="D1" s="5397"/>
      <c r="E1" s="5397"/>
      <c r="F1" s="5397"/>
      <c r="G1" s="5397"/>
      <c r="H1" s="5397"/>
      <c r="I1" s="5397"/>
      <c r="J1" s="5397"/>
    </row>
    <row r="3" spans="1:10">
      <c r="E3" s="4273"/>
    </row>
    <row r="20" spans="1:10" ht="15" customHeight="1"/>
    <row r="23" spans="1:10" ht="30" customHeight="1">
      <c r="A23" s="5397" t="s">
        <v>5478</v>
      </c>
      <c r="B23" s="5397"/>
      <c r="C23" s="5397"/>
      <c r="D23" s="5397"/>
      <c r="E23" s="5397"/>
      <c r="F23" s="5397"/>
      <c r="G23" s="5397"/>
      <c r="H23" s="5397"/>
      <c r="I23" s="5397"/>
      <c r="J23" s="5397"/>
    </row>
    <row r="48" spans="1:10" ht="30" customHeight="1">
      <c r="A48" s="5397" t="s">
        <v>5479</v>
      </c>
      <c r="B48" s="5397"/>
      <c r="C48" s="5397"/>
      <c r="D48" s="5397"/>
      <c r="E48" s="5397"/>
      <c r="F48" s="5397"/>
      <c r="G48" s="5397"/>
      <c r="H48" s="5397"/>
      <c r="I48" s="5397"/>
      <c r="J48" s="5397"/>
    </row>
    <row r="70" spans="1:10" ht="30" customHeight="1">
      <c r="A70" s="5397" t="s">
        <v>5480</v>
      </c>
      <c r="B70" s="5397"/>
      <c r="C70" s="5397"/>
      <c r="D70" s="5397"/>
      <c r="E70" s="5397"/>
      <c r="F70" s="5397"/>
      <c r="G70" s="5397"/>
      <c r="H70" s="5397"/>
      <c r="I70" s="5397"/>
      <c r="J70" s="5397"/>
    </row>
    <row r="94" spans="1:10" ht="30" customHeight="1">
      <c r="A94" s="6394" t="s">
        <v>5481</v>
      </c>
      <c r="B94" s="6394"/>
      <c r="C94" s="6394"/>
      <c r="D94" s="6394"/>
      <c r="E94" s="6394"/>
      <c r="F94" s="6394"/>
      <c r="G94" s="6394"/>
      <c r="H94" s="6394"/>
      <c r="I94" s="6394"/>
      <c r="J94" s="6394"/>
    </row>
    <row r="115" spans="1:10" ht="30" customHeight="1">
      <c r="A115" s="6394" t="s">
        <v>5482</v>
      </c>
      <c r="B115" s="6394"/>
      <c r="C115" s="6394"/>
      <c r="D115" s="6394"/>
      <c r="E115" s="6394"/>
      <c r="F115" s="6394"/>
      <c r="G115" s="6394"/>
      <c r="H115" s="6394"/>
      <c r="I115" s="6394"/>
      <c r="J115" s="6394"/>
    </row>
    <row r="140" spans="1:10" ht="30" customHeight="1">
      <c r="A140" s="6394" t="s">
        <v>5483</v>
      </c>
      <c r="B140" s="6394"/>
      <c r="C140" s="6394"/>
      <c r="D140" s="6394"/>
      <c r="E140" s="6394"/>
      <c r="F140" s="6394"/>
      <c r="G140" s="6394"/>
      <c r="H140" s="6394"/>
      <c r="I140" s="6394"/>
      <c r="J140" s="6394"/>
    </row>
    <row r="162" spans="1:10" ht="30" customHeight="1">
      <c r="A162" s="6394" t="s">
        <v>5484</v>
      </c>
      <c r="B162" s="6394"/>
      <c r="C162" s="6394"/>
      <c r="D162" s="6394"/>
      <c r="E162" s="6394"/>
      <c r="F162" s="6394"/>
      <c r="G162" s="6394"/>
      <c r="H162" s="6394"/>
      <c r="I162" s="6394"/>
      <c r="J162" s="6394"/>
    </row>
    <row r="186" spans="1:10" ht="30" customHeight="1">
      <c r="A186" s="5397" t="s">
        <v>5485</v>
      </c>
      <c r="B186" s="5397"/>
      <c r="C186" s="5397"/>
      <c r="D186" s="5397"/>
      <c r="E186" s="5397"/>
      <c r="F186" s="5397"/>
      <c r="G186" s="5397"/>
      <c r="H186" s="5397"/>
      <c r="I186" s="5397"/>
      <c r="J186" s="5397"/>
    </row>
    <row r="208" spans="1:10" ht="30" customHeight="1">
      <c r="A208" s="5397" t="s">
        <v>5486</v>
      </c>
      <c r="B208" s="5397"/>
      <c r="C208" s="5397"/>
      <c r="D208" s="5397"/>
      <c r="E208" s="5397"/>
      <c r="F208" s="5397"/>
      <c r="G208" s="5397"/>
      <c r="H208" s="5397"/>
      <c r="I208" s="5397"/>
      <c r="J208" s="5397"/>
    </row>
    <row r="232" spans="1:10" ht="30" customHeight="1">
      <c r="A232" s="5397" t="s">
        <v>5487</v>
      </c>
      <c r="B232" s="5397"/>
      <c r="C232" s="5397"/>
      <c r="D232" s="5397"/>
      <c r="E232" s="5397"/>
      <c r="F232" s="5397"/>
      <c r="G232" s="5397"/>
      <c r="H232" s="5397"/>
      <c r="I232" s="5397"/>
      <c r="J232" s="5397"/>
    </row>
    <row r="253" spans="1:10" ht="30" customHeight="1">
      <c r="A253" s="5397" t="s">
        <v>5488</v>
      </c>
      <c r="B253" s="5397"/>
      <c r="C253" s="5397"/>
      <c r="D253" s="5397"/>
      <c r="E253" s="5397"/>
      <c r="F253" s="5397"/>
      <c r="G253" s="5397"/>
      <c r="H253" s="5397"/>
      <c r="I253" s="5397"/>
      <c r="J253" s="5397"/>
    </row>
    <row r="278" spans="1:10" ht="30" customHeight="1">
      <c r="A278" s="6392" t="s">
        <v>5489</v>
      </c>
      <c r="B278" s="6392"/>
      <c r="C278" s="6392"/>
      <c r="D278" s="6392"/>
      <c r="E278" s="6392"/>
      <c r="F278" s="6392"/>
      <c r="G278" s="6392"/>
      <c r="H278" s="6392"/>
      <c r="I278" s="6392"/>
      <c r="J278" s="6392"/>
    </row>
    <row r="300" spans="1:10" ht="30" customHeight="1">
      <c r="A300" s="6393" t="s">
        <v>5490</v>
      </c>
      <c r="B300" s="6393"/>
      <c r="C300" s="6393"/>
      <c r="D300" s="6393"/>
      <c r="E300" s="6393"/>
      <c r="F300" s="6393"/>
      <c r="G300" s="6393"/>
      <c r="H300" s="6393"/>
      <c r="I300" s="6393"/>
      <c r="J300" s="6393"/>
    </row>
    <row r="321" spans="1:10">
      <c r="F321" s="4274"/>
    </row>
    <row r="325" spans="1:10" ht="30" customHeight="1">
      <c r="A325" s="5397" t="s">
        <v>5491</v>
      </c>
      <c r="B325" s="5397"/>
      <c r="C325" s="5397"/>
      <c r="D325" s="5397"/>
      <c r="E325" s="5397"/>
      <c r="F325" s="5397"/>
      <c r="G325" s="5397"/>
      <c r="H325" s="5397"/>
      <c r="I325" s="5397"/>
      <c r="J325" s="5397"/>
    </row>
    <row r="346" spans="1:10" ht="30" customHeight="1">
      <c r="A346" s="5397" t="s">
        <v>5492</v>
      </c>
      <c r="B346" s="5397"/>
      <c r="C346" s="5397"/>
      <c r="D346" s="5397"/>
      <c r="E346" s="5397"/>
      <c r="F346" s="5397"/>
      <c r="G346" s="5397"/>
      <c r="H346" s="5397"/>
      <c r="I346" s="5397"/>
      <c r="J346" s="5397"/>
    </row>
    <row r="371" spans="1:10" ht="29.25" customHeight="1">
      <c r="A371" s="5397" t="s">
        <v>5493</v>
      </c>
      <c r="B371" s="5397"/>
      <c r="C371" s="5397"/>
      <c r="D371" s="5397"/>
      <c r="E371" s="5397"/>
      <c r="F371" s="5397"/>
      <c r="G371" s="5397"/>
      <c r="H371" s="5397"/>
      <c r="I371" s="5397"/>
      <c r="J371" s="5397"/>
    </row>
    <row r="393" spans="1:10" ht="29.25" customHeight="1">
      <c r="A393" s="5397" t="s">
        <v>5494</v>
      </c>
      <c r="B393" s="5397"/>
      <c r="C393" s="5397"/>
      <c r="D393" s="5397"/>
      <c r="E393" s="5397"/>
      <c r="F393" s="5397"/>
      <c r="G393" s="5397"/>
      <c r="H393" s="5397"/>
      <c r="I393" s="5397"/>
      <c r="J393" s="5397"/>
    </row>
    <row r="418" spans="1:10" ht="29.25" customHeight="1">
      <c r="A418" s="5397" t="s">
        <v>5495</v>
      </c>
      <c r="B418" s="5397"/>
      <c r="C418" s="5397"/>
      <c r="D418" s="5397"/>
      <c r="E418" s="5397"/>
      <c r="F418" s="5397"/>
      <c r="G418" s="5397"/>
      <c r="H418" s="5397"/>
      <c r="I418" s="5397"/>
      <c r="J418" s="5397"/>
    </row>
    <row r="440" spans="1:10" ht="29.25" customHeight="1">
      <c r="A440" s="5397" t="s">
        <v>5496</v>
      </c>
      <c r="B440" s="5397"/>
      <c r="C440" s="5397"/>
      <c r="D440" s="5397"/>
      <c r="E440" s="5397"/>
      <c r="F440" s="5397"/>
      <c r="G440" s="5397"/>
      <c r="H440" s="5397"/>
      <c r="I440" s="5397"/>
      <c r="J440" s="5397"/>
    </row>
  </sheetData>
  <mergeCells count="20">
    <mergeCell ref="A253:J253"/>
    <mergeCell ref="A1:J1"/>
    <mergeCell ref="A23:J23"/>
    <mergeCell ref="A48:J48"/>
    <mergeCell ref="A70:J70"/>
    <mergeCell ref="A94:J94"/>
    <mergeCell ref="A115:J115"/>
    <mergeCell ref="A140:J140"/>
    <mergeCell ref="A162:J162"/>
    <mergeCell ref="A186:J186"/>
    <mergeCell ref="A208:J208"/>
    <mergeCell ref="A232:J232"/>
    <mergeCell ref="A418:J418"/>
    <mergeCell ref="A440:J440"/>
    <mergeCell ref="A278:J278"/>
    <mergeCell ref="A300:J300"/>
    <mergeCell ref="A325:J325"/>
    <mergeCell ref="A346:J346"/>
    <mergeCell ref="A371:J371"/>
    <mergeCell ref="A393:J393"/>
  </mergeCells>
  <phoneticPr fontId="2"/>
  <printOptions horizontalCentered="1"/>
  <pageMargins left="0.39370078740157483" right="0.39370078740157483" top="0.59055118110236227" bottom="0.59055118110236227" header="0.11811023622047245" footer="0.11811023622047245"/>
  <pageSetup paperSize="9" orientation="portrait" horizontalDpi="1200" verticalDpi="1200" r:id="rId1"/>
  <headerFooter alignWithMargins="0"/>
  <rowBreaks count="9" manualBreakCount="9">
    <brk id="47" max="16383" man="1"/>
    <brk id="93" max="16383" man="1"/>
    <brk id="139" max="16383" man="1"/>
    <brk id="185" max="16383" man="1"/>
    <brk id="231" max="16383" man="1"/>
    <brk id="277" max="16383" man="1"/>
    <brk id="324" max="16383" man="1"/>
    <brk id="370" max="16383" man="1"/>
    <brk id="417"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122</vt:i4>
      </vt:variant>
      <vt:variant>
        <vt:lpstr>名前付き一覧</vt:lpstr>
      </vt:variant>
      <vt:variant>
        <vt:i4>110</vt:i4>
      </vt:variant>
    </vt:vector>
  </HeadingPairs>
  <TitlesOfParts>
    <vt:vector size="232" baseType="lpstr">
      <vt:lpstr>凡例</vt:lpstr>
      <vt:lpstr>統計表目次1</vt:lpstr>
      <vt:lpstr>統計表目次2</vt:lpstr>
      <vt:lpstr>統計表目次3</vt:lpstr>
      <vt:lpstr>【第1章 土地・気象】 01-01.02.03.04</vt:lpstr>
      <vt:lpstr>【第1章 土地・気象】 01-05.06</vt:lpstr>
      <vt:lpstr>【第2章 人口】 02-01.02</vt:lpstr>
      <vt:lpstr>【第2章 人口】 02-03</vt:lpstr>
      <vt:lpstr>【第2章 人口】 02-04</vt:lpstr>
      <vt:lpstr>【第2章 人口】 02-05</vt:lpstr>
      <vt:lpstr>【第2章 人口】 02-06.07</vt:lpstr>
      <vt:lpstr>【第2章 人口】 02-08</vt:lpstr>
      <vt:lpstr>【第2章 人口】 02-09</vt:lpstr>
      <vt:lpstr>【第2章 人口】 02-10</vt:lpstr>
      <vt:lpstr>【第3章 国勢調査】 03-01</vt:lpstr>
      <vt:lpstr>【第3章 国勢調査】 03-02</vt:lpstr>
      <vt:lpstr>【第3章 国勢調査】 03-03</vt:lpstr>
      <vt:lpstr>【第3章 国勢調査】 03-04</vt:lpstr>
      <vt:lpstr>【第3章 国勢調査】 03-05</vt:lpstr>
      <vt:lpstr>【第3章 国勢調査】 03-06</vt:lpstr>
      <vt:lpstr>【第3章 国勢調査】 03-07,08</vt:lpstr>
      <vt:lpstr>【第3章 国勢調査】 03-09,10,11</vt:lpstr>
      <vt:lpstr>【第3章 国勢調査】 03-12,13,14</vt:lpstr>
      <vt:lpstr>【第3章 国勢調査】 03-15</vt:lpstr>
      <vt:lpstr>【第3章 国勢調査】 03-16</vt:lpstr>
      <vt:lpstr>【第4章 農林水産業】 04-01</vt:lpstr>
      <vt:lpstr>【第4章 農林水産業】 04-02,03,04</vt:lpstr>
      <vt:lpstr>【第4章 農林水産業】 04-05.06</vt:lpstr>
      <vt:lpstr>【第4章 農林水産業】 04-07.08,09</vt:lpstr>
      <vt:lpstr>【第4章 農林水産業】 04-10.11.12</vt:lpstr>
      <vt:lpstr>【第5章 事業所・商業・工業】 05-01</vt:lpstr>
      <vt:lpstr>【第5章 事業所・商業・工業】 05-02</vt:lpstr>
      <vt:lpstr>【第5章 事業所・商業・工業】 05-03</vt:lpstr>
      <vt:lpstr>【第5章 事業所・商業・工業】 05-04</vt:lpstr>
      <vt:lpstr>【第5章 事業所・商業・工業】 05-05</vt:lpstr>
      <vt:lpstr>【第5章 事業所・商業・工業】 05-06</vt:lpstr>
      <vt:lpstr>【第6章 観光】 06-01</vt:lpstr>
      <vt:lpstr>【第6章 観光】 06-02.03</vt:lpstr>
      <vt:lpstr>【第6章 観光】 06-04</vt:lpstr>
      <vt:lpstr>【第7章 経済】 07-01.02.03</vt:lpstr>
      <vt:lpstr>【第7章 経済】 07-04.05.06.07</vt:lpstr>
      <vt:lpstr>【第7章 経済】 07-08</vt:lpstr>
      <vt:lpstr>【第8章 土木・建設】 08-01.02</vt:lpstr>
      <vt:lpstr>【第8章 土木・建設】 08-03.04</vt:lpstr>
      <vt:lpstr>【第8章 土木・建設】 08-05</vt:lpstr>
      <vt:lpstr>【第8章 土木・建設】 08-06.07</vt:lpstr>
      <vt:lpstr>【第9章 運輸・通信】 09-01.02.03</vt:lpstr>
      <vt:lpstr>【第9章 運輸・通信】 09-04.05.06</vt:lpstr>
      <vt:lpstr>【第10章 上・下水道】 10-01.02</vt:lpstr>
      <vt:lpstr>【第11章 教育・文化】 11-01</vt:lpstr>
      <vt:lpstr>【第11章 教育・文化】 11-02</vt:lpstr>
      <vt:lpstr>【第11章 教育・文化】 11-03</vt:lpstr>
      <vt:lpstr>【第11章 教育・文化】 11-04.05.06.07</vt:lpstr>
      <vt:lpstr>【第11章 教育・文化】 11-08.09</vt:lpstr>
      <vt:lpstr>【第11章 教育・文化】 11-10</vt:lpstr>
      <vt:lpstr>【第11章 教育・文化】 11-11</vt:lpstr>
      <vt:lpstr>【第11章 教育・文化】 11-12</vt:lpstr>
      <vt:lpstr>【第11章 教育・文化】 11-13.14</vt:lpstr>
      <vt:lpstr>【第11章 教育・文化】 11-15.16</vt:lpstr>
      <vt:lpstr>【第11章 教育・文化】 11-17</vt:lpstr>
      <vt:lpstr>【第11章 教育・文化】 11-18.19.20</vt:lpstr>
      <vt:lpstr>【第11章 教育・文化】 11-21.22.23.24</vt:lpstr>
      <vt:lpstr>【第11章 教育・文化】 11-25.26.27.28</vt:lpstr>
      <vt:lpstr>【第11章 教育・文化】 11-29.30.31.32</vt:lpstr>
      <vt:lpstr>【第11章 教育・文化】 11-33</vt:lpstr>
      <vt:lpstr>【第11章 教育・文化】 11-34</vt:lpstr>
      <vt:lpstr>【第11章 教育・文化】 11-35</vt:lpstr>
      <vt:lpstr>【第11章 教育・文化】 11-36</vt:lpstr>
      <vt:lpstr>【第12章 社会保障・労働】 12-01</vt:lpstr>
      <vt:lpstr>【第12章 社会保障・労働】 12-02.03.04.05</vt:lpstr>
      <vt:lpstr>【第12章 社会保障・労働】 12-06.07.08</vt:lpstr>
      <vt:lpstr>【第12章 社会保障・労働】 12-09.10</vt:lpstr>
      <vt:lpstr>【第12章 社会保障・労働】 12-11 </vt:lpstr>
      <vt:lpstr>【第12章 社会保障・労働】 12-12.13.14</vt:lpstr>
      <vt:lpstr>【第12章 社会保障・労働】 12-15.16.17</vt:lpstr>
      <vt:lpstr>【第12章 社会保障・労働】 12-18.19.20</vt:lpstr>
      <vt:lpstr>【第12章 社会保障・労働】 12-21.22.23</vt:lpstr>
      <vt:lpstr>【第12章 社会保障・労働】 12-24.25</vt:lpstr>
      <vt:lpstr>【第12章 社会保障・労働】 12-26.27.28.29</vt:lpstr>
      <vt:lpstr>【第12章 社会保障・労働】 12-30.31.32</vt:lpstr>
      <vt:lpstr>【第12章 社会保障・労働】 12-33.34</vt:lpstr>
      <vt:lpstr>【第12章 社会保障・労働】 12-35</vt:lpstr>
      <vt:lpstr>【第12章 社会保障・労働】 12-36</vt:lpstr>
      <vt:lpstr>【第13章 保健・衛生】 13-01,02,03</vt:lpstr>
      <vt:lpstr>【第13章 保健・衛生】 13-04,05,06</vt:lpstr>
      <vt:lpstr>【第13章 保健・衛生】 13-07</vt:lpstr>
      <vt:lpstr>【第13章 保健・衛生】 13-08,09</vt:lpstr>
      <vt:lpstr>【第13章 保健・衛生】 13-10,11</vt:lpstr>
      <vt:lpstr>【第13章 保健・衛生】 13-12,13</vt:lpstr>
      <vt:lpstr>【第13章 保健・衛生】 13-14,15,16</vt:lpstr>
      <vt:lpstr>【第13章 保健・衛生】 13-17,18,19</vt:lpstr>
      <vt:lpstr>【第13章 保健・衛生】 13-20</vt:lpstr>
      <vt:lpstr>【第14章 公安・消防】 14-01,02</vt:lpstr>
      <vt:lpstr>【第14章 公安・消防】 14-03,04,05</vt:lpstr>
      <vt:lpstr>【第14章 公安・消防】 14-06,07,08,09</vt:lpstr>
      <vt:lpstr>【第14章 公安・消防】 14-10,11,12</vt:lpstr>
      <vt:lpstr>【第14章 公安・消防】 14-13,14,15</vt:lpstr>
      <vt:lpstr>【第15章 行政】 15-01</vt:lpstr>
      <vt:lpstr>【第15章 行政】 15-02</vt:lpstr>
      <vt:lpstr>【第15章 行政】 15-03</vt:lpstr>
      <vt:lpstr>【第15章 行政】 15-04</vt:lpstr>
      <vt:lpstr>【第15章 行政】 15-05</vt:lpstr>
      <vt:lpstr>【第15章 行政】 15-06,07,08</vt:lpstr>
      <vt:lpstr>【第15章 行政】 15-09.10.11.12</vt:lpstr>
      <vt:lpstr>【第15章 行政】 15-13</vt:lpstr>
      <vt:lpstr>【第15章 行政】 15-14</vt:lpstr>
      <vt:lpstr>【第16章 コミュニティ】 16-01,02</vt:lpstr>
      <vt:lpstr>【第16章 コミュニティ】 16-03</vt:lpstr>
      <vt:lpstr>【第17章 選挙】 17-01,02</vt:lpstr>
      <vt:lpstr>【第17章 選挙】 17-03,04</vt:lpstr>
      <vt:lpstr>【第17章 選挙】 17-05,06</vt:lpstr>
      <vt:lpstr>【第17章 選挙】 17-07,08</vt:lpstr>
      <vt:lpstr>【第17章 選挙】 17-09 </vt:lpstr>
      <vt:lpstr>【第17章 選挙】 17-10,11</vt:lpstr>
      <vt:lpstr>【第18章 財政】 18-01</vt:lpstr>
      <vt:lpstr>【第18章 財政】 18-02</vt:lpstr>
      <vt:lpstr>【第18章 財政】 18-03,04</vt:lpstr>
      <vt:lpstr>【第18章 財政】 18-05</vt:lpstr>
      <vt:lpstr>【第18章 財政】 18-06,07</vt:lpstr>
      <vt:lpstr>【第18章 財政】 18-08</vt:lpstr>
      <vt:lpstr>【第18章 財政】 18-09</vt:lpstr>
      <vt:lpstr>統計図表</vt:lpstr>
      <vt:lpstr>統計表目次1!OLE_LINK1</vt:lpstr>
      <vt:lpstr>'【第10章 上・下水道】 10-01.02'!Print_Area</vt:lpstr>
      <vt:lpstr>'【第11章 教育・文化】 11-01'!Print_Area</vt:lpstr>
      <vt:lpstr>'【第11章 教育・文化】 11-02'!Print_Area</vt:lpstr>
      <vt:lpstr>'【第11章 教育・文化】 11-08.09'!Print_Area</vt:lpstr>
      <vt:lpstr>'【第11章 教育・文化】 11-10'!Print_Area</vt:lpstr>
      <vt:lpstr>'【第11章 教育・文化】 11-11'!Print_Area</vt:lpstr>
      <vt:lpstr>'【第11章 教育・文化】 11-12'!Print_Area</vt:lpstr>
      <vt:lpstr>'【第11章 教育・文化】 11-13.14'!Print_Area</vt:lpstr>
      <vt:lpstr>'【第11章 教育・文化】 11-15.16'!Print_Area</vt:lpstr>
      <vt:lpstr>'【第11章 教育・文化】 11-17'!Print_Area</vt:lpstr>
      <vt:lpstr>'【第11章 教育・文化】 11-18.19.20'!Print_Area</vt:lpstr>
      <vt:lpstr>'【第11章 教育・文化】 11-21.22.23.24'!Print_Area</vt:lpstr>
      <vt:lpstr>'【第11章 教育・文化】 11-25.26.27.28'!Print_Area</vt:lpstr>
      <vt:lpstr>'【第11章 教育・文化】 11-29.30.31.32'!Print_Area</vt:lpstr>
      <vt:lpstr>'【第11章 教育・文化】 11-33'!Print_Area</vt:lpstr>
      <vt:lpstr>'【第11章 教育・文化】 11-34'!Print_Area</vt:lpstr>
      <vt:lpstr>'【第11章 教育・文化】 11-35'!Print_Area</vt:lpstr>
      <vt:lpstr>'【第12章 社会保障・労働】 12-01'!Print_Area</vt:lpstr>
      <vt:lpstr>'【第12章 社会保障・労働】 12-02.03.04.05'!Print_Area</vt:lpstr>
      <vt:lpstr>'【第12章 社会保障・労働】 12-06.07.08'!Print_Area</vt:lpstr>
      <vt:lpstr>'【第12章 社会保障・労働】 12-09.10'!Print_Area</vt:lpstr>
      <vt:lpstr>'【第12章 社会保障・労働】 12-11 '!Print_Area</vt:lpstr>
      <vt:lpstr>'【第12章 社会保障・労働】 12-12.13.14'!Print_Area</vt:lpstr>
      <vt:lpstr>'【第12章 社会保障・労働】 12-15.16.17'!Print_Area</vt:lpstr>
      <vt:lpstr>'【第12章 社会保障・労働】 12-18.19.20'!Print_Area</vt:lpstr>
      <vt:lpstr>'【第12章 社会保障・労働】 12-21.22.23'!Print_Area</vt:lpstr>
      <vt:lpstr>'【第12章 社会保障・労働】 12-24.25'!Print_Area</vt:lpstr>
      <vt:lpstr>'【第12章 社会保障・労働】 12-26.27.28.29'!Print_Area</vt:lpstr>
      <vt:lpstr>'【第12章 社会保障・労働】 12-30.31.32'!Print_Area</vt:lpstr>
      <vt:lpstr>'【第12章 社会保障・労働】 12-33.34'!Print_Area</vt:lpstr>
      <vt:lpstr>'【第12章 社会保障・労働】 12-35'!Print_Area</vt:lpstr>
      <vt:lpstr>'【第12章 社会保障・労働】 12-36'!Print_Area</vt:lpstr>
      <vt:lpstr>'【第13章 保健・衛生】 13-01,02,03'!Print_Area</vt:lpstr>
      <vt:lpstr>'【第13章 保健・衛生】 13-04,05,06'!Print_Area</vt:lpstr>
      <vt:lpstr>'【第13章 保健・衛生】 13-07'!Print_Area</vt:lpstr>
      <vt:lpstr>'【第13章 保健・衛生】 13-08,09'!Print_Area</vt:lpstr>
      <vt:lpstr>'【第13章 保健・衛生】 13-10,11'!Print_Area</vt:lpstr>
      <vt:lpstr>'【第13章 保健・衛生】 13-12,13'!Print_Area</vt:lpstr>
      <vt:lpstr>'【第13章 保健・衛生】 13-14,15,16'!Print_Area</vt:lpstr>
      <vt:lpstr>'【第13章 保健・衛生】 13-17,18,19'!Print_Area</vt:lpstr>
      <vt:lpstr>'【第13章 保健・衛生】 13-20'!Print_Area</vt:lpstr>
      <vt:lpstr>'【第14章 公安・消防】 14-01,02'!Print_Area</vt:lpstr>
      <vt:lpstr>'【第14章 公安・消防】 14-03,04,05'!Print_Area</vt:lpstr>
      <vt:lpstr>'【第14章 公安・消防】 14-06,07,08,09'!Print_Area</vt:lpstr>
      <vt:lpstr>'【第14章 公安・消防】 14-13,14,15'!Print_Area</vt:lpstr>
      <vt:lpstr>'【第15章 行政】 15-01'!Print_Area</vt:lpstr>
      <vt:lpstr>'【第15章 行政】 15-02'!Print_Area</vt:lpstr>
      <vt:lpstr>'【第15章 行政】 15-03'!Print_Area</vt:lpstr>
      <vt:lpstr>'【第15章 行政】 15-04'!Print_Area</vt:lpstr>
      <vt:lpstr>'【第15章 行政】 15-05'!Print_Area</vt:lpstr>
      <vt:lpstr>'【第15章 行政】 15-06,07,08'!Print_Area</vt:lpstr>
      <vt:lpstr>'【第15章 行政】 15-09.10.11.12'!Print_Area</vt:lpstr>
      <vt:lpstr>'【第15章 行政】 15-13'!Print_Area</vt:lpstr>
      <vt:lpstr>'【第16章 コミュニティ】 16-01,02'!Print_Area</vt:lpstr>
      <vt:lpstr>'【第16章 コミュニティ】 16-03'!Print_Area</vt:lpstr>
      <vt:lpstr>'【第17章 選挙】 17-01,02'!Print_Area</vt:lpstr>
      <vt:lpstr>'【第17章 選挙】 17-03,04'!Print_Area</vt:lpstr>
      <vt:lpstr>'【第17章 選挙】 17-05,06'!Print_Area</vt:lpstr>
      <vt:lpstr>'【第17章 選挙】 17-09 '!Print_Area</vt:lpstr>
      <vt:lpstr>'【第17章 選挙】 17-10,11'!Print_Area</vt:lpstr>
      <vt:lpstr>'【第18章 財政】 18-01'!Print_Area</vt:lpstr>
      <vt:lpstr>'【第18章 財政】 18-02'!Print_Area</vt:lpstr>
      <vt:lpstr>'【第18章 財政】 18-03,04'!Print_Area</vt:lpstr>
      <vt:lpstr>'【第18章 財政】 18-05'!Print_Area</vt:lpstr>
      <vt:lpstr>'【第18章 財政】 18-06,07'!Print_Area</vt:lpstr>
      <vt:lpstr>'【第18章 財政】 18-08'!Print_Area</vt:lpstr>
      <vt:lpstr>'【第18章 財政】 18-09'!Print_Area</vt:lpstr>
      <vt:lpstr>'【第1章 土地・気象】 01-01.02.03.04'!Print_Area</vt:lpstr>
      <vt:lpstr>'【第1章 土地・気象】 01-05.06'!Print_Area</vt:lpstr>
      <vt:lpstr>'【第2章 人口】 02-01.02'!Print_Area</vt:lpstr>
      <vt:lpstr>'【第2章 人口】 02-03'!Print_Area</vt:lpstr>
      <vt:lpstr>'【第2章 人口】 02-04'!Print_Area</vt:lpstr>
      <vt:lpstr>'【第2章 人口】 02-05'!Print_Area</vt:lpstr>
      <vt:lpstr>'【第2章 人口】 02-06.07'!Print_Area</vt:lpstr>
      <vt:lpstr>'【第2章 人口】 02-08'!Print_Area</vt:lpstr>
      <vt:lpstr>'【第2章 人口】 02-09'!Print_Area</vt:lpstr>
      <vt:lpstr>'【第2章 人口】 02-10'!Print_Area</vt:lpstr>
      <vt:lpstr>'【第3章 国勢調査】 03-04'!Print_Area</vt:lpstr>
      <vt:lpstr>'【第3章 国勢調査】 03-06'!Print_Area</vt:lpstr>
      <vt:lpstr>'【第4章 農林水産業】 04-05.06'!Print_Area</vt:lpstr>
      <vt:lpstr>'【第4章 農林水産業】 04-07.08,09'!Print_Area</vt:lpstr>
      <vt:lpstr>'【第4章 農林水産業】 04-10.11.12'!Print_Area</vt:lpstr>
      <vt:lpstr>'【第5章 事業所・商業・工業】 05-01'!Print_Area</vt:lpstr>
      <vt:lpstr>'【第5章 事業所・商業・工業】 05-02'!Print_Area</vt:lpstr>
      <vt:lpstr>'【第5章 事業所・商業・工業】 05-03'!Print_Area</vt:lpstr>
      <vt:lpstr>'【第5章 事業所・商業・工業】 05-04'!Print_Area</vt:lpstr>
      <vt:lpstr>'【第5章 事業所・商業・工業】 05-05'!Print_Area</vt:lpstr>
      <vt:lpstr>'【第5章 事業所・商業・工業】 05-06'!Print_Area</vt:lpstr>
      <vt:lpstr>'【第6章 観光】 06-01'!Print_Area</vt:lpstr>
      <vt:lpstr>'【第6章 観光】 06-02.03'!Print_Area</vt:lpstr>
      <vt:lpstr>'【第6章 観光】 06-04'!Print_Area</vt:lpstr>
      <vt:lpstr>'【第7章 経済】 07-01.02.03'!Print_Area</vt:lpstr>
      <vt:lpstr>'【第7章 経済】 07-04.05.06.07'!Print_Area</vt:lpstr>
      <vt:lpstr>'【第7章 経済】 07-08'!Print_Area</vt:lpstr>
      <vt:lpstr>'【第8章 土木・建設】 08-01.02'!Print_Area</vt:lpstr>
      <vt:lpstr>'【第8章 土木・建設】 08-06.07'!Print_Area</vt:lpstr>
      <vt:lpstr>'【第9章 運輸・通信】 09-01.02.03'!Print_Area</vt:lpstr>
      <vt:lpstr>'【第9章 運輸・通信】 09-04.05.06'!Print_Area</vt:lpstr>
      <vt:lpstr>統計図表!Print_Area</vt:lpstr>
      <vt:lpstr>統計表目次1!Print_Area</vt:lpstr>
      <vt:lpstr>統計表目次2!Print_Area</vt:lpstr>
      <vt:lpstr>統計表目次3!Print_Area</vt:lpstr>
      <vt:lpstr>'【第11章 教育・文化】 11-02'!Print_Titles</vt:lpstr>
      <vt:lpstr>'【第17章 選挙】 17-09 '!Print_Titles</vt:lpstr>
      <vt:lpstr>'【第1章 土地・気象】 01-05.06'!Print_Titles</vt:lpstr>
      <vt:lpstr>'【第3章 国勢調査】 03-06'!Print_Titles</vt:lpstr>
      <vt:lpstr>'【第5章 事業所・商業・工業】 05-01'!Print_Titles</vt:lpstr>
      <vt:lpstr>'【第5章 事業所・商業・工業】 05-04'!Print_Titles</vt:lpstr>
      <vt:lpstr>'【第5章 事業所・商業・工業】 05-05'!Print_Titles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dc:creator>
  <cp:lastModifiedBy>南出　典彦</cp:lastModifiedBy>
  <cp:lastPrinted>2021-07-08T06:26:51Z</cp:lastPrinted>
  <dcterms:created xsi:type="dcterms:W3CDTF">2006-07-13T00:24:12Z</dcterms:created>
  <dcterms:modified xsi:type="dcterms:W3CDTF">2021-07-09T02:52:07Z</dcterms:modified>
</cp:coreProperties>
</file>