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610" windowHeight="11640" firstSheet="2" activeTab="7"/>
  </bookViews>
  <sheets>
    <sheet name="平成25年度" sheetId="1" r:id="rId1"/>
    <sheet name="平成26年度" sheetId="2" r:id="rId2"/>
    <sheet name="平成27年度" sheetId="3" r:id="rId3"/>
    <sheet name="平成28年度" sheetId="4" r:id="rId4"/>
    <sheet name="平成29年度" sheetId="5" r:id="rId5"/>
    <sheet name="平成30年度" sheetId="6" r:id="rId6"/>
    <sheet name="令和元年度" sheetId="7" r:id="rId7"/>
    <sheet name="令和2年度" sheetId="8" r:id="rId8"/>
  </sheets>
  <definedNames>
    <definedName name="_xlnm.Print_Area" localSheetId="1">平成26年度!$A$1:$P$68</definedName>
    <definedName name="_xlnm.Print_Area" localSheetId="2">平成27年度!$A$1:$P$68</definedName>
    <definedName name="_xlnm.Print_Titles" localSheetId="0">平成25年度!$1:$4</definedName>
  </definedNames>
  <calcPr calcId="162913"/>
</workbook>
</file>

<file path=xl/calcChain.xml><?xml version="1.0" encoding="utf-8"?>
<calcChain xmlns="http://schemas.openxmlformats.org/spreadsheetml/2006/main">
  <c r="P74" i="7" l="1"/>
  <c r="N74" i="7"/>
  <c r="O74" i="7"/>
  <c r="P69" i="7"/>
  <c r="O69" i="7"/>
  <c r="N69" i="7"/>
  <c r="P63" i="7"/>
  <c r="O63" i="7"/>
  <c r="N63" i="7"/>
  <c r="P62" i="7"/>
  <c r="P64" i="7" s="1"/>
  <c r="O62" i="7"/>
  <c r="O64" i="7" s="1"/>
  <c r="N62" i="7"/>
  <c r="N64" i="7" s="1"/>
  <c r="P57" i="7"/>
  <c r="N57" i="7"/>
  <c r="O39" i="7"/>
  <c r="P39" i="7"/>
  <c r="O40" i="7"/>
  <c r="O41" i="7" s="1"/>
  <c r="P40" i="7"/>
  <c r="P41" i="7" s="1"/>
  <c r="N41" i="7"/>
  <c r="N40" i="7"/>
  <c r="N39" i="7"/>
  <c r="P44" i="7"/>
  <c r="O44" i="7"/>
  <c r="N44" i="7"/>
  <c r="P38" i="7"/>
  <c r="P35" i="7"/>
  <c r="P32" i="7"/>
  <c r="O32" i="7"/>
  <c r="N32" i="7"/>
  <c r="N25" i="7"/>
  <c r="O25" i="7"/>
  <c r="P25" i="7"/>
  <c r="P22" i="7"/>
  <c r="O22" i="7"/>
  <c r="P17" i="7"/>
  <c r="O17" i="7"/>
  <c r="N17" i="7"/>
  <c r="P10" i="7"/>
  <c r="P7" i="7"/>
  <c r="K67" i="7"/>
  <c r="K68" i="7"/>
  <c r="K69" i="7"/>
  <c r="K66" i="7"/>
  <c r="K64" i="7"/>
  <c r="K63" i="7"/>
  <c r="K62" i="7"/>
  <c r="K61" i="7"/>
  <c r="K60" i="7"/>
  <c r="K59" i="7"/>
  <c r="K58" i="7"/>
  <c r="K57" i="7"/>
  <c r="K56" i="7"/>
  <c r="K55" i="7"/>
  <c r="K54" i="7"/>
  <c r="K52" i="7"/>
  <c r="K51" i="7"/>
  <c r="K49" i="7"/>
  <c r="K48" i="7"/>
  <c r="K47" i="7"/>
  <c r="K46" i="7"/>
  <c r="K45" i="7"/>
  <c r="K44" i="7"/>
  <c r="K43" i="7"/>
  <c r="K42" i="7"/>
  <c r="K41" i="7"/>
  <c r="K40" i="7"/>
  <c r="K39" i="7"/>
  <c r="K38" i="7"/>
  <c r="K36" i="7"/>
  <c r="K35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J67" i="7"/>
  <c r="J68" i="7"/>
  <c r="J69" i="7"/>
  <c r="J66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6" i="7"/>
  <c r="J5" i="7"/>
  <c r="M73" i="7"/>
  <c r="M72" i="7"/>
  <c r="M69" i="7"/>
  <c r="M49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6" i="7"/>
  <c r="M5" i="7"/>
  <c r="H60" i="7"/>
  <c r="H58" i="7"/>
  <c r="H56" i="7"/>
  <c r="H55" i="7"/>
  <c r="H53" i="7"/>
  <c r="H52" i="7"/>
  <c r="H50" i="7"/>
  <c r="H49" i="7"/>
  <c r="H47" i="7"/>
  <c r="H45" i="7"/>
  <c r="H42" i="7"/>
  <c r="H43" i="7"/>
  <c r="H37" i="7"/>
  <c r="H36" i="7"/>
  <c r="H34" i="7"/>
  <c r="H33" i="7"/>
  <c r="H31" i="7"/>
  <c r="H30" i="7"/>
  <c r="H28" i="7"/>
  <c r="H26" i="7"/>
  <c r="H24" i="7"/>
  <c r="H23" i="7"/>
  <c r="H21" i="7"/>
  <c r="H20" i="7"/>
  <c r="H18" i="7"/>
  <c r="H16" i="7"/>
  <c r="H15" i="7"/>
  <c r="H13" i="7"/>
  <c r="H11" i="7"/>
  <c r="H9" i="7"/>
  <c r="H8" i="7"/>
  <c r="F39" i="7"/>
  <c r="F40" i="7"/>
  <c r="F27" i="7"/>
  <c r="F12" i="7"/>
  <c r="F74" i="7"/>
  <c r="G74" i="7"/>
  <c r="H74" i="7"/>
  <c r="I74" i="7"/>
  <c r="E74" i="7"/>
  <c r="D51" i="7"/>
  <c r="D44" i="7"/>
  <c r="D39" i="7"/>
  <c r="E5" i="7" l="1"/>
  <c r="F5" i="7"/>
  <c r="F62" i="7" s="1"/>
  <c r="G5" i="7"/>
  <c r="G62" i="7" s="1"/>
  <c r="H5" i="7"/>
  <c r="H7" i="7" s="1"/>
  <c r="I5" i="7"/>
  <c r="E6" i="7"/>
  <c r="F6" i="7"/>
  <c r="F63" i="7" s="1"/>
  <c r="G6" i="7"/>
  <c r="H6" i="7"/>
  <c r="I6" i="7"/>
  <c r="E7" i="7"/>
  <c r="F7" i="7"/>
  <c r="I7" i="7"/>
  <c r="E10" i="7"/>
  <c r="F10" i="7"/>
  <c r="G10" i="7"/>
  <c r="H10" i="7"/>
  <c r="I10" i="7"/>
  <c r="E12" i="7"/>
  <c r="G12" i="7"/>
  <c r="H12" i="7"/>
  <c r="I12" i="7"/>
  <c r="E14" i="7"/>
  <c r="F14" i="7"/>
  <c r="G14" i="7"/>
  <c r="H14" i="7"/>
  <c r="I14" i="7"/>
  <c r="E17" i="7"/>
  <c r="F17" i="7"/>
  <c r="G17" i="7"/>
  <c r="H17" i="7"/>
  <c r="I17" i="7"/>
  <c r="E19" i="7"/>
  <c r="F19" i="7"/>
  <c r="G19" i="7"/>
  <c r="H19" i="7"/>
  <c r="I19" i="7"/>
  <c r="E22" i="7"/>
  <c r="F22" i="7"/>
  <c r="G22" i="7"/>
  <c r="H22" i="7"/>
  <c r="I22" i="7"/>
  <c r="E25" i="7"/>
  <c r="F25" i="7"/>
  <c r="G25" i="7"/>
  <c r="H25" i="7"/>
  <c r="I25" i="7"/>
  <c r="E27" i="7"/>
  <c r="G27" i="7"/>
  <c r="H27" i="7"/>
  <c r="I27" i="7"/>
  <c r="E29" i="7"/>
  <c r="F29" i="7"/>
  <c r="G29" i="7"/>
  <c r="H29" i="7"/>
  <c r="I29" i="7"/>
  <c r="E32" i="7"/>
  <c r="F32" i="7"/>
  <c r="G32" i="7"/>
  <c r="H32" i="7"/>
  <c r="I32" i="7"/>
  <c r="E35" i="7"/>
  <c r="F35" i="7"/>
  <c r="G35" i="7"/>
  <c r="H35" i="7"/>
  <c r="I35" i="7"/>
  <c r="E38" i="7"/>
  <c r="F38" i="7"/>
  <c r="G38" i="7"/>
  <c r="H38" i="7"/>
  <c r="I38" i="7"/>
  <c r="E39" i="7"/>
  <c r="G39" i="7"/>
  <c r="H39" i="7"/>
  <c r="I39" i="7"/>
  <c r="E40" i="7"/>
  <c r="G40" i="7"/>
  <c r="H40" i="7"/>
  <c r="I40" i="7"/>
  <c r="F41" i="7"/>
  <c r="G41" i="7"/>
  <c r="E44" i="7"/>
  <c r="F44" i="7"/>
  <c r="G44" i="7"/>
  <c r="H44" i="7"/>
  <c r="I44" i="7"/>
  <c r="E46" i="7"/>
  <c r="F46" i="7"/>
  <c r="G46" i="7"/>
  <c r="H46" i="7"/>
  <c r="I46" i="7"/>
  <c r="E48" i="7"/>
  <c r="F48" i="7"/>
  <c r="G48" i="7"/>
  <c r="H48" i="7"/>
  <c r="I48" i="7"/>
  <c r="E51" i="7"/>
  <c r="F51" i="7"/>
  <c r="G51" i="7"/>
  <c r="H51" i="7"/>
  <c r="I51" i="7"/>
  <c r="E54" i="7"/>
  <c r="F54" i="7"/>
  <c r="G54" i="7"/>
  <c r="H54" i="7"/>
  <c r="I54" i="7"/>
  <c r="E57" i="7"/>
  <c r="F57" i="7"/>
  <c r="G57" i="7"/>
  <c r="H57" i="7"/>
  <c r="I57" i="7"/>
  <c r="E59" i="7"/>
  <c r="F59" i="7"/>
  <c r="G59" i="7"/>
  <c r="H59" i="7"/>
  <c r="I59" i="7"/>
  <c r="E61" i="7"/>
  <c r="F61" i="7"/>
  <c r="G61" i="7"/>
  <c r="H61" i="7"/>
  <c r="I61" i="7"/>
  <c r="D27" i="7"/>
  <c r="D61" i="7"/>
  <c r="D59" i="7"/>
  <c r="D57" i="7"/>
  <c r="D54" i="7"/>
  <c r="D48" i="7"/>
  <c r="D46" i="7"/>
  <c r="D40" i="7"/>
  <c r="D41" i="7" s="1"/>
  <c r="D38" i="7"/>
  <c r="D35" i="7"/>
  <c r="D32" i="7"/>
  <c r="D29" i="7"/>
  <c r="D25" i="7"/>
  <c r="D22" i="7"/>
  <c r="D19" i="7"/>
  <c r="D17" i="7"/>
  <c r="D14" i="7"/>
  <c r="D12" i="7"/>
  <c r="D10" i="7"/>
  <c r="D6" i="7"/>
  <c r="D5" i="7"/>
  <c r="D7" i="7" s="1"/>
  <c r="H41" i="7" l="1"/>
  <c r="H63" i="7"/>
  <c r="I63" i="7"/>
  <c r="I41" i="7"/>
  <c r="G7" i="7"/>
  <c r="G63" i="7"/>
  <c r="G64" i="7" s="1"/>
  <c r="G69" i="7" s="1"/>
  <c r="F64" i="7"/>
  <c r="F69" i="7" s="1"/>
  <c r="E63" i="7"/>
  <c r="E41" i="7"/>
  <c r="D63" i="7"/>
  <c r="I62" i="7"/>
  <c r="E62" i="7"/>
  <c r="H62" i="7"/>
  <c r="H64" i="7" l="1"/>
  <c r="H69" i="7" s="1"/>
  <c r="I64" i="7"/>
  <c r="I69" i="7" s="1"/>
  <c r="E64" i="7"/>
  <c r="E69" i="7" s="1"/>
  <c r="D62" i="7" l="1"/>
  <c r="D64" i="7" s="1"/>
  <c r="D69" i="7" s="1"/>
</calcChain>
</file>

<file path=xl/sharedStrings.xml><?xml version="1.0" encoding="utf-8"?>
<sst xmlns="http://schemas.openxmlformats.org/spreadsheetml/2006/main" count="963" uniqueCount="231">
  <si>
    <t xml:space="preserve"> 増    減    額</t>
  </si>
  <si>
    <t>法人県民税</t>
  </si>
  <si>
    <t>利子割県民税</t>
  </si>
  <si>
    <t>個人事業税</t>
  </si>
  <si>
    <t>法人事業税</t>
  </si>
  <si>
    <t>不動産取得税</t>
  </si>
  <si>
    <t>県たばこ税</t>
  </si>
  <si>
    <t>－</t>
  </si>
  <si>
    <t>ゴルフ場利用税</t>
  </si>
  <si>
    <t>自動車税</t>
  </si>
  <si>
    <t>鉱区税</t>
  </si>
  <si>
    <t>自動車取得税</t>
  </si>
  <si>
    <t>軽油引取税</t>
  </si>
  <si>
    <t>核燃料税</t>
  </si>
  <si>
    <t>　合　　計　Ａ</t>
  </si>
  <si>
    <t>地方消費税清算金(歳入)Ｂ</t>
  </si>
  <si>
    <t>地方消費税清算金(歳出)Ｃ</t>
  </si>
  <si>
    <t xml:space="preserve"> （単位 　円、％）</t>
    <phoneticPr fontId="4"/>
  </si>
  <si>
    <t>最終予算額に対する</t>
    <rPh sb="6" eb="7">
      <t>タイ</t>
    </rPh>
    <phoneticPr fontId="4"/>
  </si>
  <si>
    <t>24年度</t>
    <phoneticPr fontId="4"/>
  </si>
  <si>
    <t>個人県民税（計）</t>
    <rPh sb="6" eb="7">
      <t>ケイ</t>
    </rPh>
    <phoneticPr fontId="4"/>
  </si>
  <si>
    <t>現</t>
    <phoneticPr fontId="4"/>
  </si>
  <si>
    <t>滞</t>
    <phoneticPr fontId="4"/>
  </si>
  <si>
    <t>計</t>
    <phoneticPr fontId="4"/>
  </si>
  <si>
    <t>内訳</t>
    <rPh sb="0" eb="2">
      <t>ウチワケ</t>
    </rPh>
    <phoneticPr fontId="4"/>
  </si>
  <si>
    <t>　均等割＋所得割</t>
    <rPh sb="1" eb="3">
      <t>キントウ</t>
    </rPh>
    <rPh sb="3" eb="4">
      <t>ワリ</t>
    </rPh>
    <rPh sb="5" eb="7">
      <t>ショトク</t>
    </rPh>
    <rPh sb="7" eb="8">
      <t>ワリ</t>
    </rPh>
    <phoneticPr fontId="4"/>
  </si>
  <si>
    <t xml:space="preserve">  配　　   当　　   割</t>
    <rPh sb="2" eb="3">
      <t>クバ</t>
    </rPh>
    <rPh sb="8" eb="9">
      <t>トウ</t>
    </rPh>
    <rPh sb="14" eb="15">
      <t>ワリ</t>
    </rPh>
    <phoneticPr fontId="4"/>
  </si>
  <si>
    <t xml:space="preserve">  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ワリ</t>
    </rPh>
    <phoneticPr fontId="4"/>
  </si>
  <si>
    <t>地方消費税貨物割</t>
    <phoneticPr fontId="4"/>
  </si>
  <si>
    <t>滞</t>
    <rPh sb="0" eb="1">
      <t>タイ</t>
    </rPh>
    <phoneticPr fontId="4"/>
  </si>
  <si>
    <t>計</t>
    <phoneticPr fontId="4"/>
  </si>
  <si>
    <t>現</t>
    <phoneticPr fontId="4"/>
  </si>
  <si>
    <t>滞</t>
    <phoneticPr fontId="4"/>
  </si>
  <si>
    <t>計</t>
    <phoneticPr fontId="4"/>
  </si>
  <si>
    <t>現</t>
    <phoneticPr fontId="4"/>
  </si>
  <si>
    <t>滞</t>
    <phoneticPr fontId="4"/>
  </si>
  <si>
    <t>狩猟税</t>
    <rPh sb="0" eb="1">
      <t>カ</t>
    </rPh>
    <phoneticPr fontId="4"/>
  </si>
  <si>
    <t>旧法による税</t>
    <rPh sb="0" eb="2">
      <t>キュウホウ</t>
    </rPh>
    <rPh sb="5" eb="6">
      <t>ゼイ</t>
    </rPh>
    <phoneticPr fontId="4"/>
  </si>
  <si>
    <t>（特別地方消費税）</t>
    <rPh sb="1" eb="3">
      <t>トクベツ</t>
    </rPh>
    <rPh sb="3" eb="5">
      <t>チホウ</t>
    </rPh>
    <rPh sb="5" eb="8">
      <t>ショウヒゼイ</t>
    </rPh>
    <phoneticPr fontId="4"/>
  </si>
  <si>
    <t>地方法人特別譲与税　Ｄ</t>
    <rPh sb="0" eb="2">
      <t>チホウ</t>
    </rPh>
    <rPh sb="2" eb="4">
      <t>ホウジン</t>
    </rPh>
    <rPh sb="4" eb="6">
      <t>トクベツ</t>
    </rPh>
    <rPh sb="6" eb="8">
      <t>ジョウヨ</t>
    </rPh>
    <rPh sb="8" eb="9">
      <t>ゼイ</t>
    </rPh>
    <phoneticPr fontId="4"/>
  </si>
  <si>
    <t>〈参考〉地方法人特別税（国税）</t>
    <rPh sb="1" eb="3">
      <t>サンコウ</t>
    </rPh>
    <rPh sb="4" eb="6">
      <t>チホウ</t>
    </rPh>
    <rPh sb="6" eb="8">
      <t>ホウジン</t>
    </rPh>
    <rPh sb="8" eb="10">
      <t>トクベツ</t>
    </rPh>
    <rPh sb="10" eb="11">
      <t>ゼイ</t>
    </rPh>
    <rPh sb="12" eb="14">
      <t>コクゼイ</t>
    </rPh>
    <phoneticPr fontId="4"/>
  </si>
  <si>
    <t>地方法人特別税（国税）</t>
    <rPh sb="0" eb="2">
      <t>チホウ</t>
    </rPh>
    <rPh sb="2" eb="4">
      <t>ホウジン</t>
    </rPh>
    <rPh sb="4" eb="6">
      <t>トクベツ</t>
    </rPh>
    <rPh sb="6" eb="7">
      <t>ゼイ</t>
    </rPh>
    <rPh sb="8" eb="10">
      <t>コクゼイ</t>
    </rPh>
    <phoneticPr fontId="4"/>
  </si>
  <si>
    <t>区　　　分</t>
    <phoneticPr fontId="4"/>
  </si>
  <si>
    <t>最 終 予 算 額</t>
    <phoneticPr fontId="4"/>
  </si>
  <si>
    <t>調　定　額</t>
    <phoneticPr fontId="4"/>
  </si>
  <si>
    <t>収　入　済　額</t>
    <phoneticPr fontId="4"/>
  </si>
  <si>
    <t>不納欠損額</t>
    <phoneticPr fontId="4"/>
  </si>
  <si>
    <t>収 入 未 済 額</t>
    <phoneticPr fontId="4"/>
  </si>
  <si>
    <t>収入済額のうち還付未済額</t>
    <phoneticPr fontId="4"/>
  </si>
  <si>
    <t>収入歩合</t>
    <phoneticPr fontId="4"/>
  </si>
  <si>
    <t>収　 入 　未　 済 　額 　の 　内 　訳</t>
    <phoneticPr fontId="4"/>
  </si>
  <si>
    <t>割  合</t>
    <phoneticPr fontId="4"/>
  </si>
  <si>
    <t>25年度</t>
    <phoneticPr fontId="4"/>
  </si>
  <si>
    <t>徴収猶予額等</t>
    <phoneticPr fontId="4"/>
  </si>
  <si>
    <t>滞納処分停止額</t>
    <phoneticPr fontId="4"/>
  </si>
  <si>
    <t>そ  の  他</t>
    <phoneticPr fontId="4"/>
  </si>
  <si>
    <t>現</t>
    <phoneticPr fontId="4"/>
  </si>
  <si>
    <t>滞</t>
    <phoneticPr fontId="4"/>
  </si>
  <si>
    <t>地方消費税譲渡割</t>
    <phoneticPr fontId="4"/>
  </si>
  <si>
    <t>計</t>
    <phoneticPr fontId="4"/>
  </si>
  <si>
    <t>Ａ＋Ｂ－Ｃ＋Ｄ</t>
    <phoneticPr fontId="4"/>
  </si>
  <si>
    <t xml:space="preserve"> （単位 　円、％）</t>
    <phoneticPr fontId="4"/>
  </si>
  <si>
    <t>区　　　分</t>
    <phoneticPr fontId="4"/>
  </si>
  <si>
    <t>最 終 予 算 額</t>
    <phoneticPr fontId="4"/>
  </si>
  <si>
    <t>調　定　額</t>
    <phoneticPr fontId="4"/>
  </si>
  <si>
    <t>収　入　済　額</t>
    <phoneticPr fontId="4"/>
  </si>
  <si>
    <t>不納欠損額</t>
    <phoneticPr fontId="4"/>
  </si>
  <si>
    <t>収 入 未 済 額</t>
    <phoneticPr fontId="4"/>
  </si>
  <si>
    <t>収入済額のうち還付未済額</t>
    <phoneticPr fontId="4"/>
  </si>
  <si>
    <t>収入歩合</t>
    <phoneticPr fontId="4"/>
  </si>
  <si>
    <t>収　 入 　未　 済 　額 　の 　内 　訳</t>
    <phoneticPr fontId="4"/>
  </si>
  <si>
    <t>割  合</t>
    <phoneticPr fontId="4"/>
  </si>
  <si>
    <t>25年度</t>
    <phoneticPr fontId="4"/>
  </si>
  <si>
    <t>26年度</t>
    <phoneticPr fontId="4"/>
  </si>
  <si>
    <t>徴収猶予額等</t>
    <phoneticPr fontId="4"/>
  </si>
  <si>
    <t>滞納処分停止額</t>
    <phoneticPr fontId="4"/>
  </si>
  <si>
    <t>そ  の  他</t>
    <phoneticPr fontId="4"/>
  </si>
  <si>
    <t>現</t>
    <phoneticPr fontId="4"/>
  </si>
  <si>
    <t>滞</t>
    <phoneticPr fontId="4"/>
  </si>
  <si>
    <t>計</t>
    <phoneticPr fontId="4"/>
  </si>
  <si>
    <t>地方消費税譲渡割</t>
    <phoneticPr fontId="4"/>
  </si>
  <si>
    <t>地方消費税貨物割</t>
    <phoneticPr fontId="4"/>
  </si>
  <si>
    <t>現</t>
    <phoneticPr fontId="4"/>
  </si>
  <si>
    <t>計</t>
    <phoneticPr fontId="4"/>
  </si>
  <si>
    <t>現</t>
    <phoneticPr fontId="4"/>
  </si>
  <si>
    <t>滞</t>
    <phoneticPr fontId="4"/>
  </si>
  <si>
    <t>計</t>
    <phoneticPr fontId="4"/>
  </si>
  <si>
    <t>－</t>
    <phoneticPr fontId="4"/>
  </si>
  <si>
    <t>計</t>
    <phoneticPr fontId="4"/>
  </si>
  <si>
    <t>現</t>
    <phoneticPr fontId="4"/>
  </si>
  <si>
    <t>滞</t>
    <phoneticPr fontId="4"/>
  </si>
  <si>
    <t>滞</t>
    <phoneticPr fontId="4"/>
  </si>
  <si>
    <t>－</t>
    <phoneticPr fontId="4"/>
  </si>
  <si>
    <t>－</t>
    <phoneticPr fontId="4"/>
  </si>
  <si>
    <t>Ａ＋Ｂ－Ｃ＋Ｄ</t>
    <phoneticPr fontId="4"/>
  </si>
  <si>
    <t>－</t>
    <phoneticPr fontId="4"/>
  </si>
  <si>
    <t>県税決算額（平成26年度）</t>
    <phoneticPr fontId="10"/>
  </si>
  <si>
    <t>県税決算額（平成25年度）</t>
    <rPh sb="0" eb="1">
      <t>ケン</t>
    </rPh>
    <rPh sb="1" eb="2">
      <t>ゼイ</t>
    </rPh>
    <rPh sb="2" eb="4">
      <t>ケッサン</t>
    </rPh>
    <rPh sb="4" eb="5">
      <t>ガク</t>
    </rPh>
    <rPh sb="6" eb="8">
      <t>ヘイセイ</t>
    </rPh>
    <rPh sb="10" eb="12">
      <t>ネンド</t>
    </rPh>
    <phoneticPr fontId="2"/>
  </si>
  <si>
    <t>収入済額のうち
還付未済額</t>
    <phoneticPr fontId="4"/>
  </si>
  <si>
    <t>26年度</t>
  </si>
  <si>
    <t>27年度</t>
    <phoneticPr fontId="4"/>
  </si>
  <si>
    <t>現</t>
    <phoneticPr fontId="4"/>
  </si>
  <si>
    <t>滞</t>
    <phoneticPr fontId="4"/>
  </si>
  <si>
    <t>計</t>
    <phoneticPr fontId="4"/>
  </si>
  <si>
    <t>県民税利子割</t>
    <rPh sb="0" eb="3">
      <t>ケンミンゼイ</t>
    </rPh>
    <rPh sb="3" eb="5">
      <t>リシ</t>
    </rPh>
    <rPh sb="5" eb="6">
      <t>ワ</t>
    </rPh>
    <phoneticPr fontId="4"/>
  </si>
  <si>
    <t>地方消費税譲渡割</t>
    <phoneticPr fontId="4"/>
  </si>
  <si>
    <t>地方消費税貨物割</t>
    <phoneticPr fontId="4"/>
  </si>
  <si>
    <t>－</t>
    <phoneticPr fontId="4"/>
  </si>
  <si>
    <t>計</t>
    <phoneticPr fontId="4"/>
  </si>
  <si>
    <t>現</t>
    <phoneticPr fontId="4"/>
  </si>
  <si>
    <t>滞</t>
    <phoneticPr fontId="4"/>
  </si>
  <si>
    <t>－</t>
    <phoneticPr fontId="4"/>
  </si>
  <si>
    <t>－</t>
    <phoneticPr fontId="4"/>
  </si>
  <si>
    <t>現</t>
    <phoneticPr fontId="4"/>
  </si>
  <si>
    <t>－</t>
    <phoneticPr fontId="4"/>
  </si>
  <si>
    <t>計</t>
    <phoneticPr fontId="4"/>
  </si>
  <si>
    <t>県税決算額（平成27年度）</t>
    <phoneticPr fontId="10"/>
  </si>
  <si>
    <t xml:space="preserve"> （単位 　円、％）</t>
    <phoneticPr fontId="4"/>
  </si>
  <si>
    <t>区　　　分</t>
    <phoneticPr fontId="4"/>
  </si>
  <si>
    <t>最 終 予 算 額</t>
    <phoneticPr fontId="4"/>
  </si>
  <si>
    <t>調　定　額</t>
    <phoneticPr fontId="4"/>
  </si>
  <si>
    <t>収　入　済　額</t>
    <phoneticPr fontId="4"/>
  </si>
  <si>
    <t>不納欠損額</t>
    <phoneticPr fontId="4"/>
  </si>
  <si>
    <t>収 入 未 済 額</t>
    <phoneticPr fontId="4"/>
  </si>
  <si>
    <t>収入済額のうち
還付未済額</t>
    <phoneticPr fontId="4"/>
  </si>
  <si>
    <t>収入歩合</t>
    <phoneticPr fontId="4"/>
  </si>
  <si>
    <t>収　 入 　未　 済 　額 　の 　内 　訳</t>
    <phoneticPr fontId="4"/>
  </si>
  <si>
    <t>割  合</t>
    <phoneticPr fontId="4"/>
  </si>
  <si>
    <t>27年度</t>
  </si>
  <si>
    <t>28年度</t>
    <phoneticPr fontId="4"/>
  </si>
  <si>
    <t>徴収猶予額等</t>
    <phoneticPr fontId="4"/>
  </si>
  <si>
    <t>滞納処分停止額</t>
    <phoneticPr fontId="4"/>
  </si>
  <si>
    <t>そ  の  他</t>
    <phoneticPr fontId="4"/>
  </si>
  <si>
    <t>現</t>
    <phoneticPr fontId="4"/>
  </si>
  <si>
    <t>滞</t>
    <phoneticPr fontId="4"/>
  </si>
  <si>
    <t>計</t>
    <phoneticPr fontId="4"/>
  </si>
  <si>
    <t>現</t>
    <phoneticPr fontId="4"/>
  </si>
  <si>
    <t>滞</t>
    <phoneticPr fontId="4"/>
  </si>
  <si>
    <t>計</t>
    <phoneticPr fontId="4"/>
  </si>
  <si>
    <t>現</t>
    <phoneticPr fontId="4"/>
  </si>
  <si>
    <t>計</t>
    <phoneticPr fontId="4"/>
  </si>
  <si>
    <t>滞</t>
    <phoneticPr fontId="4"/>
  </si>
  <si>
    <t>現</t>
    <phoneticPr fontId="4"/>
  </si>
  <si>
    <t>計</t>
    <phoneticPr fontId="4"/>
  </si>
  <si>
    <t>地方消費税譲渡割</t>
    <phoneticPr fontId="4"/>
  </si>
  <si>
    <t>地方消費税貨物割</t>
    <phoneticPr fontId="4"/>
  </si>
  <si>
    <t>滞</t>
    <phoneticPr fontId="4"/>
  </si>
  <si>
    <t>－</t>
    <phoneticPr fontId="4"/>
  </si>
  <si>
    <t>－</t>
    <phoneticPr fontId="4"/>
  </si>
  <si>
    <t>－</t>
    <phoneticPr fontId="4"/>
  </si>
  <si>
    <t>計</t>
    <phoneticPr fontId="4"/>
  </si>
  <si>
    <t>滞</t>
    <phoneticPr fontId="4"/>
  </si>
  <si>
    <t>－</t>
    <phoneticPr fontId="4"/>
  </si>
  <si>
    <t>Ａ＋Ｂ－Ｃ＋Ｄ</t>
    <phoneticPr fontId="4"/>
  </si>
  <si>
    <t>最終予算額</t>
  </si>
  <si>
    <t>収入済額</t>
  </si>
  <si>
    <t>不納欠損額</t>
    <phoneticPr fontId="4"/>
  </si>
  <si>
    <t>収入未済額</t>
  </si>
  <si>
    <t>収入済額のうち
還付未済額</t>
    <phoneticPr fontId="4"/>
  </si>
  <si>
    <t>収入歩合</t>
    <phoneticPr fontId="4"/>
  </si>
  <si>
    <t>収　 入 　未　 済 　額 　の 　内 　訳</t>
    <phoneticPr fontId="4"/>
  </si>
  <si>
    <t xml:space="preserve"> 増　減　額</t>
    <phoneticPr fontId="4"/>
  </si>
  <si>
    <t>割  合</t>
    <phoneticPr fontId="4"/>
  </si>
  <si>
    <t>28年度</t>
  </si>
  <si>
    <t>29年度</t>
    <phoneticPr fontId="4"/>
  </si>
  <si>
    <t>徴収猶予額等</t>
    <phoneticPr fontId="4"/>
  </si>
  <si>
    <t>そ  の  他</t>
    <phoneticPr fontId="4"/>
  </si>
  <si>
    <t>現</t>
    <phoneticPr fontId="4"/>
  </si>
  <si>
    <t>滞</t>
    <phoneticPr fontId="4"/>
  </si>
  <si>
    <t>計</t>
    <phoneticPr fontId="4"/>
  </si>
  <si>
    <t>現</t>
    <phoneticPr fontId="4"/>
  </si>
  <si>
    <t>現</t>
    <phoneticPr fontId="4"/>
  </si>
  <si>
    <t>計</t>
    <phoneticPr fontId="4"/>
  </si>
  <si>
    <t>計</t>
    <phoneticPr fontId="4"/>
  </si>
  <si>
    <t>滞</t>
    <phoneticPr fontId="4"/>
  </si>
  <si>
    <t>現</t>
    <phoneticPr fontId="4"/>
  </si>
  <si>
    <t>滞</t>
    <phoneticPr fontId="4"/>
  </si>
  <si>
    <t>地方消費税譲渡割</t>
    <phoneticPr fontId="4"/>
  </si>
  <si>
    <t>地方消費税貨物割</t>
    <phoneticPr fontId="4"/>
  </si>
  <si>
    <t>計</t>
    <phoneticPr fontId="4"/>
  </si>
  <si>
    <t>現</t>
    <phoneticPr fontId="4"/>
  </si>
  <si>
    <t>計</t>
    <phoneticPr fontId="4"/>
  </si>
  <si>
    <t>　地方消費税清算金(歳入)Ｂ</t>
    <phoneticPr fontId="4"/>
  </si>
  <si>
    <t>　地方消費税清算金(歳出)Ｃ</t>
    <phoneticPr fontId="4"/>
  </si>
  <si>
    <t>　地方法人特別譲与税　Ｄ</t>
    <rPh sb="1" eb="3">
      <t>チホウ</t>
    </rPh>
    <rPh sb="3" eb="5">
      <t>ホウジン</t>
    </rPh>
    <rPh sb="5" eb="7">
      <t>トクベツ</t>
    </rPh>
    <rPh sb="7" eb="9">
      <t>ジョウヨ</t>
    </rPh>
    <rPh sb="9" eb="10">
      <t>ゼイ</t>
    </rPh>
    <phoneticPr fontId="4"/>
  </si>
  <si>
    <t>　Ａ＋Ｂ－Ｃ＋Ｄ</t>
    <phoneticPr fontId="4"/>
  </si>
  <si>
    <t>－</t>
    <phoneticPr fontId="4"/>
  </si>
  <si>
    <t>－</t>
    <phoneticPr fontId="4"/>
  </si>
  <si>
    <t xml:space="preserve"> （単位 　円、％）</t>
    <phoneticPr fontId="4"/>
  </si>
  <si>
    <t>区　　　分</t>
    <phoneticPr fontId="4"/>
  </si>
  <si>
    <t>調　定　額</t>
    <phoneticPr fontId="4"/>
  </si>
  <si>
    <t>不納欠損額</t>
    <phoneticPr fontId="4"/>
  </si>
  <si>
    <t>収入済額のうち
還付未済額</t>
    <phoneticPr fontId="4"/>
  </si>
  <si>
    <t>収入歩合</t>
    <phoneticPr fontId="4"/>
  </si>
  <si>
    <t>収　 入 　未　 済 　額 　の 　内 　訳</t>
    <phoneticPr fontId="4"/>
  </si>
  <si>
    <t>割  合</t>
    <phoneticPr fontId="4"/>
  </si>
  <si>
    <t>29年度</t>
  </si>
  <si>
    <t>30年度</t>
    <phoneticPr fontId="4"/>
  </si>
  <si>
    <t>滞納処分停止額</t>
    <phoneticPr fontId="4"/>
  </si>
  <si>
    <t>そ  の  他</t>
    <phoneticPr fontId="4"/>
  </si>
  <si>
    <t>現</t>
    <phoneticPr fontId="4"/>
  </si>
  <si>
    <t>滞</t>
    <phoneticPr fontId="4"/>
  </si>
  <si>
    <t>計</t>
    <phoneticPr fontId="4"/>
  </si>
  <si>
    <t>計</t>
    <phoneticPr fontId="4"/>
  </si>
  <si>
    <t>現</t>
    <phoneticPr fontId="4"/>
  </si>
  <si>
    <t>地方消費税譲渡割</t>
    <phoneticPr fontId="4"/>
  </si>
  <si>
    <t>現</t>
    <phoneticPr fontId="4"/>
  </si>
  <si>
    <t>　地方消費税清算金(歳入)Ｂ</t>
    <phoneticPr fontId="4"/>
  </si>
  <si>
    <t>　地方消費税清算金(歳出)Ｃ</t>
    <phoneticPr fontId="4"/>
  </si>
  <si>
    <t>　Ａ＋Ｂ－Ｃ＋Ｄ</t>
    <phoneticPr fontId="4"/>
  </si>
  <si>
    <t>－</t>
    <phoneticPr fontId="4"/>
  </si>
  <si>
    <t>県税決算額（平成28年度）</t>
    <phoneticPr fontId="10"/>
  </si>
  <si>
    <t>県税決算額（平成29年度）</t>
    <phoneticPr fontId="10"/>
  </si>
  <si>
    <t>県税決算額（平成30年度）</t>
    <phoneticPr fontId="10"/>
  </si>
  <si>
    <t>県税決算額（令和元年度）</t>
    <rPh sb="6" eb="7">
      <t>レイ</t>
    </rPh>
    <rPh sb="7" eb="8">
      <t>ワ</t>
    </rPh>
    <rPh sb="8" eb="9">
      <t>ガン</t>
    </rPh>
    <phoneticPr fontId="10"/>
  </si>
  <si>
    <t>〈参考〉地方法人特別税・特別法人事業税（国税）</t>
    <rPh sb="1" eb="3">
      <t>サンコウ</t>
    </rPh>
    <rPh sb="4" eb="6">
      <t>チホウ</t>
    </rPh>
    <rPh sb="6" eb="8">
      <t>ホウジン</t>
    </rPh>
    <rPh sb="8" eb="10">
      <t>トクベツ</t>
    </rPh>
    <rPh sb="10" eb="11">
      <t>ゼイ</t>
    </rPh>
    <rPh sb="12" eb="14">
      <t>トクベツ</t>
    </rPh>
    <rPh sb="14" eb="16">
      <t>ホウジン</t>
    </rPh>
    <rPh sb="16" eb="19">
      <t>ジギョウゼイ</t>
    </rPh>
    <rPh sb="20" eb="22">
      <t>コクゼイ</t>
    </rPh>
    <phoneticPr fontId="4"/>
  </si>
  <si>
    <t>地方法人特別税・
特別法人事業税（国税）</t>
    <rPh sb="0" eb="2">
      <t>チホウ</t>
    </rPh>
    <rPh sb="2" eb="4">
      <t>ホウジン</t>
    </rPh>
    <rPh sb="4" eb="6">
      <t>トクベツ</t>
    </rPh>
    <rPh sb="6" eb="7">
      <t>ゼイ</t>
    </rPh>
    <rPh sb="9" eb="11">
      <t>トクベツ</t>
    </rPh>
    <rPh sb="11" eb="13">
      <t>ホウジン</t>
    </rPh>
    <rPh sb="13" eb="16">
      <t>ジギョウゼイ</t>
    </rPh>
    <rPh sb="17" eb="19">
      <t>コクゼイ</t>
    </rPh>
    <phoneticPr fontId="4"/>
  </si>
  <si>
    <t>　自動車税</t>
    <rPh sb="1" eb="4">
      <t>ジドウシャ</t>
    </rPh>
    <rPh sb="4" eb="5">
      <t>ゼイ</t>
    </rPh>
    <phoneticPr fontId="4"/>
  </si>
  <si>
    <t>　環境性能割</t>
    <rPh sb="1" eb="3">
      <t>カンキョウ</t>
    </rPh>
    <rPh sb="3" eb="5">
      <t>セイノウ</t>
    </rPh>
    <rPh sb="5" eb="6">
      <t>ワリ</t>
    </rPh>
    <phoneticPr fontId="4"/>
  </si>
  <si>
    <t>　種別割</t>
    <rPh sb="1" eb="3">
      <t>シュベツ</t>
    </rPh>
    <rPh sb="3" eb="4">
      <t>ワリ</t>
    </rPh>
    <phoneticPr fontId="4"/>
  </si>
  <si>
    <t>30年度</t>
    <phoneticPr fontId="29"/>
  </si>
  <si>
    <t>R1年度</t>
    <phoneticPr fontId="4"/>
  </si>
  <si>
    <t>自動車税（計）</t>
    <rPh sb="5" eb="6">
      <t>ケイ</t>
    </rPh>
    <phoneticPr fontId="29"/>
  </si>
  <si>
    <t>　特別法人事業譲与税　Ｄ</t>
    <rPh sb="1" eb="3">
      <t>トクベツ</t>
    </rPh>
    <rPh sb="3" eb="5">
      <t>ホウジン</t>
    </rPh>
    <rPh sb="5" eb="7">
      <t>ジギョウ</t>
    </rPh>
    <rPh sb="7" eb="9">
      <t>ジョウヨ</t>
    </rPh>
    <rPh sb="9" eb="10">
      <t>ゼイ</t>
    </rPh>
    <phoneticPr fontId="4"/>
  </si>
  <si>
    <t>元年度</t>
    <rPh sb="0" eb="1">
      <t>ガン</t>
    </rPh>
    <phoneticPr fontId="29"/>
  </si>
  <si>
    <t>2年度</t>
    <phoneticPr fontId="4"/>
  </si>
  <si>
    <t>県税決算額（令和2年度）</t>
    <rPh sb="6" eb="7">
      <t>レイ</t>
    </rPh>
    <rPh sb="7" eb="8">
      <t>ワ</t>
    </rPh>
    <phoneticPr fontId="10"/>
  </si>
  <si>
    <t>内訳</t>
    <rPh sb="0" eb="2">
      <t>ウチワケ</t>
    </rPh>
    <phoneticPr fontId="29"/>
  </si>
  <si>
    <t xml:space="preserve">  種　　  別　　  割</t>
    <rPh sb="2" eb="3">
      <t>タネ</t>
    </rPh>
    <rPh sb="7" eb="8">
      <t>ベツ</t>
    </rPh>
    <rPh sb="12" eb="13">
      <t>ワリ</t>
    </rPh>
    <phoneticPr fontId="4"/>
  </si>
  <si>
    <t>〈参考〉特別法人事業税（国税）</t>
    <rPh sb="1" eb="3">
      <t>サンコウ</t>
    </rPh>
    <rPh sb="4" eb="6">
      <t>トクベツ</t>
    </rPh>
    <rPh sb="6" eb="8">
      <t>ホウジン</t>
    </rPh>
    <rPh sb="8" eb="11">
      <t>ジギョウゼイ</t>
    </rPh>
    <rPh sb="12" eb="14">
      <t>コクゼイ</t>
    </rPh>
    <phoneticPr fontId="4"/>
  </si>
  <si>
    <t>特別法人事業税（国税）</t>
    <rPh sb="0" eb="2">
      <t>トクベツ</t>
    </rPh>
    <rPh sb="2" eb="4">
      <t>ホウジン</t>
    </rPh>
    <rPh sb="4" eb="7">
      <t>ジギョウゼイ</t>
    </rPh>
    <rPh sb="8" eb="10">
      <t>コクゼイ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</si>
</sst>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;&quot;－&quot;"/>
    <numFmt numFmtId="177" formatCode="#,##0.0;\-#,##0.0"/>
    <numFmt numFmtId="178" formatCode="#,##0.0;&quot;△ &quot;#,##0.0"/>
    <numFmt numFmtId="179" formatCode="#,##0;&quot;△ &quot;#,##0"/>
  </numFmts>
  <fonts count="39" x14ac:knownFonts="1">
    <font>
      <sz val="11"/>
      <color indexed="8"/>
      <name val="ＭＳ Ｐゴシック"/>
      <family val="3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7"/>
      <name val="ＭＳ 明朝"/>
      <family val="1"/>
      <charset val="128"/>
    </font>
    <font>
      <sz val="16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2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/>
      <diagonal/>
    </border>
    <border>
      <left/>
      <right style="medium">
        <color indexed="8"/>
      </right>
      <top style="medium">
        <color theme="1"/>
      </top>
      <bottom/>
      <diagonal/>
    </border>
    <border>
      <left/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 style="medium">
        <color indexed="8"/>
      </right>
      <top style="medium">
        <color theme="1"/>
      </top>
      <bottom/>
      <diagonal/>
    </border>
    <border>
      <left style="medium">
        <color indexed="8"/>
      </left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/>
      <diagonal/>
    </border>
    <border>
      <left style="thin">
        <color indexed="8"/>
      </left>
      <right style="medium">
        <color theme="1"/>
      </right>
      <top style="medium">
        <color theme="1"/>
      </top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/>
      <right style="medium">
        <color indexed="8"/>
      </right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 style="medium">
        <color indexed="8"/>
      </right>
      <top/>
      <bottom style="medium">
        <color theme="1"/>
      </bottom>
      <diagonal/>
    </border>
    <border>
      <left style="medium">
        <color indexed="8"/>
      </left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thin">
        <color indexed="8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theme="1"/>
      </right>
      <top style="medium">
        <color indexed="8"/>
      </top>
      <bottom/>
      <diagonal/>
    </border>
    <border>
      <left style="medium">
        <color theme="1"/>
      </left>
      <right style="thin">
        <color indexed="8"/>
      </right>
      <top/>
      <bottom/>
      <diagonal/>
    </border>
    <border>
      <left style="medium">
        <color theme="1"/>
      </left>
      <right style="thin">
        <color indexed="8"/>
      </right>
      <top/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</borders>
  <cellStyleXfs count="43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3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40" applyNumberFormat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4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31" borderId="4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2" applyNumberFormat="0" applyAlignment="0" applyProtection="0">
      <alignment vertical="center"/>
    </xf>
    <xf numFmtId="0" fontId="9" fillId="0" borderId="0"/>
    <xf numFmtId="0" fontId="28" fillId="32" borderId="0" applyNumberFormat="0" applyBorder="0" applyAlignment="0" applyProtection="0">
      <alignment vertical="center"/>
    </xf>
  </cellStyleXfs>
  <cellXfs count="572">
    <xf numFmtId="0" fontId="0" fillId="0" borderId="0" xfId="0" applyFont="1" applyAlignment="1">
      <alignment vertical="center"/>
    </xf>
    <xf numFmtId="0" fontId="1" fillId="0" borderId="0" xfId="41" applyFont="1" applyFill="1"/>
    <xf numFmtId="0" fontId="3" fillId="0" borderId="0" xfId="41" applyFont="1" applyFill="1" applyBorder="1" applyAlignment="1" applyProtection="1">
      <alignment horizontal="center"/>
    </xf>
    <xf numFmtId="0" fontId="1" fillId="0" borderId="0" xfId="41" applyFont="1" applyFill="1" applyBorder="1" applyProtection="1"/>
    <xf numFmtId="0" fontId="5" fillId="0" borderId="0" xfId="41" applyFont="1" applyFill="1" applyBorder="1" applyAlignment="1" applyProtection="1">
      <alignment horizontal="center"/>
    </xf>
    <xf numFmtId="0" fontId="1" fillId="0" borderId="0" xfId="41" applyFont="1" applyFill="1" applyBorder="1" applyAlignment="1" applyProtection="1">
      <alignment horizontal="left"/>
    </xf>
    <xf numFmtId="0" fontId="1" fillId="0" borderId="25" xfId="41" applyFont="1" applyFill="1" applyBorder="1" applyAlignment="1" applyProtection="1">
      <alignment horizontal="center" vertical="center"/>
    </xf>
    <xf numFmtId="0" fontId="1" fillId="0" borderId="26" xfId="41" applyFont="1" applyFill="1" applyBorder="1" applyAlignment="1" applyProtection="1">
      <alignment horizontal="center" vertical="center"/>
    </xf>
    <xf numFmtId="0" fontId="1" fillId="0" borderId="27" xfId="41" applyFont="1" applyFill="1" applyBorder="1" applyAlignment="1" applyProtection="1">
      <alignment horizontal="center" vertical="center"/>
      <protection locked="0"/>
    </xf>
    <xf numFmtId="0" fontId="1" fillId="0" borderId="28" xfId="41" applyFont="1" applyFill="1" applyBorder="1" applyAlignment="1" applyProtection="1">
      <alignment horizontal="center" vertical="center"/>
      <protection locked="0"/>
    </xf>
    <xf numFmtId="0" fontId="1" fillId="0" borderId="29" xfId="41" applyFont="1" applyFill="1" applyBorder="1" applyAlignment="1" applyProtection="1">
      <alignment horizontal="center" vertical="center"/>
    </xf>
    <xf numFmtId="0" fontId="1" fillId="0" borderId="19" xfId="41" applyFont="1" applyFill="1" applyBorder="1" applyAlignment="1" applyProtection="1">
      <alignment horizontal="center" vertical="center"/>
    </xf>
    <xf numFmtId="176" fontId="1" fillId="0" borderId="2" xfId="41" applyNumberFormat="1" applyFont="1" applyFill="1" applyBorder="1" applyProtection="1">
      <protection locked="0"/>
    </xf>
    <xf numFmtId="176" fontId="1" fillId="0" borderId="3" xfId="41" applyNumberFormat="1" applyFont="1" applyFill="1" applyBorder="1" applyProtection="1">
      <protection locked="0"/>
    </xf>
    <xf numFmtId="176" fontId="1" fillId="0" borderId="4" xfId="41" applyNumberFormat="1" applyFont="1" applyFill="1" applyBorder="1" applyAlignment="1" applyProtection="1">
      <alignment horizontal="right"/>
      <protection locked="0"/>
    </xf>
    <xf numFmtId="176" fontId="1" fillId="0" borderId="5" xfId="41" applyNumberFormat="1" applyFont="1" applyFill="1" applyBorder="1" applyProtection="1"/>
    <xf numFmtId="177" fontId="1" fillId="0" borderId="4" xfId="41" applyNumberFormat="1" applyFont="1" applyFill="1" applyBorder="1" applyProtection="1"/>
    <xf numFmtId="178" fontId="1" fillId="0" borderId="2" xfId="41" applyNumberFormat="1" applyFont="1" applyFill="1" applyBorder="1" applyAlignment="1" applyProtection="1">
      <alignment horizontal="right"/>
      <protection locked="0"/>
    </xf>
    <xf numFmtId="178" fontId="1" fillId="0" borderId="18" xfId="41" applyNumberFormat="1" applyFont="1" applyFill="1" applyBorder="1" applyAlignment="1" applyProtection="1">
      <alignment horizontal="right"/>
    </xf>
    <xf numFmtId="176" fontId="1" fillId="0" borderId="5" xfId="41" applyNumberFormat="1" applyFont="1" applyFill="1" applyBorder="1" applyAlignment="1" applyProtection="1">
      <alignment horizontal="right"/>
      <protection locked="0"/>
    </xf>
    <xf numFmtId="176" fontId="1" fillId="0" borderId="3" xfId="41" applyNumberFormat="1" applyFont="1" applyFill="1" applyBorder="1" applyAlignment="1" applyProtection="1">
      <alignment horizontal="right"/>
      <protection locked="0"/>
    </xf>
    <xf numFmtId="0" fontId="1" fillId="0" borderId="1" xfId="41" applyFont="1" applyFill="1" applyBorder="1" applyAlignment="1" applyProtection="1">
      <alignment horizontal="center" vertical="center"/>
    </xf>
    <xf numFmtId="176" fontId="1" fillId="0" borderId="6" xfId="41" applyNumberFormat="1" applyFont="1" applyFill="1" applyBorder="1" applyProtection="1">
      <protection locked="0"/>
    </xf>
    <xf numFmtId="176" fontId="1" fillId="0" borderId="7" xfId="41" applyNumberFormat="1" applyFont="1" applyFill="1" applyBorder="1" applyProtection="1">
      <protection locked="0"/>
    </xf>
    <xf numFmtId="176" fontId="1" fillId="0" borderId="7" xfId="41" applyNumberFormat="1" applyFont="1" applyFill="1" applyBorder="1" applyAlignment="1" applyProtection="1">
      <alignment horizontal="right"/>
    </xf>
    <xf numFmtId="176" fontId="1" fillId="0" borderId="8" xfId="41" applyNumberFormat="1" applyFont="1" applyFill="1" applyBorder="1" applyAlignment="1" applyProtection="1">
      <alignment horizontal="right"/>
      <protection locked="0"/>
    </xf>
    <xf numFmtId="176" fontId="1" fillId="0" borderId="9" xfId="41" applyNumberFormat="1" applyFont="1" applyFill="1" applyBorder="1" applyProtection="1"/>
    <xf numFmtId="177" fontId="1" fillId="0" borderId="8" xfId="41" applyNumberFormat="1" applyFont="1" applyFill="1" applyBorder="1" applyProtection="1"/>
    <xf numFmtId="178" fontId="1" fillId="0" borderId="6" xfId="41" applyNumberFormat="1" applyFont="1" applyFill="1" applyBorder="1" applyAlignment="1" applyProtection="1">
      <alignment horizontal="right"/>
      <protection locked="0"/>
    </xf>
    <xf numFmtId="178" fontId="1" fillId="0" borderId="10" xfId="41" applyNumberFormat="1" applyFont="1" applyFill="1" applyBorder="1" applyAlignment="1" applyProtection="1">
      <alignment horizontal="right"/>
    </xf>
    <xf numFmtId="176" fontId="1" fillId="0" borderId="9" xfId="41" applyNumberFormat="1" applyFont="1" applyFill="1" applyBorder="1" applyAlignment="1" applyProtection="1">
      <alignment horizontal="right"/>
      <protection locked="0"/>
    </xf>
    <xf numFmtId="176" fontId="1" fillId="0" borderId="7" xfId="41" applyNumberFormat="1" applyFont="1" applyFill="1" applyBorder="1" applyAlignment="1" applyProtection="1">
      <alignment horizontal="right"/>
      <protection locked="0"/>
    </xf>
    <xf numFmtId="176" fontId="6" fillId="0" borderId="6" xfId="41" applyNumberFormat="1" applyFont="1" applyFill="1" applyBorder="1" applyProtection="1"/>
    <xf numFmtId="176" fontId="6" fillId="0" borderId="7" xfId="41" applyNumberFormat="1" applyFont="1" applyFill="1" applyBorder="1" applyProtection="1"/>
    <xf numFmtId="176" fontId="6" fillId="0" borderId="7" xfId="41" applyNumberFormat="1" applyFont="1" applyFill="1" applyBorder="1" applyAlignment="1" applyProtection="1">
      <alignment horizontal="right"/>
    </xf>
    <xf numFmtId="176" fontId="6" fillId="0" borderId="8" xfId="41" applyNumberFormat="1" applyFont="1" applyFill="1" applyBorder="1" applyAlignment="1" applyProtection="1">
      <alignment horizontal="right"/>
    </xf>
    <xf numFmtId="176" fontId="6" fillId="0" borderId="9" xfId="41" applyNumberFormat="1" applyFont="1" applyFill="1" applyBorder="1" applyProtection="1"/>
    <xf numFmtId="177" fontId="6" fillId="0" borderId="8" xfId="41" applyNumberFormat="1" applyFont="1" applyFill="1" applyBorder="1" applyProtection="1"/>
    <xf numFmtId="178" fontId="6" fillId="0" borderId="6" xfId="41" applyNumberFormat="1" applyFont="1" applyFill="1" applyBorder="1" applyAlignment="1" applyProtection="1">
      <alignment horizontal="right"/>
      <protection locked="0"/>
    </xf>
    <xf numFmtId="178" fontId="6" fillId="0" borderId="10" xfId="41" applyNumberFormat="1" applyFont="1" applyFill="1" applyBorder="1" applyAlignment="1" applyProtection="1">
      <alignment horizontal="right"/>
    </xf>
    <xf numFmtId="176" fontId="6" fillId="0" borderId="9" xfId="41" applyNumberFormat="1" applyFont="1" applyFill="1" applyBorder="1" applyAlignment="1" applyProtection="1">
      <alignment horizontal="right"/>
    </xf>
    <xf numFmtId="179" fontId="1" fillId="0" borderId="6" xfId="41" applyNumberFormat="1" applyFont="1" applyFill="1" applyBorder="1" applyAlignment="1" applyProtection="1">
      <alignment horizontal="right"/>
    </xf>
    <xf numFmtId="179" fontId="1" fillId="0" borderId="10" xfId="41" applyNumberFormat="1" applyFont="1" applyFill="1" applyBorder="1" applyAlignment="1" applyProtection="1">
      <alignment horizontal="right"/>
    </xf>
    <xf numFmtId="176" fontId="1" fillId="0" borderId="9" xfId="41" applyNumberFormat="1" applyFont="1" applyFill="1" applyBorder="1" applyAlignment="1" applyProtection="1">
      <alignment horizontal="right"/>
    </xf>
    <xf numFmtId="179" fontId="6" fillId="0" borderId="6" xfId="41" applyNumberFormat="1" applyFont="1" applyFill="1" applyBorder="1" applyAlignment="1" applyProtection="1">
      <alignment horizontal="right"/>
    </xf>
    <xf numFmtId="179" fontId="6" fillId="0" borderId="10" xfId="41" applyNumberFormat="1" applyFont="1" applyFill="1" applyBorder="1" applyAlignment="1" applyProtection="1">
      <alignment horizontal="right"/>
    </xf>
    <xf numFmtId="176" fontId="1" fillId="0" borderId="8" xfId="41" applyNumberFormat="1" applyFont="1" applyFill="1" applyBorder="1" applyAlignment="1" applyProtection="1">
      <alignment horizontal="right"/>
    </xf>
    <xf numFmtId="179" fontId="1" fillId="0" borderId="6" xfId="41" applyNumberFormat="1" applyFont="1" applyFill="1" applyBorder="1" applyAlignment="1" applyProtection="1">
      <alignment horizontal="right"/>
      <protection locked="0"/>
    </xf>
    <xf numFmtId="179" fontId="6" fillId="0" borderId="6" xfId="41" applyNumberFormat="1" applyFont="1" applyFill="1" applyBorder="1" applyAlignment="1" applyProtection="1">
      <alignment horizontal="right"/>
      <protection locked="0"/>
    </xf>
    <xf numFmtId="177" fontId="1" fillId="0" borderId="8" xfId="41" applyNumberFormat="1" applyFont="1" applyFill="1" applyBorder="1" applyAlignment="1" applyProtection="1">
      <alignment horizontal="right"/>
    </xf>
    <xf numFmtId="176" fontId="1" fillId="0" borderId="6" xfId="41" applyNumberFormat="1" applyFont="1" applyFill="1" applyBorder="1" applyProtection="1"/>
    <xf numFmtId="176" fontId="1" fillId="0" borderId="7" xfId="41" applyNumberFormat="1" applyFont="1" applyFill="1" applyBorder="1" applyProtection="1"/>
    <xf numFmtId="176" fontId="1" fillId="0" borderId="6" xfId="41" applyNumberFormat="1" applyFont="1" applyFill="1" applyBorder="1" applyAlignment="1" applyProtection="1">
      <alignment horizontal="right"/>
      <protection locked="0"/>
    </xf>
    <xf numFmtId="177" fontId="6" fillId="0" borderId="8" xfId="41" applyNumberFormat="1" applyFont="1" applyFill="1" applyBorder="1" applyAlignment="1" applyProtection="1">
      <alignment horizontal="right"/>
    </xf>
    <xf numFmtId="176" fontId="1" fillId="0" borderId="8" xfId="41" applyNumberFormat="1" applyFont="1" applyFill="1" applyBorder="1" applyProtection="1"/>
    <xf numFmtId="0" fontId="1" fillId="0" borderId="11" xfId="41" applyFont="1" applyFill="1" applyBorder="1" applyAlignment="1" applyProtection="1">
      <alignment horizontal="center" vertical="center"/>
    </xf>
    <xf numFmtId="176" fontId="6" fillId="0" borderId="12" xfId="41" applyNumberFormat="1" applyFont="1" applyFill="1" applyBorder="1" applyProtection="1"/>
    <xf numFmtId="176" fontId="6" fillId="0" borderId="13" xfId="41" applyNumberFormat="1" applyFont="1" applyFill="1" applyBorder="1" applyProtection="1"/>
    <xf numFmtId="176" fontId="6" fillId="0" borderId="14" xfId="41" applyNumberFormat="1" applyFont="1" applyFill="1" applyBorder="1" applyProtection="1"/>
    <xf numFmtId="176" fontId="6" fillId="0" borderId="15" xfId="41" applyNumberFormat="1" applyFont="1" applyFill="1" applyBorder="1" applyProtection="1"/>
    <xf numFmtId="177" fontId="6" fillId="0" borderId="14" xfId="41" applyNumberFormat="1" applyFont="1" applyFill="1" applyBorder="1" applyProtection="1"/>
    <xf numFmtId="178" fontId="6" fillId="0" borderId="12" xfId="41" applyNumberFormat="1" applyFont="1" applyFill="1" applyBorder="1" applyAlignment="1" applyProtection="1">
      <alignment horizontal="right"/>
      <protection locked="0"/>
    </xf>
    <xf numFmtId="178" fontId="6" fillId="0" borderId="16" xfId="41" applyNumberFormat="1" applyFont="1" applyFill="1" applyBorder="1" applyAlignment="1" applyProtection="1">
      <alignment horizontal="right"/>
    </xf>
    <xf numFmtId="176" fontId="6" fillId="0" borderId="15" xfId="41" applyNumberFormat="1" applyFont="1" applyFill="1" applyBorder="1" applyAlignment="1" applyProtection="1">
      <alignment horizontal="right"/>
    </xf>
    <xf numFmtId="176" fontId="6" fillId="0" borderId="13" xfId="41" applyNumberFormat="1" applyFont="1" applyFill="1" applyBorder="1" applyAlignment="1" applyProtection="1">
      <alignment horizontal="right"/>
    </xf>
    <xf numFmtId="176" fontId="6" fillId="0" borderId="14" xfId="41" applyNumberFormat="1" applyFont="1" applyFill="1" applyBorder="1" applyAlignment="1" applyProtection="1">
      <alignment horizontal="right"/>
    </xf>
    <xf numFmtId="0" fontId="1" fillId="0" borderId="17" xfId="41" applyFont="1" applyFill="1" applyBorder="1" applyAlignment="1" applyProtection="1">
      <alignment horizontal="distributed" vertical="center"/>
    </xf>
    <xf numFmtId="0" fontId="1" fillId="0" borderId="0" xfId="41" applyFont="1" applyFill="1" applyBorder="1" applyAlignment="1" applyProtection="1">
      <alignment horizontal="distributed" vertical="center"/>
    </xf>
    <xf numFmtId="176" fontId="1" fillId="0" borderId="0" xfId="41" applyNumberFormat="1" applyFont="1" applyFill="1" applyBorder="1" applyProtection="1"/>
    <xf numFmtId="37" fontId="1" fillId="0" borderId="0" xfId="41" applyNumberFormat="1" applyFont="1" applyFill="1" applyBorder="1" applyProtection="1"/>
    <xf numFmtId="178" fontId="1" fillId="0" borderId="0" xfId="41" applyNumberFormat="1" applyFont="1" applyFill="1" applyBorder="1" applyProtection="1"/>
    <xf numFmtId="179" fontId="1" fillId="0" borderId="2" xfId="41" applyNumberFormat="1" applyFont="1" applyFill="1" applyBorder="1" applyAlignment="1" applyProtection="1">
      <alignment horizontal="right"/>
      <protection locked="0"/>
    </xf>
    <xf numFmtId="179" fontId="1" fillId="0" borderId="18" xfId="41" applyNumberFormat="1" applyFont="1" applyFill="1" applyBorder="1" applyAlignment="1" applyProtection="1">
      <alignment horizontal="right"/>
      <protection locked="0"/>
    </xf>
    <xf numFmtId="179" fontId="1" fillId="0" borderId="10" xfId="41" applyNumberFormat="1" applyFont="1" applyFill="1" applyBorder="1" applyAlignment="1" applyProtection="1">
      <alignment horizontal="right"/>
      <protection locked="0"/>
    </xf>
    <xf numFmtId="0" fontId="1" fillId="0" borderId="0" xfId="41" applyFont="1" applyFill="1" applyAlignment="1" applyProtection="1">
      <alignment vertical="center"/>
    </xf>
    <xf numFmtId="0" fontId="1" fillId="0" borderId="0" xfId="41" applyFont="1" applyFill="1" applyAlignment="1" applyProtection="1">
      <alignment horizontal="distributed" vertical="center"/>
    </xf>
    <xf numFmtId="0" fontId="1" fillId="0" borderId="0" xfId="41" applyFont="1" applyFill="1" applyProtection="1"/>
    <xf numFmtId="176" fontId="1" fillId="0" borderId="48" xfId="41" applyNumberFormat="1" applyFont="1" applyFill="1" applyBorder="1" applyAlignment="1" applyProtection="1">
      <alignment horizontal="right"/>
    </xf>
    <xf numFmtId="176" fontId="1" fillId="0" borderId="50" xfId="41" applyNumberFormat="1" applyFont="1" applyFill="1" applyBorder="1" applyProtection="1">
      <protection locked="0"/>
    </xf>
    <xf numFmtId="176" fontId="1" fillId="0" borderId="48" xfId="41" applyNumberFormat="1" applyFont="1" applyFill="1" applyBorder="1" applyProtection="1">
      <protection locked="0"/>
    </xf>
    <xf numFmtId="176" fontId="1" fillId="0" borderId="48" xfId="41" applyNumberFormat="1" applyFont="1" applyFill="1" applyBorder="1" applyAlignment="1" applyProtection="1">
      <alignment horizontal="right"/>
      <protection locked="0"/>
    </xf>
    <xf numFmtId="176" fontId="1" fillId="0" borderId="51" xfId="41" applyNumberFormat="1" applyFont="1" applyFill="1" applyBorder="1" applyAlignment="1" applyProtection="1">
      <alignment horizontal="right"/>
      <protection locked="0"/>
    </xf>
    <xf numFmtId="176" fontId="1" fillId="0" borderId="52" xfId="41" applyNumberFormat="1" applyFont="1" applyFill="1" applyBorder="1" applyProtection="1"/>
    <xf numFmtId="177" fontId="1" fillId="0" borderId="51" xfId="41" applyNumberFormat="1" applyFont="1" applyFill="1" applyBorder="1" applyAlignment="1" applyProtection="1">
      <alignment horizontal="right"/>
    </xf>
    <xf numFmtId="178" fontId="1" fillId="0" borderId="50" xfId="41" applyNumberFormat="1" applyFont="1" applyFill="1" applyBorder="1" applyAlignment="1" applyProtection="1">
      <alignment horizontal="right"/>
      <protection locked="0"/>
    </xf>
    <xf numFmtId="178" fontId="1" fillId="0" borderId="53" xfId="41" applyNumberFormat="1" applyFont="1" applyFill="1" applyBorder="1" applyAlignment="1" applyProtection="1">
      <alignment horizontal="right"/>
    </xf>
    <xf numFmtId="176" fontId="1" fillId="0" borderId="52" xfId="41" applyNumberFormat="1" applyFont="1" applyFill="1" applyBorder="1" applyAlignment="1" applyProtection="1">
      <alignment horizontal="right"/>
      <protection locked="0"/>
    </xf>
    <xf numFmtId="176" fontId="1" fillId="0" borderId="54" xfId="41" applyNumberFormat="1" applyFont="1" applyFill="1" applyBorder="1" applyAlignment="1" applyProtection="1">
      <alignment horizontal="right"/>
      <protection locked="0"/>
    </xf>
    <xf numFmtId="176" fontId="1" fillId="0" borderId="55" xfId="41" applyNumberFormat="1" applyFont="1" applyFill="1" applyBorder="1" applyAlignment="1" applyProtection="1">
      <alignment horizontal="right"/>
      <protection locked="0"/>
    </xf>
    <xf numFmtId="176" fontId="6" fillId="0" borderId="57" xfId="41" applyNumberFormat="1" applyFont="1" applyFill="1" applyBorder="1" applyProtection="1"/>
    <xf numFmtId="176" fontId="6" fillId="0" borderId="58" xfId="41" applyNumberFormat="1" applyFont="1" applyFill="1" applyBorder="1" applyProtection="1"/>
    <xf numFmtId="176" fontId="6" fillId="0" borderId="58" xfId="41" applyNumberFormat="1" applyFont="1" applyFill="1" applyBorder="1" applyAlignment="1" applyProtection="1">
      <alignment horizontal="right"/>
    </xf>
    <xf numFmtId="176" fontId="6" fillId="0" borderId="59" xfId="41" applyNumberFormat="1" applyFont="1" applyFill="1" applyBorder="1" applyAlignment="1" applyProtection="1">
      <alignment horizontal="right"/>
    </xf>
    <xf numFmtId="176" fontId="6" fillId="0" borderId="60" xfId="41" applyNumberFormat="1" applyFont="1" applyFill="1" applyBorder="1" applyProtection="1"/>
    <xf numFmtId="177" fontId="6" fillId="0" borderId="59" xfId="41" applyNumberFormat="1" applyFont="1" applyFill="1" applyBorder="1" applyAlignment="1" applyProtection="1">
      <alignment horizontal="right"/>
    </xf>
    <xf numFmtId="178" fontId="6" fillId="0" borderId="57" xfId="41" applyNumberFormat="1" applyFont="1" applyFill="1" applyBorder="1" applyAlignment="1" applyProtection="1">
      <alignment horizontal="right"/>
      <protection locked="0"/>
    </xf>
    <xf numFmtId="178" fontId="6" fillId="0" borderId="61" xfId="41" applyNumberFormat="1" applyFont="1" applyFill="1" applyBorder="1" applyAlignment="1" applyProtection="1">
      <alignment horizontal="right"/>
    </xf>
    <xf numFmtId="176" fontId="6" fillId="0" borderId="60" xfId="41" applyNumberFormat="1" applyFont="1" applyFill="1" applyBorder="1" applyAlignment="1" applyProtection="1">
      <alignment horizontal="right"/>
    </xf>
    <xf numFmtId="176" fontId="6" fillId="0" borderId="62" xfId="41" applyNumberFormat="1" applyFont="1" applyFill="1" applyBorder="1" applyAlignment="1" applyProtection="1">
      <alignment horizontal="right"/>
    </xf>
    <xf numFmtId="0" fontId="1" fillId="0" borderId="56" xfId="41" applyFont="1" applyFill="1" applyBorder="1" applyAlignment="1" applyProtection="1">
      <alignment horizontal="center" vertical="center"/>
    </xf>
    <xf numFmtId="0" fontId="1" fillId="0" borderId="49" xfId="41" applyFont="1" applyFill="1" applyBorder="1" applyAlignment="1" applyProtection="1">
      <alignment horizontal="center" vertical="center"/>
    </xf>
    <xf numFmtId="179" fontId="30" fillId="0" borderId="6" xfId="41" applyNumberFormat="1" applyFont="1" applyFill="1" applyBorder="1" applyAlignment="1" applyProtection="1">
      <alignment horizontal="right"/>
      <protection locked="0"/>
    </xf>
    <xf numFmtId="179" fontId="30" fillId="0" borderId="10" xfId="41" applyNumberFormat="1" applyFont="1" applyFill="1" applyBorder="1" applyAlignment="1" applyProtection="1">
      <alignment horizontal="right"/>
    </xf>
    <xf numFmtId="179" fontId="31" fillId="0" borderId="10" xfId="41" applyNumberFormat="1" applyFont="1" applyFill="1" applyBorder="1" applyAlignment="1" applyProtection="1">
      <alignment horizontal="right"/>
    </xf>
    <xf numFmtId="178" fontId="30" fillId="0" borderId="10" xfId="41" applyNumberFormat="1" applyFont="1" applyFill="1" applyBorder="1" applyAlignment="1" applyProtection="1">
      <alignment horizontal="right"/>
    </xf>
    <xf numFmtId="178" fontId="31" fillId="0" borderId="10" xfId="41" applyNumberFormat="1" applyFont="1" applyFill="1" applyBorder="1" applyAlignment="1" applyProtection="1">
      <alignment horizontal="right"/>
    </xf>
    <xf numFmtId="0" fontId="30" fillId="0" borderId="0" xfId="41" applyFont="1" applyFill="1" applyAlignment="1">
      <alignment vertical="center"/>
    </xf>
    <xf numFmtId="0" fontId="32" fillId="0" borderId="0" xfId="41" applyFont="1" applyFill="1" applyBorder="1" applyAlignment="1" applyProtection="1">
      <alignment horizontal="center" vertical="center"/>
    </xf>
    <xf numFmtId="0" fontId="30" fillId="0" borderId="0" xfId="41" applyFont="1" applyFill="1" applyBorder="1" applyAlignment="1" applyProtection="1">
      <alignment vertical="center"/>
    </xf>
    <xf numFmtId="0" fontId="30" fillId="0" borderId="0" xfId="41" applyFont="1" applyFill="1" applyBorder="1" applyAlignment="1">
      <alignment vertical="center"/>
    </xf>
    <xf numFmtId="0" fontId="34" fillId="0" borderId="0" xfId="41" applyFont="1" applyFill="1" applyBorder="1" applyAlignment="1" applyProtection="1">
      <alignment horizontal="center" vertical="center"/>
    </xf>
    <xf numFmtId="0" fontId="30" fillId="0" borderId="0" xfId="41" applyFont="1" applyFill="1" applyBorder="1" applyAlignment="1" applyProtection="1">
      <alignment horizontal="left" vertical="center"/>
    </xf>
    <xf numFmtId="0" fontId="30" fillId="0" borderId="25" xfId="41" applyFont="1" applyFill="1" applyBorder="1" applyAlignment="1" applyProtection="1">
      <alignment horizontal="center" vertical="center"/>
    </xf>
    <xf numFmtId="0" fontId="30" fillId="0" borderId="26" xfId="41" applyFont="1" applyFill="1" applyBorder="1" applyAlignment="1" applyProtection="1">
      <alignment horizontal="center" vertical="center"/>
    </xf>
    <xf numFmtId="0" fontId="30" fillId="0" borderId="27" xfId="41" applyFont="1" applyFill="1" applyBorder="1" applyAlignment="1" applyProtection="1">
      <alignment horizontal="center" vertical="center"/>
      <protection locked="0"/>
    </xf>
    <xf numFmtId="0" fontId="30" fillId="0" borderId="28" xfId="41" applyFont="1" applyFill="1" applyBorder="1" applyAlignment="1" applyProtection="1">
      <alignment horizontal="center" vertical="center"/>
      <protection locked="0"/>
    </xf>
    <xf numFmtId="0" fontId="30" fillId="0" borderId="29" xfId="41" applyFont="1" applyFill="1" applyBorder="1" applyAlignment="1" applyProtection="1">
      <alignment horizontal="center" vertical="center"/>
    </xf>
    <xf numFmtId="0" fontId="30" fillId="0" borderId="19" xfId="41" applyFont="1" applyFill="1" applyBorder="1" applyAlignment="1" applyProtection="1">
      <alignment horizontal="center" vertical="center"/>
    </xf>
    <xf numFmtId="177" fontId="30" fillId="0" borderId="2" xfId="41" applyNumberFormat="1" applyFont="1" applyFill="1" applyBorder="1" applyAlignment="1" applyProtection="1">
      <alignment horizontal="right" vertical="center"/>
      <protection locked="0"/>
    </xf>
    <xf numFmtId="0" fontId="30" fillId="0" borderId="1" xfId="41" applyFont="1" applyFill="1" applyBorder="1" applyAlignment="1" applyProtection="1">
      <alignment horizontal="center" vertical="center"/>
    </xf>
    <xf numFmtId="177" fontId="30" fillId="0" borderId="6" xfId="41" applyNumberFormat="1" applyFont="1" applyFill="1" applyBorder="1" applyAlignment="1" applyProtection="1">
      <alignment horizontal="right" vertical="center"/>
      <protection locked="0"/>
    </xf>
    <xf numFmtId="177" fontId="31" fillId="0" borderId="6" xfId="41" applyNumberFormat="1" applyFont="1" applyFill="1" applyBorder="1" applyAlignment="1" applyProtection="1">
      <alignment horizontal="right" vertical="center"/>
      <protection locked="0"/>
    </xf>
    <xf numFmtId="176" fontId="30" fillId="0" borderId="6" xfId="41" applyNumberFormat="1" applyFont="1" applyFill="1" applyBorder="1" applyAlignment="1" applyProtection="1">
      <alignment vertical="center"/>
      <protection locked="0"/>
    </xf>
    <xf numFmtId="176" fontId="30" fillId="0" borderId="7" xfId="41" applyNumberFormat="1" applyFont="1" applyFill="1" applyBorder="1" applyAlignment="1" applyProtection="1">
      <alignment vertical="center"/>
      <protection locked="0"/>
    </xf>
    <xf numFmtId="176" fontId="30" fillId="0" borderId="8" xfId="41" applyNumberFormat="1" applyFont="1" applyFill="1" applyBorder="1" applyAlignment="1" applyProtection="1">
      <alignment horizontal="right" vertical="center"/>
      <protection locked="0"/>
    </xf>
    <xf numFmtId="176" fontId="30" fillId="0" borderId="9" xfId="41" applyNumberFormat="1" applyFont="1" applyFill="1" applyBorder="1" applyAlignment="1" applyProtection="1">
      <alignment horizontal="right" vertical="center"/>
      <protection locked="0"/>
    </xf>
    <xf numFmtId="176" fontId="30" fillId="0" borderId="7" xfId="41" applyNumberFormat="1" applyFont="1" applyFill="1" applyBorder="1" applyAlignment="1" applyProtection="1">
      <alignment horizontal="right" vertical="center"/>
      <protection locked="0"/>
    </xf>
    <xf numFmtId="177" fontId="30" fillId="0" borderId="6" xfId="41" applyNumberFormat="1" applyFont="1" applyFill="1" applyBorder="1" applyAlignment="1" applyProtection="1">
      <alignment horizontal="right" vertical="center"/>
    </xf>
    <xf numFmtId="176" fontId="30" fillId="0" borderId="9" xfId="41" applyNumberFormat="1" applyFont="1" applyFill="1" applyBorder="1" applyAlignment="1" applyProtection="1">
      <alignment horizontal="right" vertical="center"/>
    </xf>
    <xf numFmtId="176" fontId="30" fillId="0" borderId="7" xfId="41" applyNumberFormat="1" applyFont="1" applyFill="1" applyBorder="1" applyAlignment="1" applyProtection="1">
      <alignment horizontal="right" vertical="center"/>
    </xf>
    <xf numFmtId="177" fontId="31" fillId="0" borderId="6" xfId="41" applyNumberFormat="1" applyFont="1" applyFill="1" applyBorder="1" applyAlignment="1" applyProtection="1">
      <alignment horizontal="right" vertical="center"/>
    </xf>
    <xf numFmtId="176" fontId="30" fillId="0" borderId="8" xfId="41" applyNumberFormat="1" applyFont="1" applyFill="1" applyBorder="1" applyAlignment="1" applyProtection="1">
      <alignment horizontal="right" vertical="center"/>
    </xf>
    <xf numFmtId="176" fontId="30" fillId="0" borderId="6" xfId="41" applyNumberFormat="1" applyFont="1" applyFill="1" applyBorder="1" applyAlignment="1" applyProtection="1">
      <alignment vertical="center"/>
    </xf>
    <xf numFmtId="176" fontId="30" fillId="0" borderId="7" xfId="41" applyNumberFormat="1" applyFont="1" applyFill="1" applyBorder="1" applyAlignment="1" applyProtection="1">
      <alignment vertical="center"/>
    </xf>
    <xf numFmtId="176" fontId="30" fillId="0" borderId="6" xfId="41" applyNumberFormat="1" applyFont="1" applyFill="1" applyBorder="1" applyAlignment="1" applyProtection="1">
      <alignment horizontal="right" vertical="center"/>
      <protection locked="0"/>
    </xf>
    <xf numFmtId="0" fontId="30" fillId="0" borderId="11" xfId="41" applyFont="1" applyFill="1" applyBorder="1" applyAlignment="1" applyProtection="1">
      <alignment horizontal="center" vertical="center"/>
    </xf>
    <xf numFmtId="177" fontId="31" fillId="0" borderId="12" xfId="41" applyNumberFormat="1" applyFont="1" applyFill="1" applyBorder="1" applyAlignment="1" applyProtection="1">
      <alignment horizontal="right" vertical="center"/>
      <protection locked="0"/>
    </xf>
    <xf numFmtId="0" fontId="30" fillId="0" borderId="17" xfId="41" applyFont="1" applyFill="1" applyBorder="1" applyAlignment="1" applyProtection="1">
      <alignment horizontal="distributed" vertical="center"/>
    </xf>
    <xf numFmtId="0" fontId="30" fillId="0" borderId="0" xfId="41" applyFont="1" applyFill="1" applyBorder="1" applyAlignment="1" applyProtection="1">
      <alignment horizontal="distributed" vertical="center"/>
    </xf>
    <xf numFmtId="176" fontId="30" fillId="0" borderId="0" xfId="41" applyNumberFormat="1" applyFont="1" applyFill="1" applyBorder="1" applyAlignment="1" applyProtection="1">
      <alignment vertical="center"/>
    </xf>
    <xf numFmtId="177" fontId="30" fillId="0" borderId="0" xfId="41" applyNumberFormat="1" applyFont="1" applyFill="1" applyBorder="1" applyAlignment="1" applyProtection="1">
      <alignment vertical="center"/>
    </xf>
    <xf numFmtId="176" fontId="30" fillId="0" borderId="2" xfId="41" applyNumberFormat="1" applyFont="1" applyFill="1" applyBorder="1" applyAlignment="1" applyProtection="1">
      <alignment vertical="center"/>
      <protection locked="0"/>
    </xf>
    <xf numFmtId="176" fontId="30" fillId="0" borderId="3" xfId="41" applyNumberFormat="1" applyFont="1" applyFill="1" applyBorder="1" applyAlignment="1" applyProtection="1">
      <alignment vertical="center"/>
      <protection locked="0"/>
    </xf>
    <xf numFmtId="176" fontId="30" fillId="0" borderId="3" xfId="41" applyNumberFormat="1" applyFont="1" applyFill="1" applyBorder="1" applyAlignment="1" applyProtection="1">
      <alignment horizontal="right" vertical="center"/>
      <protection locked="0"/>
    </xf>
    <xf numFmtId="176" fontId="30" fillId="0" borderId="4" xfId="41" applyNumberFormat="1" applyFont="1" applyFill="1" applyBorder="1" applyAlignment="1" applyProtection="1">
      <alignment horizontal="right" vertical="center"/>
      <protection locked="0"/>
    </xf>
    <xf numFmtId="176" fontId="30" fillId="0" borderId="5" xfId="41" applyNumberFormat="1" applyFont="1" applyFill="1" applyBorder="1" applyAlignment="1" applyProtection="1">
      <alignment horizontal="right" vertical="center"/>
      <protection locked="0"/>
    </xf>
    <xf numFmtId="177" fontId="31" fillId="0" borderId="0" xfId="41" applyNumberFormat="1" applyFont="1" applyFill="1" applyBorder="1" applyAlignment="1" applyProtection="1">
      <alignment horizontal="right" vertical="center"/>
      <protection locked="0"/>
    </xf>
    <xf numFmtId="0" fontId="30" fillId="0" borderId="0" xfId="41" applyFont="1" applyFill="1" applyAlignment="1" applyProtection="1">
      <alignment vertical="center"/>
    </xf>
    <xf numFmtId="0" fontId="30" fillId="0" borderId="0" xfId="41" applyFont="1" applyFill="1" applyAlignment="1" applyProtection="1">
      <alignment horizontal="distributed" vertical="center"/>
    </xf>
    <xf numFmtId="177" fontId="30" fillId="0" borderId="0" xfId="41" applyNumberFormat="1" applyFont="1" applyFill="1" applyAlignment="1" applyProtection="1">
      <alignment vertical="center"/>
    </xf>
    <xf numFmtId="0" fontId="30" fillId="0" borderId="49" xfId="41" applyFont="1" applyFill="1" applyBorder="1" applyAlignment="1" applyProtection="1">
      <alignment horizontal="center" vertical="center"/>
    </xf>
    <xf numFmtId="176" fontId="30" fillId="0" borderId="50" xfId="41" applyNumberFormat="1" applyFont="1" applyFill="1" applyBorder="1" applyAlignment="1" applyProtection="1">
      <alignment vertical="center"/>
      <protection locked="0"/>
    </xf>
    <xf numFmtId="176" fontId="30" fillId="0" borderId="48" xfId="41" applyNumberFormat="1" applyFont="1" applyFill="1" applyBorder="1" applyAlignment="1" applyProtection="1">
      <alignment vertical="center"/>
      <protection locked="0"/>
    </xf>
    <xf numFmtId="176" fontId="30" fillId="0" borderId="48" xfId="41" applyNumberFormat="1" applyFont="1" applyFill="1" applyBorder="1" applyAlignment="1" applyProtection="1">
      <alignment horizontal="right" vertical="center"/>
      <protection locked="0"/>
    </xf>
    <xf numFmtId="176" fontId="30" fillId="0" borderId="51" xfId="41" applyNumberFormat="1" applyFont="1" applyFill="1" applyBorder="1" applyAlignment="1" applyProtection="1">
      <alignment horizontal="right" vertical="center"/>
      <protection locked="0"/>
    </xf>
    <xf numFmtId="176" fontId="30" fillId="0" borderId="52" xfId="41" applyNumberFormat="1" applyFont="1" applyFill="1" applyBorder="1" applyAlignment="1" applyProtection="1">
      <alignment vertical="center"/>
    </xf>
    <xf numFmtId="177" fontId="30" fillId="0" borderId="51" xfId="41" applyNumberFormat="1" applyFont="1" applyFill="1" applyBorder="1" applyAlignment="1" applyProtection="1">
      <alignment horizontal="right" vertical="center"/>
    </xf>
    <xf numFmtId="177" fontId="30" fillId="0" borderId="50" xfId="41" applyNumberFormat="1" applyFont="1" applyFill="1" applyBorder="1" applyAlignment="1" applyProtection="1">
      <alignment horizontal="right" vertical="center"/>
      <protection locked="0"/>
    </xf>
    <xf numFmtId="176" fontId="30" fillId="0" borderId="52" xfId="41" applyNumberFormat="1" applyFont="1" applyFill="1" applyBorder="1" applyAlignment="1" applyProtection="1">
      <alignment horizontal="right" vertical="center"/>
      <protection locked="0"/>
    </xf>
    <xf numFmtId="176" fontId="30" fillId="0" borderId="9" xfId="41" applyNumberFormat="1" applyFont="1" applyFill="1" applyBorder="1" applyAlignment="1" applyProtection="1">
      <alignment vertical="center"/>
    </xf>
    <xf numFmtId="177" fontId="30" fillId="0" borderId="8" xfId="41" applyNumberFormat="1" applyFont="1" applyFill="1" applyBorder="1" applyAlignment="1" applyProtection="1">
      <alignment horizontal="right" vertical="center"/>
    </xf>
    <xf numFmtId="0" fontId="30" fillId="0" borderId="56" xfId="41" applyFont="1" applyFill="1" applyBorder="1" applyAlignment="1" applyProtection="1">
      <alignment horizontal="center" vertical="center"/>
    </xf>
    <xf numFmtId="176" fontId="31" fillId="0" borderId="60" xfId="41" applyNumberFormat="1" applyFont="1" applyFill="1" applyBorder="1" applyAlignment="1" applyProtection="1">
      <alignment vertical="center"/>
    </xf>
    <xf numFmtId="177" fontId="31" fillId="0" borderId="59" xfId="41" applyNumberFormat="1" applyFont="1" applyFill="1" applyBorder="1" applyAlignment="1" applyProtection="1">
      <alignment horizontal="right" vertical="center"/>
    </xf>
    <xf numFmtId="177" fontId="31" fillId="0" borderId="57" xfId="41" applyNumberFormat="1" applyFont="1" applyFill="1" applyBorder="1" applyAlignment="1" applyProtection="1">
      <alignment horizontal="right" vertical="center"/>
      <protection locked="0"/>
    </xf>
    <xf numFmtId="0" fontId="37" fillId="0" borderId="0" xfId="41" applyFont="1" applyFill="1" applyBorder="1" applyAlignment="1" applyProtection="1">
      <alignment horizontal="center"/>
    </xf>
    <xf numFmtId="0" fontId="38" fillId="0" borderId="0" xfId="41" applyFont="1" applyFill="1" applyBorder="1" applyAlignment="1" applyProtection="1">
      <alignment horizontal="center" vertical="center"/>
    </xf>
    <xf numFmtId="0" fontId="30" fillId="0" borderId="0" xfId="41" applyFont="1" applyFill="1"/>
    <xf numFmtId="176" fontId="30" fillId="0" borderId="6" xfId="41" applyNumberFormat="1" applyFont="1" applyFill="1" applyBorder="1" applyProtection="1">
      <protection locked="0"/>
    </xf>
    <xf numFmtId="176" fontId="30" fillId="0" borderId="7" xfId="41" applyNumberFormat="1" applyFont="1" applyFill="1" applyBorder="1" applyProtection="1">
      <protection locked="0"/>
    </xf>
    <xf numFmtId="176" fontId="30" fillId="0" borderId="9" xfId="41" applyNumberFormat="1" applyFont="1" applyFill="1" applyBorder="1" applyAlignment="1" applyProtection="1">
      <alignment horizontal="right"/>
      <protection locked="0"/>
    </xf>
    <xf numFmtId="176" fontId="30" fillId="0" borderId="7" xfId="41" applyNumberFormat="1" applyFont="1" applyFill="1" applyBorder="1" applyAlignment="1" applyProtection="1">
      <alignment horizontal="right"/>
      <protection locked="0"/>
    </xf>
    <xf numFmtId="176" fontId="30" fillId="0" borderId="8" xfId="41" applyNumberFormat="1" applyFont="1" applyFill="1" applyBorder="1" applyAlignment="1" applyProtection="1">
      <alignment horizontal="right"/>
      <protection locked="0"/>
    </xf>
    <xf numFmtId="176" fontId="30" fillId="0" borderId="9" xfId="41" applyNumberFormat="1" applyFont="1" applyFill="1" applyBorder="1" applyAlignment="1" applyProtection="1">
      <alignment horizontal="right"/>
    </xf>
    <xf numFmtId="176" fontId="30" fillId="0" borderId="7" xfId="41" applyNumberFormat="1" applyFont="1" applyFill="1" applyBorder="1" applyAlignment="1" applyProtection="1">
      <alignment horizontal="right"/>
    </xf>
    <xf numFmtId="176" fontId="30" fillId="0" borderId="8" xfId="41" applyNumberFormat="1" applyFont="1" applyFill="1" applyBorder="1" applyAlignment="1" applyProtection="1">
      <alignment horizontal="right"/>
    </xf>
    <xf numFmtId="177" fontId="30" fillId="0" borderId="8" xfId="41" applyNumberFormat="1" applyFont="1" applyFill="1" applyBorder="1" applyAlignment="1" applyProtection="1">
      <alignment horizontal="right"/>
    </xf>
    <xf numFmtId="176" fontId="30" fillId="0" borderId="6" xfId="41" applyNumberFormat="1" applyFont="1" applyFill="1" applyBorder="1" applyProtection="1"/>
    <xf numFmtId="176" fontId="30" fillId="0" borderId="7" xfId="41" applyNumberFormat="1" applyFont="1" applyFill="1" applyBorder="1" applyProtection="1"/>
    <xf numFmtId="176" fontId="30" fillId="0" borderId="6" xfId="41" applyNumberFormat="1" applyFont="1" applyFill="1" applyBorder="1" applyAlignment="1" applyProtection="1">
      <alignment horizontal="right"/>
      <protection locked="0"/>
    </xf>
    <xf numFmtId="177" fontId="31" fillId="0" borderId="8" xfId="41" applyNumberFormat="1" applyFont="1" applyFill="1" applyBorder="1" applyAlignment="1" applyProtection="1">
      <alignment horizontal="right"/>
    </xf>
    <xf numFmtId="178" fontId="30" fillId="0" borderId="2" xfId="41" applyNumberFormat="1" applyFont="1" applyFill="1" applyBorder="1" applyAlignment="1" applyProtection="1">
      <alignment horizontal="right"/>
      <protection locked="0"/>
    </xf>
    <xf numFmtId="178" fontId="30" fillId="0" borderId="6" xfId="41" applyNumberFormat="1" applyFont="1" applyFill="1" applyBorder="1" applyAlignment="1" applyProtection="1">
      <alignment horizontal="right"/>
      <protection locked="0"/>
    </xf>
    <xf numFmtId="178" fontId="31" fillId="0" borderId="6" xfId="41" applyNumberFormat="1" applyFont="1" applyFill="1" applyBorder="1" applyAlignment="1" applyProtection="1">
      <alignment horizontal="right"/>
      <protection locked="0"/>
    </xf>
    <xf numFmtId="179" fontId="30" fillId="0" borderId="6" xfId="41" applyNumberFormat="1" applyFont="1" applyFill="1" applyBorder="1" applyAlignment="1" applyProtection="1">
      <alignment horizontal="right"/>
    </xf>
    <xf numFmtId="179" fontId="31" fillId="0" borderId="6" xfId="41" applyNumberFormat="1" applyFont="1" applyFill="1" applyBorder="1" applyAlignment="1" applyProtection="1">
      <alignment horizontal="right"/>
    </xf>
    <xf numFmtId="179" fontId="31" fillId="0" borderId="6" xfId="41" applyNumberFormat="1" applyFont="1" applyFill="1" applyBorder="1" applyAlignment="1" applyProtection="1">
      <alignment horizontal="right"/>
      <protection locked="0"/>
    </xf>
    <xf numFmtId="178" fontId="31" fillId="0" borderId="12" xfId="41" applyNumberFormat="1" applyFont="1" applyFill="1" applyBorder="1" applyAlignment="1" applyProtection="1">
      <alignment horizontal="right"/>
      <protection locked="0"/>
    </xf>
    <xf numFmtId="176" fontId="30" fillId="0" borderId="2" xfId="41" applyNumberFormat="1" applyFont="1" applyFill="1" applyBorder="1" applyProtection="1">
      <protection locked="0"/>
    </xf>
    <xf numFmtId="176" fontId="30" fillId="0" borderId="3" xfId="41" applyNumberFormat="1" applyFont="1" applyFill="1" applyBorder="1" applyProtection="1">
      <protection locked="0"/>
    </xf>
    <xf numFmtId="176" fontId="30" fillId="0" borderId="3" xfId="41" applyNumberFormat="1" applyFont="1" applyFill="1" applyBorder="1" applyAlignment="1" applyProtection="1">
      <alignment horizontal="right"/>
      <protection locked="0"/>
    </xf>
    <xf numFmtId="176" fontId="30" fillId="0" borderId="5" xfId="41" applyNumberFormat="1" applyFont="1" applyFill="1" applyBorder="1" applyAlignment="1" applyProtection="1">
      <alignment horizontal="right"/>
      <protection locked="0"/>
    </xf>
    <xf numFmtId="176" fontId="30" fillId="0" borderId="4" xfId="41" applyNumberFormat="1" applyFont="1" applyFill="1" applyBorder="1" applyAlignment="1" applyProtection="1">
      <alignment horizontal="right"/>
      <protection locked="0"/>
    </xf>
    <xf numFmtId="179" fontId="30" fillId="0" borderId="2" xfId="41" applyNumberFormat="1" applyFont="1" applyFill="1" applyBorder="1" applyAlignment="1" applyProtection="1">
      <alignment horizontal="right"/>
      <protection locked="0"/>
    </xf>
    <xf numFmtId="176" fontId="30" fillId="0" borderId="50" xfId="41" applyNumberFormat="1" applyFont="1" applyFill="1" applyBorder="1" applyProtection="1">
      <protection locked="0"/>
    </xf>
    <xf numFmtId="176" fontId="30" fillId="0" borderId="48" xfId="41" applyNumberFormat="1" applyFont="1" applyFill="1" applyBorder="1" applyProtection="1">
      <protection locked="0"/>
    </xf>
    <xf numFmtId="176" fontId="30" fillId="0" borderId="48" xfId="41" applyNumberFormat="1" applyFont="1" applyFill="1" applyBorder="1" applyAlignment="1" applyProtection="1">
      <alignment horizontal="right"/>
      <protection locked="0"/>
    </xf>
    <xf numFmtId="176" fontId="30" fillId="0" borderId="52" xfId="41" applyNumberFormat="1" applyFont="1" applyFill="1" applyBorder="1" applyProtection="1"/>
    <xf numFmtId="177" fontId="30" fillId="0" borderId="51" xfId="41" applyNumberFormat="1" applyFont="1" applyFill="1" applyBorder="1" applyAlignment="1" applyProtection="1">
      <alignment horizontal="right"/>
    </xf>
    <xf numFmtId="178" fontId="30" fillId="0" borderId="50" xfId="41" applyNumberFormat="1" applyFont="1" applyFill="1" applyBorder="1" applyAlignment="1" applyProtection="1">
      <alignment horizontal="right"/>
      <protection locked="0"/>
    </xf>
    <xf numFmtId="176" fontId="30" fillId="0" borderId="9" xfId="41" applyNumberFormat="1" applyFont="1" applyFill="1" applyBorder="1" applyProtection="1"/>
    <xf numFmtId="176" fontId="31" fillId="0" borderId="60" xfId="41" applyNumberFormat="1" applyFont="1" applyFill="1" applyBorder="1" applyProtection="1"/>
    <xf numFmtId="177" fontId="31" fillId="0" borderId="59" xfId="41" applyNumberFormat="1" applyFont="1" applyFill="1" applyBorder="1" applyAlignment="1" applyProtection="1">
      <alignment horizontal="right"/>
    </xf>
    <xf numFmtId="178" fontId="31" fillId="0" borderId="57" xfId="41" applyNumberFormat="1" applyFont="1" applyFill="1" applyBorder="1" applyAlignment="1" applyProtection="1">
      <alignment horizontal="right"/>
      <protection locked="0"/>
    </xf>
    <xf numFmtId="176" fontId="30" fillId="0" borderId="52" xfId="41" applyNumberFormat="1" applyFont="1" applyFill="1" applyBorder="1" applyAlignment="1" applyProtection="1">
      <alignment horizontal="right"/>
      <protection locked="0"/>
    </xf>
    <xf numFmtId="176" fontId="30" fillId="0" borderId="51" xfId="41" applyNumberFormat="1" applyFont="1" applyFill="1" applyBorder="1" applyAlignment="1" applyProtection="1">
      <alignment horizontal="right"/>
      <protection locked="0"/>
    </xf>
    <xf numFmtId="0" fontId="30" fillId="0" borderId="0" xfId="0" applyFont="1" applyFill="1" applyAlignment="1"/>
    <xf numFmtId="0" fontId="32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/>
    </xf>
    <xf numFmtId="0" fontId="30" fillId="0" borderId="20" xfId="0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/>
      <protection locked="0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176" fontId="30" fillId="0" borderId="6" xfId="0" applyNumberFormat="1" applyFont="1" applyFill="1" applyBorder="1" applyAlignment="1" applyProtection="1">
      <protection locked="0"/>
    </xf>
    <xf numFmtId="176" fontId="30" fillId="0" borderId="7" xfId="0" applyNumberFormat="1" applyFont="1" applyFill="1" applyBorder="1" applyAlignment="1" applyProtection="1">
      <protection locked="0"/>
    </xf>
    <xf numFmtId="176" fontId="30" fillId="0" borderId="7" xfId="0" applyNumberFormat="1" applyFont="1" applyFill="1" applyBorder="1" applyAlignment="1" applyProtection="1">
      <alignment horizontal="right"/>
    </xf>
    <xf numFmtId="176" fontId="30" fillId="0" borderId="8" xfId="0" applyNumberFormat="1" applyFont="1" applyFill="1" applyBorder="1" applyAlignment="1" applyProtection="1">
      <alignment horizontal="right"/>
      <protection locked="0"/>
    </xf>
    <xf numFmtId="176" fontId="30" fillId="0" borderId="9" xfId="0" applyNumberFormat="1" applyFont="1" applyFill="1" applyBorder="1" applyAlignment="1" applyProtection="1"/>
    <xf numFmtId="177" fontId="30" fillId="0" borderId="8" xfId="0" applyNumberFormat="1" applyFont="1" applyFill="1" applyBorder="1" applyAlignment="1" applyProtection="1"/>
    <xf numFmtId="178" fontId="30" fillId="0" borderId="6" xfId="0" applyNumberFormat="1" applyFont="1" applyFill="1" applyBorder="1" applyAlignment="1" applyProtection="1">
      <alignment horizontal="right"/>
      <protection locked="0"/>
    </xf>
    <xf numFmtId="178" fontId="30" fillId="0" borderId="10" xfId="0" applyNumberFormat="1" applyFont="1" applyFill="1" applyBorder="1" applyAlignment="1" applyProtection="1">
      <alignment horizontal="right"/>
    </xf>
    <xf numFmtId="176" fontId="30" fillId="0" borderId="9" xfId="0" applyNumberFormat="1" applyFont="1" applyFill="1" applyBorder="1" applyAlignment="1" applyProtection="1">
      <alignment horizontal="right"/>
      <protection locked="0"/>
    </xf>
    <xf numFmtId="176" fontId="30" fillId="0" borderId="7" xfId="0" applyNumberFormat="1" applyFont="1" applyFill="1" applyBorder="1" applyAlignment="1" applyProtection="1">
      <alignment horizontal="right"/>
      <protection locked="0"/>
    </xf>
    <xf numFmtId="176" fontId="31" fillId="0" borderId="6" xfId="0" applyNumberFormat="1" applyFont="1" applyFill="1" applyBorder="1" applyAlignment="1" applyProtection="1"/>
    <xf numFmtId="176" fontId="31" fillId="0" borderId="7" xfId="0" applyNumberFormat="1" applyFont="1" applyFill="1" applyBorder="1" applyAlignment="1" applyProtection="1"/>
    <xf numFmtId="176" fontId="31" fillId="0" borderId="7" xfId="0" applyNumberFormat="1" applyFont="1" applyFill="1" applyBorder="1" applyAlignment="1" applyProtection="1">
      <alignment horizontal="right"/>
    </xf>
    <xf numFmtId="176" fontId="31" fillId="0" borderId="8" xfId="0" applyNumberFormat="1" applyFont="1" applyFill="1" applyBorder="1" applyAlignment="1" applyProtection="1">
      <alignment horizontal="right"/>
    </xf>
    <xf numFmtId="176" fontId="31" fillId="0" borderId="9" xfId="0" applyNumberFormat="1" applyFont="1" applyFill="1" applyBorder="1" applyAlignment="1" applyProtection="1"/>
    <xf numFmtId="177" fontId="31" fillId="0" borderId="8" xfId="0" applyNumberFormat="1" applyFont="1" applyFill="1" applyBorder="1" applyAlignment="1" applyProtection="1"/>
    <xf numFmtId="178" fontId="31" fillId="0" borderId="6" xfId="0" applyNumberFormat="1" applyFont="1" applyFill="1" applyBorder="1" applyAlignment="1" applyProtection="1">
      <alignment horizontal="right"/>
      <protection locked="0"/>
    </xf>
    <xf numFmtId="178" fontId="31" fillId="0" borderId="10" xfId="0" applyNumberFormat="1" applyFont="1" applyFill="1" applyBorder="1" applyAlignment="1" applyProtection="1">
      <alignment horizontal="right"/>
    </xf>
    <xf numFmtId="176" fontId="31" fillId="0" borderId="9" xfId="0" applyNumberFormat="1" applyFont="1" applyFill="1" applyBorder="1" applyAlignment="1" applyProtection="1">
      <alignment horizontal="right"/>
    </xf>
    <xf numFmtId="179" fontId="30" fillId="0" borderId="6" xfId="0" applyNumberFormat="1" applyFont="1" applyFill="1" applyBorder="1" applyAlignment="1" applyProtection="1">
      <alignment horizontal="right"/>
    </xf>
    <xf numFmtId="179" fontId="30" fillId="0" borderId="10" xfId="0" applyNumberFormat="1" applyFont="1" applyFill="1" applyBorder="1" applyAlignment="1" applyProtection="1">
      <alignment horizontal="right"/>
    </xf>
    <xf numFmtId="176" fontId="30" fillId="0" borderId="9" xfId="0" applyNumberFormat="1" applyFont="1" applyFill="1" applyBorder="1" applyAlignment="1" applyProtection="1">
      <alignment horizontal="right"/>
    </xf>
    <xf numFmtId="179" fontId="31" fillId="0" borderId="6" xfId="0" applyNumberFormat="1" applyFont="1" applyFill="1" applyBorder="1" applyAlignment="1" applyProtection="1">
      <alignment horizontal="right"/>
    </xf>
    <xf numFmtId="179" fontId="31" fillId="0" borderId="10" xfId="0" applyNumberFormat="1" applyFont="1" applyFill="1" applyBorder="1" applyAlignment="1" applyProtection="1">
      <alignment horizontal="right"/>
    </xf>
    <xf numFmtId="176" fontId="30" fillId="0" borderId="8" xfId="0" applyNumberFormat="1" applyFont="1" applyFill="1" applyBorder="1" applyAlignment="1" applyProtection="1">
      <alignment horizontal="right"/>
    </xf>
    <xf numFmtId="179" fontId="30" fillId="0" borderId="6" xfId="0" applyNumberFormat="1" applyFont="1" applyFill="1" applyBorder="1" applyAlignment="1" applyProtection="1">
      <alignment horizontal="right"/>
      <protection locked="0"/>
    </xf>
    <xf numFmtId="179" fontId="31" fillId="0" borderId="6" xfId="0" applyNumberFormat="1" applyFont="1" applyFill="1" applyBorder="1" applyAlignment="1" applyProtection="1">
      <alignment horizontal="right"/>
      <protection locked="0"/>
    </xf>
    <xf numFmtId="177" fontId="30" fillId="0" borderId="8" xfId="0" applyNumberFormat="1" applyFont="1" applyFill="1" applyBorder="1" applyAlignment="1" applyProtection="1">
      <alignment horizontal="right"/>
    </xf>
    <xf numFmtId="176" fontId="30" fillId="0" borderId="6" xfId="0" applyNumberFormat="1" applyFont="1" applyFill="1" applyBorder="1" applyAlignment="1" applyProtection="1"/>
    <xf numFmtId="176" fontId="30" fillId="0" borderId="7" xfId="0" applyNumberFormat="1" applyFont="1" applyFill="1" applyBorder="1" applyAlignment="1" applyProtection="1"/>
    <xf numFmtId="178" fontId="30" fillId="0" borderId="6" xfId="0" applyNumberFormat="1" applyFont="1" applyFill="1" applyBorder="1" applyAlignment="1" applyProtection="1">
      <alignment horizontal="right"/>
    </xf>
    <xf numFmtId="176" fontId="30" fillId="0" borderId="6" xfId="0" applyNumberFormat="1" applyFont="1" applyFill="1" applyBorder="1" applyAlignment="1" applyProtection="1">
      <alignment horizontal="right"/>
      <protection locked="0"/>
    </xf>
    <xf numFmtId="177" fontId="31" fillId="0" borderId="8" xfId="0" applyNumberFormat="1" applyFont="1" applyFill="1" applyBorder="1" applyAlignment="1" applyProtection="1">
      <alignment horizontal="right"/>
    </xf>
    <xf numFmtId="176" fontId="30" fillId="0" borderId="8" xfId="0" applyNumberFormat="1" applyFont="1" applyFill="1" applyBorder="1" applyAlignment="1" applyProtection="1"/>
    <xf numFmtId="0" fontId="30" fillId="0" borderId="11" xfId="0" applyFont="1" applyFill="1" applyBorder="1" applyAlignment="1" applyProtection="1">
      <alignment horizontal="center" vertical="center"/>
    </xf>
    <xf numFmtId="176" fontId="31" fillId="0" borderId="12" xfId="0" applyNumberFormat="1" applyFont="1" applyFill="1" applyBorder="1" applyAlignment="1" applyProtection="1"/>
    <xf numFmtId="176" fontId="31" fillId="0" borderId="13" xfId="0" applyNumberFormat="1" applyFont="1" applyFill="1" applyBorder="1" applyAlignment="1" applyProtection="1"/>
    <xf numFmtId="176" fontId="31" fillId="0" borderId="14" xfId="0" applyNumberFormat="1" applyFont="1" applyFill="1" applyBorder="1" applyAlignment="1" applyProtection="1"/>
    <xf numFmtId="176" fontId="31" fillId="0" borderId="15" xfId="0" applyNumberFormat="1" applyFont="1" applyFill="1" applyBorder="1" applyAlignment="1" applyProtection="1"/>
    <xf numFmtId="177" fontId="31" fillId="0" borderId="14" xfId="0" applyNumberFormat="1" applyFont="1" applyFill="1" applyBorder="1" applyAlignment="1" applyProtection="1"/>
    <xf numFmtId="178" fontId="31" fillId="0" borderId="12" xfId="0" applyNumberFormat="1" applyFont="1" applyFill="1" applyBorder="1" applyAlignment="1" applyProtection="1">
      <alignment horizontal="right"/>
      <protection locked="0"/>
    </xf>
    <xf numFmtId="178" fontId="31" fillId="0" borderId="16" xfId="0" applyNumberFormat="1" applyFont="1" applyFill="1" applyBorder="1" applyAlignment="1" applyProtection="1">
      <alignment horizontal="right"/>
    </xf>
    <xf numFmtId="176" fontId="31" fillId="0" borderId="15" xfId="0" applyNumberFormat="1" applyFont="1" applyFill="1" applyBorder="1" applyAlignment="1" applyProtection="1">
      <alignment horizontal="right"/>
    </xf>
    <xf numFmtId="176" fontId="31" fillId="0" borderId="13" xfId="0" applyNumberFormat="1" applyFont="1" applyFill="1" applyBorder="1" applyAlignment="1" applyProtection="1">
      <alignment horizontal="right"/>
    </xf>
    <xf numFmtId="176" fontId="31" fillId="0" borderId="14" xfId="0" applyNumberFormat="1" applyFont="1" applyFill="1" applyBorder="1" applyAlignment="1" applyProtection="1">
      <alignment horizontal="right"/>
    </xf>
    <xf numFmtId="0" fontId="30" fillId="0" borderId="17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 applyProtection="1">
      <alignment horizontal="distributed" vertical="center"/>
    </xf>
    <xf numFmtId="176" fontId="30" fillId="0" borderId="0" xfId="0" applyNumberFormat="1" applyFont="1" applyFill="1" applyBorder="1" applyAlignment="1" applyProtection="1"/>
    <xf numFmtId="37" fontId="30" fillId="0" borderId="0" xfId="0" applyNumberFormat="1" applyFont="1" applyFill="1" applyBorder="1" applyAlignment="1" applyProtection="1"/>
    <xf numFmtId="178" fontId="30" fillId="0" borderId="0" xfId="0" applyNumberFormat="1" applyFont="1" applyFill="1" applyBorder="1" applyAlignment="1" applyProtection="1"/>
    <xf numFmtId="176" fontId="30" fillId="0" borderId="2" xfId="0" applyNumberFormat="1" applyFont="1" applyFill="1" applyBorder="1" applyAlignment="1" applyProtection="1">
      <protection locked="0"/>
    </xf>
    <xf numFmtId="176" fontId="30" fillId="0" borderId="3" xfId="0" applyNumberFormat="1" applyFont="1" applyFill="1" applyBorder="1" applyAlignment="1" applyProtection="1">
      <protection locked="0"/>
    </xf>
    <xf numFmtId="176" fontId="30" fillId="0" borderId="3" xfId="0" applyNumberFormat="1" applyFont="1" applyFill="1" applyBorder="1" applyAlignment="1" applyProtection="1">
      <alignment horizontal="right"/>
      <protection locked="0"/>
    </xf>
    <xf numFmtId="176" fontId="30" fillId="0" borderId="3" xfId="0" applyNumberFormat="1" applyFont="1" applyFill="1" applyBorder="1" applyAlignment="1" applyProtection="1">
      <alignment horizontal="right"/>
    </xf>
    <xf numFmtId="176" fontId="30" fillId="0" borderId="4" xfId="0" applyNumberFormat="1" applyFont="1" applyFill="1" applyBorder="1" applyAlignment="1" applyProtection="1">
      <alignment horizontal="right"/>
      <protection locked="0"/>
    </xf>
    <xf numFmtId="176" fontId="30" fillId="0" borderId="5" xfId="0" applyNumberFormat="1" applyFont="1" applyFill="1" applyBorder="1" applyAlignment="1" applyProtection="1"/>
    <xf numFmtId="177" fontId="30" fillId="0" borderId="4" xfId="0" applyNumberFormat="1" applyFont="1" applyFill="1" applyBorder="1" applyAlignment="1" applyProtection="1"/>
    <xf numFmtId="179" fontId="30" fillId="0" borderId="2" xfId="0" applyNumberFormat="1" applyFont="1" applyFill="1" applyBorder="1" applyAlignment="1" applyProtection="1">
      <alignment horizontal="right"/>
      <protection locked="0"/>
    </xf>
    <xf numFmtId="179" fontId="30" fillId="0" borderId="18" xfId="0" applyNumberFormat="1" applyFont="1" applyFill="1" applyBorder="1" applyAlignment="1" applyProtection="1">
      <alignment horizontal="right"/>
      <protection locked="0"/>
    </xf>
    <xf numFmtId="176" fontId="30" fillId="0" borderId="5" xfId="0" applyNumberFormat="1" applyFont="1" applyFill="1" applyBorder="1" applyAlignment="1" applyProtection="1">
      <alignment horizontal="right"/>
      <protection locked="0"/>
    </xf>
    <xf numFmtId="179" fontId="30" fillId="0" borderId="10" xfId="0" applyNumberFormat="1" applyFont="1" applyFill="1" applyBorder="1" applyAlignment="1" applyProtection="1">
      <alignment horizontal="right"/>
      <protection locked="0"/>
    </xf>
    <xf numFmtId="0" fontId="30" fillId="0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horizontal="distributed" vertical="center"/>
    </xf>
    <xf numFmtId="0" fontId="30" fillId="0" borderId="0" xfId="0" applyFont="1" applyFill="1" applyAlignment="1" applyProtection="1"/>
    <xf numFmtId="0" fontId="30" fillId="0" borderId="19" xfId="0" applyFont="1" applyFill="1" applyBorder="1" applyAlignment="1" applyProtection="1">
      <alignment horizontal="center" vertical="center"/>
    </xf>
    <xf numFmtId="177" fontId="30" fillId="0" borderId="4" xfId="0" applyNumberFormat="1" applyFont="1" applyFill="1" applyBorder="1" applyAlignment="1" applyProtection="1">
      <alignment horizontal="right"/>
    </xf>
    <xf numFmtId="178" fontId="30" fillId="0" borderId="2" xfId="0" applyNumberFormat="1" applyFont="1" applyFill="1" applyBorder="1" applyAlignment="1" applyProtection="1">
      <alignment horizontal="right"/>
      <protection locked="0"/>
    </xf>
    <xf numFmtId="178" fontId="30" fillId="0" borderId="18" xfId="0" applyNumberFormat="1" applyFont="1" applyFill="1" applyBorder="1" applyAlignment="1" applyProtection="1">
      <alignment horizontal="right"/>
    </xf>
    <xf numFmtId="177" fontId="31" fillId="0" borderId="14" xfId="0" applyNumberFormat="1" applyFont="1" applyFill="1" applyBorder="1" applyAlignment="1" applyProtection="1">
      <alignment horizontal="right"/>
    </xf>
    <xf numFmtId="0" fontId="32" fillId="0" borderId="0" xfId="41" applyFont="1" applyFill="1" applyBorder="1" applyAlignment="1" applyProtection="1">
      <alignment horizontal="center"/>
    </xf>
    <xf numFmtId="0" fontId="33" fillId="0" borderId="0" xfId="41" applyFont="1" applyFill="1" applyBorder="1" applyAlignment="1" applyProtection="1">
      <alignment horizontal="center"/>
    </xf>
    <xf numFmtId="0" fontId="30" fillId="0" borderId="0" xfId="41" applyFont="1" applyFill="1" applyBorder="1" applyProtection="1"/>
    <xf numFmtId="0" fontId="34" fillId="0" borderId="0" xfId="41" applyFont="1" applyFill="1" applyBorder="1" applyAlignment="1" applyProtection="1">
      <alignment horizontal="center"/>
    </xf>
    <xf numFmtId="0" fontId="30" fillId="0" borderId="0" xfId="41" applyFont="1" applyFill="1" applyBorder="1" applyAlignment="1" applyProtection="1">
      <alignment horizontal="left"/>
    </xf>
    <xf numFmtId="176" fontId="30" fillId="0" borderId="3" xfId="41" applyNumberFormat="1" applyFont="1" applyFill="1" applyBorder="1" applyAlignment="1" applyProtection="1">
      <alignment horizontal="right"/>
    </xf>
    <xf numFmtId="176" fontId="30" fillId="0" borderId="5" xfId="41" applyNumberFormat="1" applyFont="1" applyFill="1" applyBorder="1" applyProtection="1"/>
    <xf numFmtId="177" fontId="30" fillId="0" borderId="4" xfId="41" applyNumberFormat="1" applyFont="1" applyFill="1" applyBorder="1" applyProtection="1"/>
    <xf numFmtId="178" fontId="30" fillId="0" borderId="18" xfId="41" applyNumberFormat="1" applyFont="1" applyFill="1" applyBorder="1" applyAlignment="1" applyProtection="1">
      <alignment horizontal="right"/>
    </xf>
    <xf numFmtId="177" fontId="30" fillId="0" borderId="8" xfId="41" applyNumberFormat="1" applyFont="1" applyFill="1" applyBorder="1" applyProtection="1"/>
    <xf numFmtId="176" fontId="31" fillId="0" borderId="6" xfId="41" applyNumberFormat="1" applyFont="1" applyFill="1" applyBorder="1" applyProtection="1"/>
    <xf numFmtId="176" fontId="31" fillId="0" borderId="7" xfId="41" applyNumberFormat="1" applyFont="1" applyFill="1" applyBorder="1" applyProtection="1"/>
    <xf numFmtId="176" fontId="31" fillId="0" borderId="7" xfId="41" applyNumberFormat="1" applyFont="1" applyFill="1" applyBorder="1" applyAlignment="1" applyProtection="1">
      <alignment horizontal="right"/>
    </xf>
    <xf numFmtId="176" fontId="31" fillId="0" borderId="8" xfId="41" applyNumberFormat="1" applyFont="1" applyFill="1" applyBorder="1" applyAlignment="1" applyProtection="1">
      <alignment horizontal="right"/>
    </xf>
    <xf numFmtId="176" fontId="31" fillId="0" borderId="9" xfId="41" applyNumberFormat="1" applyFont="1" applyFill="1" applyBorder="1" applyProtection="1"/>
    <xf numFmtId="177" fontId="31" fillId="0" borderId="8" xfId="41" applyNumberFormat="1" applyFont="1" applyFill="1" applyBorder="1" applyProtection="1"/>
    <xf numFmtId="176" fontId="31" fillId="0" borderId="9" xfId="41" applyNumberFormat="1" applyFont="1" applyFill="1" applyBorder="1" applyAlignment="1" applyProtection="1">
      <alignment horizontal="right"/>
    </xf>
    <xf numFmtId="176" fontId="30" fillId="0" borderId="8" xfId="41" applyNumberFormat="1" applyFont="1" applyFill="1" applyBorder="1" applyProtection="1"/>
    <xf numFmtId="176" fontId="31" fillId="0" borderId="12" xfId="41" applyNumberFormat="1" applyFont="1" applyFill="1" applyBorder="1" applyProtection="1"/>
    <xf numFmtId="176" fontId="31" fillId="0" borderId="13" xfId="41" applyNumberFormat="1" applyFont="1" applyFill="1" applyBorder="1" applyProtection="1"/>
    <xf numFmtId="176" fontId="31" fillId="0" borderId="14" xfId="41" applyNumberFormat="1" applyFont="1" applyFill="1" applyBorder="1" applyProtection="1"/>
    <xf numFmtId="176" fontId="31" fillId="0" borderId="15" xfId="41" applyNumberFormat="1" applyFont="1" applyFill="1" applyBorder="1" applyProtection="1"/>
    <xf numFmtId="177" fontId="31" fillId="0" borderId="14" xfId="41" applyNumberFormat="1" applyFont="1" applyFill="1" applyBorder="1" applyProtection="1"/>
    <xf numFmtId="178" fontId="31" fillId="0" borderId="16" xfId="41" applyNumberFormat="1" applyFont="1" applyFill="1" applyBorder="1" applyAlignment="1" applyProtection="1">
      <alignment horizontal="right"/>
    </xf>
    <xf numFmtId="176" fontId="31" fillId="0" borderId="15" xfId="41" applyNumberFormat="1" applyFont="1" applyFill="1" applyBorder="1" applyAlignment="1" applyProtection="1">
      <alignment horizontal="right"/>
    </xf>
    <xf numFmtId="176" fontId="31" fillId="0" borderId="13" xfId="41" applyNumberFormat="1" applyFont="1" applyFill="1" applyBorder="1" applyAlignment="1" applyProtection="1">
      <alignment horizontal="right"/>
    </xf>
    <xf numFmtId="176" fontId="31" fillId="0" borderId="14" xfId="41" applyNumberFormat="1" applyFont="1" applyFill="1" applyBorder="1" applyAlignment="1" applyProtection="1">
      <alignment horizontal="right"/>
    </xf>
    <xf numFmtId="176" fontId="30" fillId="0" borderId="0" xfId="41" applyNumberFormat="1" applyFont="1" applyFill="1" applyBorder="1" applyProtection="1"/>
    <xf numFmtId="37" fontId="30" fillId="0" borderId="0" xfId="41" applyNumberFormat="1" applyFont="1" applyFill="1" applyBorder="1" applyProtection="1"/>
    <xf numFmtId="178" fontId="30" fillId="0" borderId="0" xfId="41" applyNumberFormat="1" applyFont="1" applyFill="1" applyBorder="1" applyProtection="1"/>
    <xf numFmtId="179" fontId="30" fillId="0" borderId="18" xfId="41" applyNumberFormat="1" applyFont="1" applyFill="1" applyBorder="1" applyAlignment="1" applyProtection="1">
      <alignment horizontal="right"/>
      <protection locked="0"/>
    </xf>
    <xf numFmtId="179" fontId="30" fillId="0" borderId="10" xfId="41" applyNumberFormat="1" applyFont="1" applyFill="1" applyBorder="1" applyAlignment="1" applyProtection="1">
      <alignment horizontal="right"/>
      <protection locked="0"/>
    </xf>
    <xf numFmtId="0" fontId="30" fillId="0" borderId="0" xfId="41" applyFont="1" applyFill="1" applyProtection="1"/>
    <xf numFmtId="177" fontId="30" fillId="0" borderId="4" xfId="41" applyNumberFormat="1" applyFont="1" applyFill="1" applyBorder="1" applyAlignment="1" applyProtection="1">
      <alignment horizontal="right"/>
    </xf>
    <xf numFmtId="177" fontId="31" fillId="0" borderId="14" xfId="41" applyNumberFormat="1" applyFont="1" applyFill="1" applyBorder="1" applyAlignment="1" applyProtection="1">
      <alignment horizontal="right"/>
    </xf>
    <xf numFmtId="176" fontId="30" fillId="0" borderId="48" xfId="41" applyNumberFormat="1" applyFont="1" applyFill="1" applyBorder="1" applyAlignment="1" applyProtection="1">
      <alignment horizontal="right"/>
    </xf>
    <xf numFmtId="178" fontId="30" fillId="0" borderId="53" xfId="41" applyNumberFormat="1" applyFont="1" applyFill="1" applyBorder="1" applyAlignment="1" applyProtection="1">
      <alignment horizontal="right"/>
    </xf>
    <xf numFmtId="176" fontId="30" fillId="0" borderId="54" xfId="41" applyNumberFormat="1" applyFont="1" applyFill="1" applyBorder="1" applyAlignment="1" applyProtection="1">
      <alignment horizontal="right"/>
      <protection locked="0"/>
    </xf>
    <xf numFmtId="176" fontId="30" fillId="0" borderId="55" xfId="41" applyNumberFormat="1" applyFont="1" applyFill="1" applyBorder="1" applyAlignment="1" applyProtection="1">
      <alignment horizontal="right"/>
      <protection locked="0"/>
    </xf>
    <xf numFmtId="176" fontId="31" fillId="0" borderId="57" xfId="41" applyNumberFormat="1" applyFont="1" applyFill="1" applyBorder="1" applyProtection="1"/>
    <xf numFmtId="176" fontId="31" fillId="0" borderId="58" xfId="41" applyNumberFormat="1" applyFont="1" applyFill="1" applyBorder="1" applyProtection="1"/>
    <xf numFmtId="176" fontId="31" fillId="0" borderId="58" xfId="41" applyNumberFormat="1" applyFont="1" applyFill="1" applyBorder="1" applyAlignment="1" applyProtection="1">
      <alignment horizontal="right"/>
    </xf>
    <xf numFmtId="176" fontId="31" fillId="0" borderId="59" xfId="41" applyNumberFormat="1" applyFont="1" applyFill="1" applyBorder="1" applyAlignment="1" applyProtection="1">
      <alignment horizontal="right"/>
    </xf>
    <xf numFmtId="178" fontId="31" fillId="0" borderId="61" xfId="41" applyNumberFormat="1" applyFont="1" applyFill="1" applyBorder="1" applyAlignment="1" applyProtection="1">
      <alignment horizontal="right"/>
    </xf>
    <xf numFmtId="176" fontId="31" fillId="0" borderId="60" xfId="41" applyNumberFormat="1" applyFont="1" applyFill="1" applyBorder="1" applyAlignment="1" applyProtection="1">
      <alignment horizontal="right"/>
    </xf>
    <xf numFmtId="176" fontId="31" fillId="0" borderId="62" xfId="41" applyNumberFormat="1" applyFont="1" applyFill="1" applyBorder="1" applyAlignment="1" applyProtection="1">
      <alignment horizontal="right"/>
    </xf>
    <xf numFmtId="0" fontId="30" fillId="0" borderId="56" xfId="41" applyFont="1" applyFill="1" applyBorder="1" applyAlignment="1" applyProtection="1">
      <alignment horizontal="center" vertical="center"/>
    </xf>
    <xf numFmtId="0" fontId="30" fillId="0" borderId="0" xfId="41" applyFont="1" applyFill="1" applyBorder="1" applyAlignment="1" applyProtection="1">
      <alignment horizontal="distributed" vertical="center"/>
    </xf>
    <xf numFmtId="0" fontId="30" fillId="0" borderId="49" xfId="41" applyFont="1" applyFill="1" applyBorder="1" applyAlignment="1" applyProtection="1">
      <alignment horizontal="center" vertical="center"/>
    </xf>
    <xf numFmtId="0" fontId="30" fillId="0" borderId="1" xfId="41" applyFont="1" applyFill="1" applyBorder="1" applyAlignment="1" applyProtection="1">
      <alignment horizontal="center" vertical="center"/>
    </xf>
    <xf numFmtId="176" fontId="30" fillId="0" borderId="48" xfId="41" applyNumberFormat="1" applyFont="1" applyFill="1" applyBorder="1" applyAlignment="1" applyProtection="1">
      <alignment horizontal="right" vertical="center"/>
    </xf>
    <xf numFmtId="176" fontId="30" fillId="0" borderId="5" xfId="41" applyNumberFormat="1" applyFont="1" applyFill="1" applyBorder="1" applyAlignment="1" applyProtection="1">
      <alignment vertical="center"/>
    </xf>
    <xf numFmtId="177" fontId="30" fillId="0" borderId="4" xfId="41" applyNumberFormat="1" applyFont="1" applyFill="1" applyBorder="1" applyAlignment="1" applyProtection="1">
      <alignment vertical="center"/>
    </xf>
    <xf numFmtId="177" fontId="30" fillId="0" borderId="18" xfId="41" applyNumberFormat="1" applyFont="1" applyFill="1" applyBorder="1" applyAlignment="1" applyProtection="1">
      <alignment horizontal="right" vertical="center"/>
    </xf>
    <xf numFmtId="177" fontId="30" fillId="0" borderId="8" xfId="41" applyNumberFormat="1" applyFont="1" applyFill="1" applyBorder="1" applyAlignment="1" applyProtection="1">
      <alignment vertical="center"/>
    </xf>
    <xf numFmtId="177" fontId="30" fillId="0" borderId="10" xfId="41" applyNumberFormat="1" applyFont="1" applyFill="1" applyBorder="1" applyAlignment="1" applyProtection="1">
      <alignment horizontal="right" vertical="center"/>
    </xf>
    <xf numFmtId="176" fontId="31" fillId="0" borderId="6" xfId="41" applyNumberFormat="1" applyFont="1" applyFill="1" applyBorder="1" applyAlignment="1" applyProtection="1">
      <alignment vertical="center"/>
    </xf>
    <xf numFmtId="176" fontId="31" fillId="0" borderId="7" xfId="41" applyNumberFormat="1" applyFont="1" applyFill="1" applyBorder="1" applyAlignment="1" applyProtection="1">
      <alignment vertical="center"/>
    </xf>
    <xf numFmtId="176" fontId="31" fillId="0" borderId="7" xfId="41" applyNumberFormat="1" applyFont="1" applyFill="1" applyBorder="1" applyAlignment="1" applyProtection="1">
      <alignment horizontal="right" vertical="center"/>
    </xf>
    <xf numFmtId="176" fontId="31" fillId="0" borderId="8" xfId="41" applyNumberFormat="1" applyFont="1" applyFill="1" applyBorder="1" applyAlignment="1" applyProtection="1">
      <alignment horizontal="right" vertical="center"/>
    </xf>
    <xf numFmtId="176" fontId="31" fillId="0" borderId="9" xfId="41" applyNumberFormat="1" applyFont="1" applyFill="1" applyBorder="1" applyAlignment="1" applyProtection="1">
      <alignment vertical="center"/>
    </xf>
    <xf numFmtId="177" fontId="31" fillId="0" borderId="8" xfId="41" applyNumberFormat="1" applyFont="1" applyFill="1" applyBorder="1" applyAlignment="1" applyProtection="1">
      <alignment vertical="center"/>
    </xf>
    <xf numFmtId="177" fontId="31" fillId="0" borderId="10" xfId="41" applyNumberFormat="1" applyFont="1" applyFill="1" applyBorder="1" applyAlignment="1" applyProtection="1">
      <alignment horizontal="right" vertical="center"/>
    </xf>
    <xf numFmtId="176" fontId="31" fillId="0" borderId="9" xfId="41" applyNumberFormat="1" applyFont="1" applyFill="1" applyBorder="1" applyAlignment="1" applyProtection="1">
      <alignment horizontal="right" vertical="center"/>
    </xf>
    <xf numFmtId="177" fontId="31" fillId="0" borderId="8" xfId="41" applyNumberFormat="1" applyFont="1" applyFill="1" applyBorder="1" applyAlignment="1" applyProtection="1">
      <alignment horizontal="right" vertical="center"/>
    </xf>
    <xf numFmtId="176" fontId="30" fillId="0" borderId="8" xfId="41" applyNumberFormat="1" applyFont="1" applyFill="1" applyBorder="1" applyAlignment="1" applyProtection="1">
      <alignment vertical="center"/>
    </xf>
    <xf numFmtId="176" fontId="31" fillId="0" borderId="12" xfId="41" applyNumberFormat="1" applyFont="1" applyFill="1" applyBorder="1" applyAlignment="1" applyProtection="1">
      <alignment vertical="center"/>
    </xf>
    <xf numFmtId="176" fontId="31" fillId="0" borderId="13" xfId="41" applyNumberFormat="1" applyFont="1" applyFill="1" applyBorder="1" applyAlignment="1" applyProtection="1">
      <alignment vertical="center"/>
    </xf>
    <xf numFmtId="176" fontId="31" fillId="0" borderId="14" xfId="41" applyNumberFormat="1" applyFont="1" applyFill="1" applyBorder="1" applyAlignment="1" applyProtection="1">
      <alignment vertical="center"/>
    </xf>
    <xf numFmtId="176" fontId="31" fillId="0" borderId="15" xfId="41" applyNumberFormat="1" applyFont="1" applyFill="1" applyBorder="1" applyAlignment="1" applyProtection="1">
      <alignment vertical="center"/>
    </xf>
    <xf numFmtId="177" fontId="31" fillId="0" borderId="14" xfId="41" applyNumberFormat="1" applyFont="1" applyFill="1" applyBorder="1" applyAlignment="1" applyProtection="1">
      <alignment vertical="center"/>
    </xf>
    <xf numFmtId="177" fontId="31" fillId="0" borderId="16" xfId="41" applyNumberFormat="1" applyFont="1" applyFill="1" applyBorder="1" applyAlignment="1" applyProtection="1">
      <alignment horizontal="right" vertical="center"/>
    </xf>
    <xf numFmtId="176" fontId="31" fillId="0" borderId="15" xfId="41" applyNumberFormat="1" applyFont="1" applyFill="1" applyBorder="1" applyAlignment="1" applyProtection="1">
      <alignment horizontal="right" vertical="center"/>
    </xf>
    <xf numFmtId="176" fontId="31" fillId="0" borderId="13" xfId="41" applyNumberFormat="1" applyFont="1" applyFill="1" applyBorder="1" applyAlignment="1" applyProtection="1">
      <alignment horizontal="right" vertical="center"/>
    </xf>
    <xf numFmtId="176" fontId="31" fillId="0" borderId="14" xfId="41" applyNumberFormat="1" applyFont="1" applyFill="1" applyBorder="1" applyAlignment="1" applyProtection="1">
      <alignment horizontal="right" vertical="center"/>
    </xf>
    <xf numFmtId="177" fontId="30" fillId="0" borderId="18" xfId="41" applyNumberFormat="1" applyFont="1" applyFill="1" applyBorder="1" applyAlignment="1" applyProtection="1">
      <alignment horizontal="right" vertical="center"/>
      <protection locked="0"/>
    </xf>
    <xf numFmtId="177" fontId="30" fillId="0" borderId="10" xfId="41" applyNumberFormat="1" applyFont="1" applyFill="1" applyBorder="1" applyAlignment="1" applyProtection="1">
      <alignment horizontal="right" vertical="center"/>
      <protection locked="0"/>
    </xf>
    <xf numFmtId="176" fontId="31" fillId="0" borderId="0" xfId="41" applyNumberFormat="1" applyFont="1" applyFill="1" applyBorder="1" applyAlignment="1" applyProtection="1">
      <alignment vertical="center"/>
    </xf>
    <xf numFmtId="177" fontId="31" fillId="0" borderId="0" xfId="41" applyNumberFormat="1" applyFont="1" applyFill="1" applyBorder="1" applyAlignment="1" applyProtection="1">
      <alignment vertical="center"/>
    </xf>
    <xf numFmtId="177" fontId="31" fillId="0" borderId="0" xfId="41" applyNumberFormat="1" applyFont="1" applyFill="1" applyBorder="1" applyAlignment="1" applyProtection="1">
      <alignment horizontal="right" vertical="center"/>
    </xf>
    <xf numFmtId="177" fontId="30" fillId="0" borderId="53" xfId="41" applyNumberFormat="1" applyFont="1" applyFill="1" applyBorder="1" applyAlignment="1" applyProtection="1">
      <alignment horizontal="right" vertical="center"/>
    </xf>
    <xf numFmtId="176" fontId="30" fillId="0" borderId="54" xfId="41" applyNumberFormat="1" applyFont="1" applyFill="1" applyBorder="1" applyAlignment="1" applyProtection="1">
      <alignment horizontal="right" vertical="center"/>
      <protection locked="0"/>
    </xf>
    <xf numFmtId="176" fontId="30" fillId="0" borderId="55" xfId="41" applyNumberFormat="1" applyFont="1" applyFill="1" applyBorder="1" applyAlignment="1" applyProtection="1">
      <alignment horizontal="right" vertical="center"/>
      <protection locked="0"/>
    </xf>
    <xf numFmtId="176" fontId="31" fillId="0" borderId="57" xfId="41" applyNumberFormat="1" applyFont="1" applyFill="1" applyBorder="1" applyAlignment="1" applyProtection="1">
      <alignment vertical="center"/>
    </xf>
    <xf numFmtId="176" fontId="31" fillId="0" borderId="58" xfId="41" applyNumberFormat="1" applyFont="1" applyFill="1" applyBorder="1" applyAlignment="1" applyProtection="1">
      <alignment vertical="center"/>
    </xf>
    <xf numFmtId="176" fontId="31" fillId="0" borderId="58" xfId="41" applyNumberFormat="1" applyFont="1" applyFill="1" applyBorder="1" applyAlignment="1" applyProtection="1">
      <alignment horizontal="right" vertical="center"/>
    </xf>
    <xf numFmtId="176" fontId="31" fillId="0" borderId="59" xfId="41" applyNumberFormat="1" applyFont="1" applyFill="1" applyBorder="1" applyAlignment="1" applyProtection="1">
      <alignment horizontal="right" vertical="center"/>
    </xf>
    <xf numFmtId="177" fontId="31" fillId="0" borderId="61" xfId="41" applyNumberFormat="1" applyFont="1" applyFill="1" applyBorder="1" applyAlignment="1" applyProtection="1">
      <alignment horizontal="right" vertical="center"/>
    </xf>
    <xf numFmtId="176" fontId="31" fillId="0" borderId="60" xfId="41" applyNumberFormat="1" applyFont="1" applyFill="1" applyBorder="1" applyAlignment="1" applyProtection="1">
      <alignment horizontal="right" vertical="center"/>
    </xf>
    <xf numFmtId="176" fontId="31" fillId="0" borderId="62" xfId="41" applyNumberFormat="1" applyFont="1" applyFill="1" applyBorder="1" applyAlignment="1" applyProtection="1">
      <alignment horizontal="right" vertical="center"/>
    </xf>
    <xf numFmtId="0" fontId="30" fillId="0" borderId="70" xfId="41" applyFont="1" applyFill="1" applyBorder="1" applyAlignment="1" applyProtection="1">
      <alignment horizontal="center" vertical="center"/>
      <protection locked="0"/>
    </xf>
    <xf numFmtId="177" fontId="30" fillId="0" borderId="72" xfId="41" applyNumberFormat="1" applyFont="1" applyFill="1" applyBorder="1" applyAlignment="1" applyProtection="1">
      <alignment horizontal="right" vertical="center"/>
      <protection locked="0"/>
    </xf>
    <xf numFmtId="177" fontId="30" fillId="0" borderId="74" xfId="41" applyNumberFormat="1" applyFont="1" applyFill="1" applyBorder="1" applyAlignment="1" applyProtection="1">
      <alignment horizontal="right" vertical="center"/>
      <protection locked="0"/>
    </xf>
    <xf numFmtId="177" fontId="31" fillId="0" borderId="74" xfId="41" applyNumberFormat="1" applyFont="1" applyFill="1" applyBorder="1" applyAlignment="1" applyProtection="1">
      <alignment horizontal="right" vertical="center"/>
      <protection locked="0"/>
    </xf>
    <xf numFmtId="177" fontId="30" fillId="0" borderId="74" xfId="41" applyNumberFormat="1" applyFont="1" applyFill="1" applyBorder="1" applyAlignment="1" applyProtection="1">
      <alignment horizontal="right" vertical="center"/>
    </xf>
    <xf numFmtId="177" fontId="31" fillId="0" borderId="74" xfId="41" applyNumberFormat="1" applyFont="1" applyFill="1" applyBorder="1" applyAlignment="1" applyProtection="1">
      <alignment horizontal="right" vertical="center"/>
    </xf>
    <xf numFmtId="177" fontId="31" fillId="0" borderId="75" xfId="41" applyNumberFormat="1" applyFont="1" applyFill="1" applyBorder="1" applyAlignment="1" applyProtection="1">
      <alignment horizontal="right" vertical="center"/>
      <protection locked="0"/>
    </xf>
    <xf numFmtId="177" fontId="30" fillId="0" borderId="76" xfId="41" applyNumberFormat="1" applyFont="1" applyFill="1" applyBorder="1" applyAlignment="1" applyProtection="1">
      <alignment horizontal="right" vertical="center"/>
      <protection locked="0"/>
    </xf>
    <xf numFmtId="176" fontId="30" fillId="0" borderId="31" xfId="41" applyNumberFormat="1" applyFont="1" applyFill="1" applyBorder="1" applyAlignment="1" applyProtection="1">
      <alignment vertical="center"/>
      <protection locked="0"/>
    </xf>
    <xf numFmtId="176" fontId="30" fillId="0" borderId="0" xfId="41" applyNumberFormat="1" applyFont="1" applyFill="1" applyBorder="1" applyAlignment="1" applyProtection="1">
      <alignment vertical="center"/>
      <protection locked="0"/>
    </xf>
    <xf numFmtId="176" fontId="31" fillId="0" borderId="33" xfId="41" applyNumberFormat="1" applyFont="1" applyFill="1" applyBorder="1" applyAlignment="1" applyProtection="1">
      <alignment vertical="center"/>
    </xf>
    <xf numFmtId="176" fontId="30" fillId="0" borderId="0" xfId="41" applyNumberFormat="1" applyFont="1" applyFill="1" applyBorder="1" applyAlignment="1" applyProtection="1">
      <alignment horizontal="right" vertical="center"/>
      <protection locked="0"/>
    </xf>
    <xf numFmtId="0" fontId="30" fillId="0" borderId="70" xfId="41" applyFont="1" applyFill="1" applyBorder="1" applyAlignment="1" applyProtection="1">
      <alignment horizontal="center" vertical="center"/>
    </xf>
    <xf numFmtId="176" fontId="30" fillId="0" borderId="72" xfId="41" applyNumberFormat="1" applyFont="1" applyFill="1" applyBorder="1" applyAlignment="1" applyProtection="1">
      <alignment vertical="center"/>
    </xf>
    <xf numFmtId="176" fontId="30" fillId="0" borderId="74" xfId="41" applyNumberFormat="1" applyFont="1" applyFill="1" applyBorder="1" applyAlignment="1" applyProtection="1">
      <alignment vertical="center"/>
    </xf>
    <xf numFmtId="176" fontId="31" fillId="0" borderId="74" xfId="41" applyNumberFormat="1" applyFont="1" applyFill="1" applyBorder="1" applyAlignment="1" applyProtection="1">
      <alignment vertical="center"/>
    </xf>
    <xf numFmtId="176" fontId="31" fillId="0" borderId="75" xfId="41" applyNumberFormat="1" applyFont="1" applyFill="1" applyBorder="1" applyAlignment="1" applyProtection="1">
      <alignment vertical="center"/>
    </xf>
    <xf numFmtId="176" fontId="30" fillId="0" borderId="63" xfId="41" applyNumberFormat="1" applyFont="1" applyFill="1" applyBorder="1" applyAlignment="1" applyProtection="1">
      <alignment vertical="center"/>
    </xf>
    <xf numFmtId="176" fontId="30" fillId="0" borderId="65" xfId="41" applyNumberFormat="1" applyFont="1" applyFill="1" applyBorder="1" applyAlignment="1" applyProtection="1">
      <alignment vertical="center"/>
    </xf>
    <xf numFmtId="176" fontId="31" fillId="0" borderId="66" xfId="41" applyNumberFormat="1" applyFont="1" applyFill="1" applyBorder="1" applyAlignment="1" applyProtection="1">
      <alignment vertical="center"/>
    </xf>
    <xf numFmtId="177" fontId="30" fillId="0" borderId="78" xfId="41" applyNumberFormat="1" applyFont="1" applyFill="1" applyBorder="1" applyAlignment="1" applyProtection="1">
      <alignment horizontal="right" vertical="center"/>
      <protection locked="0"/>
    </xf>
    <xf numFmtId="0" fontId="30" fillId="0" borderId="71" xfId="41" applyFont="1" applyFill="1" applyBorder="1" applyAlignment="1" applyProtection="1">
      <alignment horizontal="center" vertical="center"/>
    </xf>
    <xf numFmtId="177" fontId="30" fillId="0" borderId="73" xfId="41" applyNumberFormat="1" applyFont="1" applyFill="1" applyBorder="1" applyAlignment="1" applyProtection="1">
      <alignment vertical="center"/>
    </xf>
    <xf numFmtId="177" fontId="30" fillId="0" borderId="55" xfId="41" applyNumberFormat="1" applyFont="1" applyFill="1" applyBorder="1" applyAlignment="1" applyProtection="1">
      <alignment vertical="center"/>
    </xf>
    <xf numFmtId="177" fontId="31" fillId="0" borderId="55" xfId="41" applyNumberFormat="1" applyFont="1" applyFill="1" applyBorder="1" applyAlignment="1" applyProtection="1">
      <alignment vertical="center"/>
    </xf>
    <xf numFmtId="177" fontId="31" fillId="0" borderId="62" xfId="41" applyNumberFormat="1" applyFont="1" applyFill="1" applyBorder="1" applyAlignment="1" applyProtection="1">
      <alignment vertical="center"/>
    </xf>
    <xf numFmtId="177" fontId="30" fillId="0" borderId="79" xfId="41" applyNumberFormat="1" applyFont="1" applyFill="1" applyBorder="1" applyAlignment="1" applyProtection="1">
      <alignment vertical="center"/>
    </xf>
    <xf numFmtId="177" fontId="30" fillId="0" borderId="78" xfId="41" applyNumberFormat="1" applyFont="1" applyFill="1" applyBorder="1" applyAlignment="1" applyProtection="1">
      <alignment vertical="center"/>
    </xf>
    <xf numFmtId="177" fontId="31" fillId="0" borderId="80" xfId="41" applyNumberFormat="1" applyFont="1" applyFill="1" applyBorder="1" applyAlignment="1" applyProtection="1">
      <alignment vertical="center"/>
    </xf>
    <xf numFmtId="176" fontId="31" fillId="0" borderId="6" xfId="41" applyNumberFormat="1" applyFont="1" applyFill="1" applyBorder="1" applyAlignment="1" applyProtection="1">
      <alignment horizontal="right" vertical="center"/>
    </xf>
    <xf numFmtId="176" fontId="31" fillId="0" borderId="7" xfId="41" applyNumberFormat="1" applyFont="1" applyFill="1" applyBorder="1" applyAlignment="1" applyProtection="1">
      <alignment horizontal="right" vertical="center"/>
      <protection locked="0"/>
    </xf>
    <xf numFmtId="0" fontId="30" fillId="0" borderId="0" xfId="41" applyFont="1" applyFill="1" applyBorder="1" applyAlignment="1" applyProtection="1">
      <alignment horizontal="distributed" vertical="center"/>
    </xf>
    <xf numFmtId="0" fontId="30" fillId="0" borderId="0" xfId="41" applyFont="1" applyFill="1" applyBorder="1" applyAlignment="1" applyProtection="1">
      <alignment horizontal="center" vertical="center"/>
    </xf>
    <xf numFmtId="0" fontId="30" fillId="0" borderId="1" xfId="41" applyFont="1" applyFill="1" applyBorder="1" applyAlignment="1" applyProtection="1">
      <alignment horizontal="center" vertical="center"/>
    </xf>
    <xf numFmtId="177" fontId="30" fillId="0" borderId="53" xfId="41" applyNumberFormat="1" applyFont="1" applyFill="1" applyBorder="1" applyAlignment="1" applyProtection="1">
      <alignment horizontal="right" vertical="center"/>
      <protection locked="0"/>
    </xf>
    <xf numFmtId="176" fontId="30" fillId="0" borderId="76" xfId="41" applyNumberFormat="1" applyFont="1" applyFill="1" applyBorder="1" applyAlignment="1" applyProtection="1">
      <alignment horizontal="right" vertical="center"/>
      <protection locked="0"/>
    </xf>
    <xf numFmtId="176" fontId="30" fillId="0" borderId="74" xfId="41" applyNumberFormat="1" applyFont="1" applyFill="1" applyBorder="1" applyAlignment="1" applyProtection="1">
      <alignment horizontal="right" vertical="center"/>
      <protection locked="0"/>
    </xf>
    <xf numFmtId="176" fontId="31" fillId="0" borderId="75" xfId="41" applyNumberFormat="1" applyFont="1" applyFill="1" applyBorder="1" applyAlignment="1" applyProtection="1">
      <alignment horizontal="right" vertical="center"/>
    </xf>
    <xf numFmtId="176" fontId="31" fillId="0" borderId="82" xfId="41" applyNumberFormat="1" applyFont="1" applyFill="1" applyBorder="1" applyAlignment="1" applyProtection="1">
      <alignment vertical="center"/>
    </xf>
    <xf numFmtId="176" fontId="30" fillId="0" borderId="72" xfId="41" applyNumberFormat="1" applyFont="1" applyFill="1" applyBorder="1" applyAlignment="1" applyProtection="1">
      <alignment horizontal="right" vertical="center"/>
      <protection locked="0"/>
    </xf>
    <xf numFmtId="176" fontId="30" fillId="0" borderId="73" xfId="41" applyNumberFormat="1" applyFont="1" applyFill="1" applyBorder="1" applyAlignment="1" applyProtection="1">
      <alignment horizontal="right" vertical="center"/>
      <protection locked="0"/>
    </xf>
    <xf numFmtId="176" fontId="31" fillId="0" borderId="74" xfId="41" applyNumberFormat="1" applyFont="1" applyFill="1" applyBorder="1" applyAlignment="1" applyProtection="1">
      <alignment horizontal="right" vertical="center"/>
    </xf>
    <xf numFmtId="176" fontId="31" fillId="0" borderId="55" xfId="41" applyNumberFormat="1" applyFont="1" applyFill="1" applyBorder="1" applyAlignment="1" applyProtection="1">
      <alignment horizontal="right" vertical="center"/>
    </xf>
    <xf numFmtId="176" fontId="30" fillId="0" borderId="74" xfId="41" applyNumberFormat="1" applyFont="1" applyFill="1" applyBorder="1" applyAlignment="1" applyProtection="1">
      <alignment horizontal="right" vertical="center"/>
    </xf>
    <xf numFmtId="176" fontId="30" fillId="0" borderId="83" xfId="41" applyNumberFormat="1" applyFont="1" applyFill="1" applyBorder="1" applyAlignment="1" applyProtection="1">
      <alignment horizontal="right" vertical="center"/>
      <protection locked="0"/>
    </xf>
    <xf numFmtId="176" fontId="31" fillId="0" borderId="83" xfId="41" applyNumberFormat="1" applyFont="1" applyFill="1" applyBorder="1" applyAlignment="1" applyProtection="1">
      <alignment horizontal="right" vertical="center"/>
    </xf>
    <xf numFmtId="176" fontId="31" fillId="0" borderId="74" xfId="41" applyNumberFormat="1" applyFont="1" applyFill="1" applyBorder="1" applyAlignment="1" applyProtection="1">
      <alignment horizontal="right" vertical="center"/>
      <protection locked="0"/>
    </xf>
    <xf numFmtId="176" fontId="31" fillId="0" borderId="55" xfId="41" applyNumberFormat="1" applyFont="1" applyFill="1" applyBorder="1" applyAlignment="1" applyProtection="1">
      <alignment horizontal="right" vertical="center"/>
      <protection locked="0"/>
    </xf>
    <xf numFmtId="176" fontId="30" fillId="0" borderId="83" xfId="41" applyNumberFormat="1" applyFont="1" applyFill="1" applyBorder="1" applyAlignment="1" applyProtection="1">
      <alignment vertical="center"/>
    </xf>
    <xf numFmtId="176" fontId="30" fillId="0" borderId="65" xfId="41" applyNumberFormat="1" applyFont="1" applyFill="1" applyBorder="1" applyAlignment="1" applyProtection="1">
      <alignment horizontal="right" vertical="center"/>
      <protection locked="0"/>
    </xf>
    <xf numFmtId="176" fontId="30" fillId="0" borderId="84" xfId="41" applyNumberFormat="1" applyFont="1" applyFill="1" applyBorder="1" applyAlignment="1" applyProtection="1">
      <alignment horizontal="right" vertical="center"/>
      <protection locked="0"/>
    </xf>
    <xf numFmtId="176" fontId="30" fillId="0" borderId="85" xfId="41" applyNumberFormat="1" applyFont="1" applyFill="1" applyBorder="1" applyAlignment="1" applyProtection="1">
      <alignment horizontal="right" vertical="center"/>
      <protection locked="0"/>
    </xf>
    <xf numFmtId="0" fontId="30" fillId="0" borderId="64" xfId="41" applyFont="1" applyFill="1" applyBorder="1" applyAlignment="1" applyProtection="1">
      <alignment horizontal="center" vertical="center"/>
    </xf>
    <xf numFmtId="0" fontId="30" fillId="0" borderId="67" xfId="41" applyFont="1" applyFill="1" applyBorder="1" applyAlignment="1" applyProtection="1">
      <alignment horizontal="center" vertical="center"/>
    </xf>
    <xf numFmtId="176" fontId="30" fillId="0" borderId="76" xfId="41" applyNumberFormat="1" applyFont="1" applyFill="1" applyBorder="1" applyAlignment="1" applyProtection="1">
      <alignment vertical="center"/>
      <protection locked="0"/>
    </xf>
    <xf numFmtId="176" fontId="30" fillId="0" borderId="74" xfId="41" applyNumberFormat="1" applyFont="1" applyFill="1" applyBorder="1" applyAlignment="1" applyProtection="1">
      <alignment vertical="center"/>
      <protection locked="0"/>
    </xf>
    <xf numFmtId="176" fontId="30" fillId="0" borderId="50" xfId="41" applyNumberFormat="1" applyFont="1" applyFill="1" applyBorder="1" applyAlignment="1" applyProtection="1">
      <alignment horizontal="right" vertical="center"/>
      <protection locked="0"/>
    </xf>
    <xf numFmtId="176" fontId="31" fillId="0" borderId="57" xfId="41" applyNumberFormat="1" applyFont="1" applyFill="1" applyBorder="1" applyAlignment="1" applyProtection="1">
      <alignment horizontal="right" vertical="center"/>
    </xf>
    <xf numFmtId="177" fontId="30" fillId="0" borderId="54" xfId="41" applyNumberFormat="1" applyFont="1" applyFill="1" applyBorder="1" applyAlignment="1" applyProtection="1">
      <alignment horizontal="right" vertical="center"/>
    </xf>
    <xf numFmtId="177" fontId="30" fillId="0" borderId="55" xfId="41" applyNumberFormat="1" applyFont="1" applyFill="1" applyBorder="1" applyAlignment="1" applyProtection="1">
      <alignment horizontal="right" vertical="center"/>
    </xf>
    <xf numFmtId="177" fontId="31" fillId="0" borderId="62" xfId="41" applyNumberFormat="1" applyFont="1" applyFill="1" applyBorder="1" applyAlignment="1" applyProtection="1">
      <alignment horizontal="right" vertical="center"/>
    </xf>
    <xf numFmtId="176" fontId="31" fillId="0" borderId="86" xfId="41" applyNumberFormat="1" applyFont="1" applyFill="1" applyBorder="1" applyAlignment="1" applyProtection="1">
      <alignment horizontal="right" vertical="center"/>
    </xf>
    <xf numFmtId="0" fontId="36" fillId="0" borderId="30" xfId="0" applyFont="1" applyFill="1" applyBorder="1" applyAlignment="1" applyProtection="1">
      <alignment horizontal="center" vertical="center"/>
    </xf>
    <xf numFmtId="0" fontId="36" fillId="0" borderId="31" xfId="0" applyFont="1" applyFill="1" applyBorder="1" applyAlignment="1" applyProtection="1">
      <alignment horizontal="center" vertical="center"/>
    </xf>
    <xf numFmtId="0" fontId="36" fillId="0" borderId="19" xfId="0" applyFont="1" applyFill="1" applyBorder="1" applyAlignment="1" applyProtection="1">
      <alignment horizontal="center" vertical="center"/>
    </xf>
    <xf numFmtId="0" fontId="36" fillId="0" borderId="38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horizontal="center" vertical="center"/>
    </xf>
    <xf numFmtId="0" fontId="30" fillId="0" borderId="33" xfId="0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 applyProtection="1">
      <alignment horizontal="distributed" vertical="center"/>
    </xf>
    <xf numFmtId="0" fontId="30" fillId="0" borderId="31" xfId="0" applyFont="1" applyFill="1" applyBorder="1" applyAlignment="1" applyProtection="1">
      <alignment horizontal="distributed" vertical="center"/>
    </xf>
    <xf numFmtId="0" fontId="30" fillId="0" borderId="38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 applyProtection="1">
      <alignment horizontal="distributed" vertical="center"/>
    </xf>
    <xf numFmtId="0" fontId="30" fillId="0" borderId="32" xfId="0" applyFont="1" applyFill="1" applyBorder="1" applyAlignment="1" applyProtection="1">
      <alignment horizontal="distributed" vertical="center"/>
    </xf>
    <xf numFmtId="0" fontId="30" fillId="0" borderId="33" xfId="0" applyFont="1" applyFill="1" applyBorder="1" applyAlignment="1" applyProtection="1">
      <alignment horizontal="distributed" vertical="center"/>
    </xf>
    <xf numFmtId="0" fontId="30" fillId="0" borderId="38" xfId="0" applyFont="1" applyFill="1" applyBorder="1" applyAlignment="1" applyProtection="1">
      <alignment horizontal="distributed" vertical="center" wrapText="1"/>
    </xf>
    <xf numFmtId="0" fontId="30" fillId="0" borderId="0" xfId="0" applyFont="1" applyFill="1" applyBorder="1" applyAlignment="1" applyProtection="1">
      <alignment horizontal="distributed" vertical="center" wrapText="1"/>
    </xf>
    <xf numFmtId="0" fontId="35" fillId="0" borderId="38" xfId="0" applyFont="1" applyFill="1" applyBorder="1" applyAlignment="1" applyProtection="1">
      <alignment horizontal="distributed" vertical="center" wrapText="1"/>
    </xf>
    <xf numFmtId="0" fontId="35" fillId="0" borderId="0" xfId="0" applyFont="1" applyFill="1" applyBorder="1" applyAlignment="1" applyProtection="1">
      <alignment horizontal="distributed" vertical="center" wrapText="1"/>
    </xf>
    <xf numFmtId="0" fontId="35" fillId="0" borderId="38" xfId="0" applyFont="1" applyFill="1" applyBorder="1" applyAlignment="1" applyProtection="1">
      <alignment horizontal="distributed" vertical="center"/>
    </xf>
    <xf numFmtId="0" fontId="35" fillId="0" borderId="38" xfId="0" applyFont="1" applyFill="1" applyBorder="1" applyAlignment="1">
      <alignment horizontal="distributed" vertical="center"/>
    </xf>
    <xf numFmtId="0" fontId="35" fillId="0" borderId="0" xfId="0" applyFont="1" applyFill="1" applyBorder="1" applyAlignment="1" applyProtection="1">
      <alignment horizontal="distributed" vertical="center"/>
    </xf>
    <xf numFmtId="0" fontId="35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right"/>
    </xf>
    <xf numFmtId="0" fontId="30" fillId="0" borderId="30" xfId="0" applyFont="1" applyFill="1" applyBorder="1" applyAlignment="1" applyProtection="1">
      <alignment horizontal="center" vertical="center"/>
    </xf>
    <xf numFmtId="0" fontId="30" fillId="0" borderId="31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30" fillId="0" borderId="34" xfId="0" applyFont="1" applyFill="1" applyBorder="1" applyAlignment="1" applyProtection="1">
      <alignment horizontal="center" vertical="center" wrapText="1"/>
    </xf>
    <xf numFmtId="0" fontId="30" fillId="0" borderId="21" xfId="0" applyFont="1" applyFill="1" applyBorder="1" applyAlignment="1" applyProtection="1">
      <alignment horizontal="center" vertical="center" wrapText="1"/>
    </xf>
    <xf numFmtId="0" fontId="30" fillId="0" borderId="35" xfId="0" applyFont="1" applyFill="1" applyBorder="1" applyAlignment="1" applyProtection="1">
      <alignment horizontal="center" vertical="center"/>
    </xf>
    <xf numFmtId="0" fontId="30" fillId="0" borderId="36" xfId="0" applyFont="1" applyFill="1" applyBorder="1" applyAlignment="1" applyProtection="1">
      <alignment horizontal="center" vertical="center"/>
    </xf>
    <xf numFmtId="0" fontId="30" fillId="0" borderId="37" xfId="0" applyFont="1" applyFill="1" applyBorder="1" applyAlignment="1" applyProtection="1">
      <alignment horizontal="center" vertical="center"/>
    </xf>
    <xf numFmtId="0" fontId="36" fillId="0" borderId="30" xfId="41" applyFont="1" applyFill="1" applyBorder="1" applyAlignment="1" applyProtection="1">
      <alignment horizontal="center" vertical="center"/>
    </xf>
    <xf numFmtId="0" fontId="36" fillId="0" borderId="31" xfId="41" applyFont="1" applyFill="1" applyBorder="1" applyAlignment="1" applyProtection="1">
      <alignment horizontal="center" vertical="center"/>
    </xf>
    <xf numFmtId="0" fontId="36" fillId="0" borderId="19" xfId="41" applyFont="1" applyFill="1" applyBorder="1" applyAlignment="1" applyProtection="1">
      <alignment horizontal="center" vertical="center"/>
    </xf>
    <xf numFmtId="0" fontId="36" fillId="0" borderId="38" xfId="41" applyFont="1" applyFill="1" applyBorder="1" applyAlignment="1" applyProtection="1">
      <alignment horizontal="center" vertical="center"/>
    </xf>
    <xf numFmtId="0" fontId="36" fillId="0" borderId="0" xfId="41" applyFont="1" applyFill="1" applyBorder="1" applyAlignment="1" applyProtection="1">
      <alignment horizontal="center" vertical="center"/>
    </xf>
    <xf numFmtId="0" fontId="36" fillId="0" borderId="1" xfId="41" applyFont="1" applyFill="1" applyBorder="1" applyAlignment="1" applyProtection="1">
      <alignment horizontal="center" vertical="center"/>
    </xf>
    <xf numFmtId="0" fontId="30" fillId="0" borderId="32" xfId="41" applyFont="1" applyFill="1" applyBorder="1" applyAlignment="1" applyProtection="1">
      <alignment horizontal="center" vertical="center"/>
    </xf>
    <xf numFmtId="0" fontId="30" fillId="0" borderId="33" xfId="41" applyFont="1" applyFill="1" applyBorder="1" applyAlignment="1" applyProtection="1">
      <alignment horizontal="center" vertical="center"/>
    </xf>
    <xf numFmtId="0" fontId="30" fillId="0" borderId="56" xfId="41" applyFont="1" applyFill="1" applyBorder="1" applyAlignment="1" applyProtection="1">
      <alignment horizontal="center" vertical="center"/>
    </xf>
    <xf numFmtId="0" fontId="30" fillId="0" borderId="30" xfId="41" applyFont="1" applyFill="1" applyBorder="1" applyAlignment="1" applyProtection="1">
      <alignment horizontal="distributed" vertical="center"/>
    </xf>
    <xf numFmtId="0" fontId="30" fillId="0" borderId="31" xfId="41" applyFont="1" applyFill="1" applyBorder="1" applyAlignment="1" applyProtection="1">
      <alignment horizontal="distributed" vertical="center"/>
    </xf>
    <xf numFmtId="0" fontId="30" fillId="0" borderId="38" xfId="41" applyFont="1" applyFill="1" applyBorder="1" applyAlignment="1" applyProtection="1">
      <alignment horizontal="distributed" vertical="center"/>
    </xf>
    <xf numFmtId="0" fontId="30" fillId="0" borderId="0" xfId="41" applyFont="1" applyFill="1" applyBorder="1" applyAlignment="1" applyProtection="1">
      <alignment horizontal="distributed" vertical="center"/>
    </xf>
    <xf numFmtId="0" fontId="30" fillId="0" borderId="32" xfId="41" applyFont="1" applyFill="1" applyBorder="1" applyAlignment="1" applyProtection="1">
      <alignment horizontal="distributed" vertical="center"/>
    </xf>
    <xf numFmtId="0" fontId="30" fillId="0" borderId="33" xfId="41" applyFont="1" applyFill="1" applyBorder="1" applyAlignment="1" applyProtection="1">
      <alignment horizontal="distributed" vertical="center"/>
    </xf>
    <xf numFmtId="0" fontId="30" fillId="0" borderId="38" xfId="41" applyFont="1" applyFill="1" applyBorder="1" applyAlignment="1" applyProtection="1">
      <alignment horizontal="distributed" vertical="center" wrapText="1"/>
    </xf>
    <xf numFmtId="0" fontId="30" fillId="0" borderId="0" xfId="41" applyFont="1" applyFill="1" applyBorder="1" applyAlignment="1" applyProtection="1">
      <alignment horizontal="distributed" vertical="center" wrapText="1"/>
    </xf>
    <xf numFmtId="0" fontId="35" fillId="0" borderId="38" xfId="41" applyFont="1" applyFill="1" applyBorder="1" applyAlignment="1" applyProtection="1">
      <alignment horizontal="distributed" vertical="center" wrapText="1"/>
    </xf>
    <xf numFmtId="0" fontId="35" fillId="0" borderId="0" xfId="41" applyFont="1" applyFill="1" applyBorder="1" applyAlignment="1" applyProtection="1">
      <alignment horizontal="distributed" vertical="center" wrapText="1"/>
    </xf>
    <xf numFmtId="0" fontId="35" fillId="0" borderId="38" xfId="41" applyFont="1" applyFill="1" applyBorder="1" applyAlignment="1" applyProtection="1">
      <alignment horizontal="distributed" vertical="center"/>
    </xf>
    <xf numFmtId="0" fontId="35" fillId="0" borderId="38" xfId="41" applyFont="1" applyFill="1" applyBorder="1" applyAlignment="1">
      <alignment horizontal="distributed" vertical="center"/>
    </xf>
    <xf numFmtId="0" fontId="35" fillId="0" borderId="0" xfId="41" applyFont="1" applyFill="1" applyBorder="1" applyAlignment="1" applyProtection="1">
      <alignment horizontal="distributed" vertical="center"/>
    </xf>
    <xf numFmtId="0" fontId="35" fillId="0" borderId="0" xfId="41" applyFont="1" applyFill="1" applyBorder="1" applyAlignment="1" applyProtection="1">
      <alignment horizontal="center" vertical="center"/>
    </xf>
    <xf numFmtId="0" fontId="34" fillId="0" borderId="0" xfId="41" applyFont="1" applyFill="1" applyBorder="1" applyAlignment="1" applyProtection="1">
      <alignment horizontal="right"/>
    </xf>
    <xf numFmtId="0" fontId="30" fillId="0" borderId="30" xfId="41" applyFont="1" applyFill="1" applyBorder="1" applyAlignment="1" applyProtection="1">
      <alignment horizontal="center" vertical="center"/>
    </xf>
    <xf numFmtId="0" fontId="30" fillId="0" borderId="31" xfId="41" applyFont="1" applyFill="1" applyBorder="1" applyAlignment="1" applyProtection="1">
      <alignment horizontal="center" vertical="center"/>
    </xf>
    <xf numFmtId="0" fontId="30" fillId="0" borderId="49" xfId="41" applyFont="1" applyFill="1" applyBorder="1" applyAlignment="1" applyProtection="1">
      <alignment horizontal="center" vertical="center"/>
    </xf>
    <xf numFmtId="0" fontId="30" fillId="0" borderId="38" xfId="41" applyFont="1" applyFill="1" applyBorder="1" applyAlignment="1" applyProtection="1">
      <alignment horizontal="center" vertical="center"/>
    </xf>
    <xf numFmtId="0" fontId="30" fillId="0" borderId="0" xfId="41" applyFont="1" applyFill="1" applyBorder="1" applyAlignment="1" applyProtection="1">
      <alignment horizontal="center" vertical="center"/>
    </xf>
    <xf numFmtId="0" fontId="30" fillId="0" borderId="1" xfId="41" applyFont="1" applyFill="1" applyBorder="1" applyAlignment="1" applyProtection="1">
      <alignment horizontal="center" vertical="center"/>
    </xf>
    <xf numFmtId="0" fontId="30" fillId="0" borderId="2" xfId="41" applyFont="1" applyFill="1" applyBorder="1" applyAlignment="1" applyProtection="1">
      <alignment horizontal="center" vertical="center"/>
    </xf>
    <xf numFmtId="0" fontId="30" fillId="0" borderId="6" xfId="41" applyFont="1" applyFill="1" applyBorder="1" applyAlignment="1" applyProtection="1">
      <alignment horizontal="center" vertical="center"/>
    </xf>
    <xf numFmtId="0" fontId="30" fillId="0" borderId="3" xfId="41" applyFont="1" applyFill="1" applyBorder="1" applyAlignment="1" applyProtection="1">
      <alignment horizontal="center" vertical="center"/>
    </xf>
    <xf numFmtId="0" fontId="30" fillId="0" borderId="7" xfId="41" applyFont="1" applyFill="1" applyBorder="1" applyAlignment="1" applyProtection="1">
      <alignment horizontal="center" vertical="center"/>
    </xf>
    <xf numFmtId="0" fontId="30" fillId="0" borderId="34" xfId="41" applyFont="1" applyFill="1" applyBorder="1" applyAlignment="1" applyProtection="1">
      <alignment horizontal="center" vertical="center" wrapText="1"/>
    </xf>
    <xf numFmtId="0" fontId="30" fillId="0" borderId="26" xfId="41" applyFont="1" applyFill="1" applyBorder="1" applyAlignment="1" applyProtection="1">
      <alignment horizontal="center" vertical="center" wrapText="1"/>
    </xf>
    <xf numFmtId="0" fontId="30" fillId="0" borderId="35" xfId="41" applyFont="1" applyFill="1" applyBorder="1" applyAlignment="1" applyProtection="1">
      <alignment horizontal="center" vertical="center"/>
    </xf>
    <xf numFmtId="0" fontId="30" fillId="0" borderId="36" xfId="41" applyFont="1" applyFill="1" applyBorder="1" applyAlignment="1" applyProtection="1">
      <alignment horizontal="center" vertical="center"/>
    </xf>
    <xf numFmtId="0" fontId="30" fillId="0" borderId="37" xfId="41" applyFont="1" applyFill="1" applyBorder="1" applyAlignment="1" applyProtection="1">
      <alignment horizontal="center" vertical="center"/>
    </xf>
    <xf numFmtId="0" fontId="30" fillId="0" borderId="63" xfId="41" applyFont="1" applyFill="1" applyBorder="1" applyAlignment="1" applyProtection="1">
      <alignment horizontal="distributed" vertical="center"/>
    </xf>
    <xf numFmtId="0" fontId="30" fillId="0" borderId="64" xfId="41" applyFont="1" applyFill="1" applyBorder="1" applyAlignment="1" applyProtection="1">
      <alignment horizontal="distributed" vertical="center"/>
    </xf>
    <xf numFmtId="0" fontId="30" fillId="0" borderId="65" xfId="41" applyFont="1" applyFill="1" applyBorder="1" applyAlignment="1" applyProtection="1">
      <alignment horizontal="distributed" vertical="center"/>
    </xf>
    <xf numFmtId="0" fontId="30" fillId="0" borderId="66" xfId="41" applyFont="1" applyFill="1" applyBorder="1" applyAlignment="1" applyProtection="1">
      <alignment horizontal="distributed" vertical="center"/>
    </xf>
    <xf numFmtId="0" fontId="30" fillId="0" borderId="67" xfId="41" applyFont="1" applyFill="1" applyBorder="1" applyAlignment="1" applyProtection="1">
      <alignment horizontal="distributed" vertical="center"/>
    </xf>
    <xf numFmtId="0" fontId="5" fillId="0" borderId="0" xfId="41" applyFont="1" applyFill="1" applyBorder="1" applyAlignment="1" applyProtection="1">
      <alignment horizontal="right"/>
    </xf>
    <xf numFmtId="0" fontId="1" fillId="0" borderId="30" xfId="41" applyFont="1" applyFill="1" applyBorder="1" applyAlignment="1" applyProtection="1">
      <alignment horizontal="center" vertical="center"/>
    </xf>
    <xf numFmtId="0" fontId="1" fillId="0" borderId="31" xfId="41" applyFont="1" applyFill="1" applyBorder="1" applyAlignment="1" applyProtection="1">
      <alignment horizontal="center" vertical="center"/>
    </xf>
    <xf numFmtId="0" fontId="1" fillId="0" borderId="49" xfId="41" applyFont="1" applyFill="1" applyBorder="1" applyAlignment="1" applyProtection="1">
      <alignment horizontal="center" vertical="center"/>
    </xf>
    <xf numFmtId="0" fontId="1" fillId="0" borderId="38" xfId="41" applyFont="1" applyFill="1" applyBorder="1" applyAlignment="1" applyProtection="1">
      <alignment horizontal="center" vertical="center"/>
    </xf>
    <xf numFmtId="0" fontId="1" fillId="0" borderId="0" xfId="41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0" fontId="1" fillId="0" borderId="2" xfId="41" applyFont="1" applyFill="1" applyBorder="1" applyAlignment="1" applyProtection="1">
      <alignment horizontal="center" vertical="center"/>
    </xf>
    <xf numFmtId="0" fontId="1" fillId="0" borderId="6" xfId="41" applyFont="1" applyFill="1" applyBorder="1" applyAlignment="1" applyProtection="1">
      <alignment horizontal="center" vertical="center"/>
    </xf>
    <xf numFmtId="0" fontId="1" fillId="0" borderId="3" xfId="41" applyFont="1" applyFill="1" applyBorder="1" applyAlignment="1" applyProtection="1">
      <alignment horizontal="center" vertical="center"/>
    </xf>
    <xf numFmtId="0" fontId="1" fillId="0" borderId="7" xfId="41" applyFont="1" applyFill="1" applyBorder="1" applyAlignment="1" applyProtection="1">
      <alignment horizontal="center" vertical="center"/>
    </xf>
    <xf numFmtId="0" fontId="1" fillId="0" borderId="34" xfId="41" applyFont="1" applyFill="1" applyBorder="1" applyAlignment="1" applyProtection="1">
      <alignment horizontal="center" vertical="center" wrapText="1"/>
    </xf>
    <xf numFmtId="0" fontId="1" fillId="0" borderId="26" xfId="41" applyFont="1" applyFill="1" applyBorder="1" applyAlignment="1" applyProtection="1">
      <alignment horizontal="center" vertical="center" wrapText="1"/>
    </xf>
    <xf numFmtId="0" fontId="1" fillId="0" borderId="35" xfId="41" applyFont="1" applyFill="1" applyBorder="1" applyAlignment="1" applyProtection="1">
      <alignment horizontal="center" vertical="center"/>
    </xf>
    <xf numFmtId="0" fontId="1" fillId="0" borderId="36" xfId="41" applyFont="1" applyFill="1" applyBorder="1" applyAlignment="1" applyProtection="1">
      <alignment horizontal="center" vertical="center"/>
    </xf>
    <xf numFmtId="0" fontId="1" fillId="0" borderId="38" xfId="41" applyFont="1" applyFill="1" applyBorder="1" applyAlignment="1" applyProtection="1">
      <alignment horizontal="distributed" vertical="center" wrapText="1"/>
    </xf>
    <xf numFmtId="0" fontId="1" fillId="0" borderId="0" xfId="41" applyFont="1" applyFill="1" applyBorder="1" applyAlignment="1" applyProtection="1">
      <alignment horizontal="distributed" vertical="center" wrapText="1"/>
    </xf>
    <xf numFmtId="0" fontId="1" fillId="0" borderId="37" xfId="41" applyFont="1" applyFill="1" applyBorder="1" applyAlignment="1" applyProtection="1">
      <alignment horizontal="center" vertical="center"/>
    </xf>
    <xf numFmtId="0" fontId="1" fillId="0" borderId="63" xfId="41" applyFont="1" applyFill="1" applyBorder="1" applyAlignment="1" applyProtection="1">
      <alignment horizontal="distributed" vertical="center"/>
    </xf>
    <xf numFmtId="0" fontId="1" fillId="0" borderId="64" xfId="41" applyFont="1" applyFill="1" applyBorder="1" applyAlignment="1" applyProtection="1">
      <alignment horizontal="distributed" vertical="center"/>
    </xf>
    <xf numFmtId="0" fontId="1" fillId="0" borderId="65" xfId="41" applyFont="1" applyFill="1" applyBorder="1" applyAlignment="1" applyProtection="1">
      <alignment horizontal="distributed" vertical="center"/>
    </xf>
    <xf numFmtId="0" fontId="1" fillId="0" borderId="0" xfId="41" applyFont="1" applyFill="1" applyBorder="1" applyAlignment="1" applyProtection="1">
      <alignment horizontal="distributed" vertical="center"/>
    </xf>
    <xf numFmtId="0" fontId="7" fillId="0" borderId="38" xfId="41" applyFont="1" applyFill="1" applyBorder="1" applyAlignment="1" applyProtection="1">
      <alignment horizontal="distributed" vertical="center"/>
    </xf>
    <xf numFmtId="0" fontId="7" fillId="0" borderId="38" xfId="41" applyFont="1" applyFill="1" applyBorder="1" applyAlignment="1">
      <alignment horizontal="distributed" vertical="center"/>
    </xf>
    <xf numFmtId="0" fontId="7" fillId="0" borderId="0" xfId="41" applyFont="1" applyFill="1" applyBorder="1" applyAlignment="1" applyProtection="1">
      <alignment horizontal="distributed" vertical="center"/>
    </xf>
    <xf numFmtId="0" fontId="7" fillId="0" borderId="0" xfId="41" applyFont="1" applyFill="1" applyBorder="1" applyAlignment="1" applyProtection="1">
      <alignment horizontal="center" vertical="center"/>
    </xf>
    <xf numFmtId="0" fontId="1" fillId="0" borderId="66" xfId="41" applyFont="1" applyFill="1" applyBorder="1" applyAlignment="1" applyProtection="1">
      <alignment horizontal="distributed" vertical="center"/>
    </xf>
    <xf numFmtId="0" fontId="1" fillId="0" borderId="67" xfId="41" applyFont="1" applyFill="1" applyBorder="1" applyAlignment="1" applyProtection="1">
      <alignment horizontal="distributed" vertical="center"/>
    </xf>
    <xf numFmtId="0" fontId="7" fillId="0" borderId="38" xfId="41" applyFont="1" applyFill="1" applyBorder="1" applyAlignment="1" applyProtection="1">
      <alignment horizontal="distributed" vertical="center" wrapText="1"/>
    </xf>
    <xf numFmtId="0" fontId="7" fillId="0" borderId="0" xfId="41" applyFont="1" applyFill="1" applyBorder="1" applyAlignment="1" applyProtection="1">
      <alignment horizontal="distributed" vertical="center" wrapText="1"/>
    </xf>
    <xf numFmtId="0" fontId="8" fillId="0" borderId="30" xfId="41" applyFont="1" applyFill="1" applyBorder="1" applyAlignment="1" applyProtection="1">
      <alignment horizontal="center" vertical="center"/>
    </xf>
    <xf numFmtId="0" fontId="8" fillId="0" borderId="31" xfId="41" applyFont="1" applyFill="1" applyBorder="1" applyAlignment="1" applyProtection="1">
      <alignment horizontal="center" vertical="center"/>
    </xf>
    <xf numFmtId="0" fontId="8" fillId="0" borderId="19" xfId="41" applyFont="1" applyFill="1" applyBorder="1" applyAlignment="1" applyProtection="1">
      <alignment horizontal="center" vertical="center"/>
    </xf>
    <xf numFmtId="0" fontId="8" fillId="0" borderId="38" xfId="41" applyFont="1" applyFill="1" applyBorder="1" applyAlignment="1" applyProtection="1">
      <alignment horizontal="center" vertical="center"/>
    </xf>
    <xf numFmtId="0" fontId="8" fillId="0" borderId="0" xfId="41" applyFont="1" applyFill="1" applyBorder="1" applyAlignment="1" applyProtection="1">
      <alignment horizontal="center" vertical="center"/>
    </xf>
    <xf numFmtId="0" fontId="8" fillId="0" borderId="1" xfId="41" applyFont="1" applyFill="1" applyBorder="1" applyAlignment="1" applyProtection="1">
      <alignment horizontal="center" vertical="center"/>
    </xf>
    <xf numFmtId="0" fontId="1" fillId="0" borderId="32" xfId="41" applyFont="1" applyFill="1" applyBorder="1" applyAlignment="1" applyProtection="1">
      <alignment horizontal="center" vertical="center"/>
    </xf>
    <xf numFmtId="0" fontId="1" fillId="0" borderId="33" xfId="41" applyFont="1" applyFill="1" applyBorder="1" applyAlignment="1" applyProtection="1">
      <alignment horizontal="center" vertical="center"/>
    </xf>
    <xf numFmtId="0" fontId="1" fillId="0" borderId="56" xfId="41" applyFont="1" applyFill="1" applyBorder="1" applyAlignment="1" applyProtection="1">
      <alignment horizontal="center" vertical="center"/>
    </xf>
    <xf numFmtId="0" fontId="36" fillId="0" borderId="30" xfId="41" applyFont="1" applyFill="1" applyBorder="1" applyAlignment="1" applyProtection="1">
      <alignment horizontal="distributed" vertical="center"/>
    </xf>
    <xf numFmtId="0" fontId="36" fillId="0" borderId="31" xfId="41" applyFont="1" applyFill="1" applyBorder="1" applyAlignment="1" applyProtection="1">
      <alignment horizontal="distributed" vertical="center"/>
    </xf>
    <xf numFmtId="0" fontId="36" fillId="0" borderId="19" xfId="41" applyFont="1" applyFill="1" applyBorder="1" applyAlignment="1" applyProtection="1">
      <alignment horizontal="distributed" vertical="center"/>
    </xf>
    <xf numFmtId="0" fontId="36" fillId="0" borderId="38" xfId="41" applyFont="1" applyFill="1" applyBorder="1" applyAlignment="1" applyProtection="1">
      <alignment horizontal="distributed" vertical="center"/>
    </xf>
    <xf numFmtId="0" fontId="36" fillId="0" borderId="0" xfId="41" applyFont="1" applyFill="1" applyBorder="1" applyAlignment="1" applyProtection="1">
      <alignment horizontal="distributed" vertical="center"/>
    </xf>
    <xf numFmtId="0" fontId="36" fillId="0" borderId="1" xfId="41" applyFont="1" applyFill="1" applyBorder="1" applyAlignment="1" applyProtection="1">
      <alignment horizontal="distributed" vertical="center"/>
    </xf>
    <xf numFmtId="0" fontId="30" fillId="0" borderId="56" xfId="41" applyFont="1" applyFill="1" applyBorder="1" applyAlignment="1" applyProtection="1">
      <alignment horizontal="distributed" vertical="center"/>
    </xf>
    <xf numFmtId="0" fontId="30" fillId="0" borderId="0" xfId="41" applyFont="1" applyFill="1" applyBorder="1" applyAlignment="1" applyProtection="1">
      <alignment horizontal="right" vertical="center"/>
    </xf>
    <xf numFmtId="0" fontId="30" fillId="0" borderId="63" xfId="41" applyFont="1" applyFill="1" applyBorder="1" applyAlignment="1" applyProtection="1">
      <alignment horizontal="distributed" vertical="center" wrapText="1"/>
    </xf>
    <xf numFmtId="0" fontId="30" fillId="0" borderId="68" xfId="41" applyFont="1" applyFill="1" applyBorder="1" applyAlignment="1" applyProtection="1">
      <alignment horizontal="center" vertical="center"/>
    </xf>
    <xf numFmtId="0" fontId="30" fillId="0" borderId="81" xfId="41" applyFont="1" applyFill="1" applyBorder="1" applyAlignment="1" applyProtection="1">
      <alignment horizontal="center" vertical="center"/>
    </xf>
    <xf numFmtId="0" fontId="30" fillId="0" borderId="69" xfId="41" applyFont="1" applyFill="1" applyBorder="1" applyAlignment="1" applyProtection="1">
      <alignment horizontal="center" vertical="center"/>
    </xf>
    <xf numFmtId="0" fontId="30" fillId="0" borderId="77" xfId="41" applyFont="1" applyFill="1" applyBorder="1" applyAlignment="1" applyProtection="1">
      <alignment horizontal="center" vertical="center" wrapText="1"/>
    </xf>
    <xf numFmtId="0" fontId="30" fillId="0" borderId="28" xfId="41" applyFont="1" applyFill="1" applyBorder="1" applyAlignment="1" applyProtection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47625</xdr:rowOff>
    </xdr:from>
    <xdr:to>
      <xdr:col>2</xdr:col>
      <xdr:colOff>85725</xdr:colOff>
      <xdr:row>6</xdr:row>
      <xdr:rowOff>209550</xdr:rowOff>
    </xdr:to>
    <xdr:sp macro="" textlink="">
      <xdr:nvSpPr>
        <xdr:cNvPr id="1485" name="AutoShape 1"/>
        <xdr:cNvSpPr>
          <a:spLocks/>
        </xdr:cNvSpPr>
      </xdr:nvSpPr>
      <xdr:spPr bwMode="auto">
        <a:xfrm>
          <a:off x="2143125" y="10001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14</xdr:row>
      <xdr:rowOff>28575</xdr:rowOff>
    </xdr:from>
    <xdr:to>
      <xdr:col>2</xdr:col>
      <xdr:colOff>95250</xdr:colOff>
      <xdr:row>16</xdr:row>
      <xdr:rowOff>190500</xdr:rowOff>
    </xdr:to>
    <xdr:sp macro="" textlink="">
      <xdr:nvSpPr>
        <xdr:cNvPr id="1486" name="AutoShape 2"/>
        <xdr:cNvSpPr>
          <a:spLocks/>
        </xdr:cNvSpPr>
      </xdr:nvSpPr>
      <xdr:spPr bwMode="auto">
        <a:xfrm>
          <a:off x="2152650" y="33623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47625</xdr:rowOff>
    </xdr:from>
    <xdr:to>
      <xdr:col>2</xdr:col>
      <xdr:colOff>85725</xdr:colOff>
      <xdr:row>21</xdr:row>
      <xdr:rowOff>209550</xdr:rowOff>
    </xdr:to>
    <xdr:sp macro="" textlink="">
      <xdr:nvSpPr>
        <xdr:cNvPr id="1487" name="AutoShape 3"/>
        <xdr:cNvSpPr>
          <a:spLocks/>
        </xdr:cNvSpPr>
      </xdr:nvSpPr>
      <xdr:spPr bwMode="auto">
        <a:xfrm>
          <a:off x="2143125" y="45720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47625</xdr:rowOff>
    </xdr:from>
    <xdr:to>
      <xdr:col>2</xdr:col>
      <xdr:colOff>85725</xdr:colOff>
      <xdr:row>24</xdr:row>
      <xdr:rowOff>209550</xdr:rowOff>
    </xdr:to>
    <xdr:sp macro="" textlink="">
      <xdr:nvSpPr>
        <xdr:cNvPr id="1488" name="AutoShape 4"/>
        <xdr:cNvSpPr>
          <a:spLocks/>
        </xdr:cNvSpPr>
      </xdr:nvSpPr>
      <xdr:spPr bwMode="auto">
        <a:xfrm>
          <a:off x="2143125" y="52863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29</xdr:row>
      <xdr:rowOff>47625</xdr:rowOff>
    </xdr:from>
    <xdr:to>
      <xdr:col>2</xdr:col>
      <xdr:colOff>85725</xdr:colOff>
      <xdr:row>31</xdr:row>
      <xdr:rowOff>209550</xdr:rowOff>
    </xdr:to>
    <xdr:sp macro="" textlink="">
      <xdr:nvSpPr>
        <xdr:cNvPr id="1489" name="AutoShape 5"/>
        <xdr:cNvSpPr>
          <a:spLocks/>
        </xdr:cNvSpPr>
      </xdr:nvSpPr>
      <xdr:spPr bwMode="auto">
        <a:xfrm>
          <a:off x="2143125" y="69532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35</xdr:row>
      <xdr:rowOff>47625</xdr:rowOff>
    </xdr:from>
    <xdr:to>
      <xdr:col>2</xdr:col>
      <xdr:colOff>66675</xdr:colOff>
      <xdr:row>37</xdr:row>
      <xdr:rowOff>209550</xdr:rowOff>
    </xdr:to>
    <xdr:sp macro="" textlink="">
      <xdr:nvSpPr>
        <xdr:cNvPr id="1490" name="AutoShape 6"/>
        <xdr:cNvSpPr>
          <a:spLocks/>
        </xdr:cNvSpPr>
      </xdr:nvSpPr>
      <xdr:spPr bwMode="auto">
        <a:xfrm>
          <a:off x="2133600" y="83820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38</xdr:row>
      <xdr:rowOff>66675</xdr:rowOff>
    </xdr:from>
    <xdr:to>
      <xdr:col>2</xdr:col>
      <xdr:colOff>66675</xdr:colOff>
      <xdr:row>41</xdr:row>
      <xdr:rowOff>9525</xdr:rowOff>
    </xdr:to>
    <xdr:sp macro="" textlink="">
      <xdr:nvSpPr>
        <xdr:cNvPr id="1491" name="AutoShape 7"/>
        <xdr:cNvSpPr>
          <a:spLocks/>
        </xdr:cNvSpPr>
      </xdr:nvSpPr>
      <xdr:spPr bwMode="auto">
        <a:xfrm>
          <a:off x="2133600" y="911542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44</xdr:row>
      <xdr:rowOff>47625</xdr:rowOff>
    </xdr:from>
    <xdr:to>
      <xdr:col>2</xdr:col>
      <xdr:colOff>66675</xdr:colOff>
      <xdr:row>46</xdr:row>
      <xdr:rowOff>209550</xdr:rowOff>
    </xdr:to>
    <xdr:sp macro="" textlink="">
      <xdr:nvSpPr>
        <xdr:cNvPr id="1492" name="AutoShape 8"/>
        <xdr:cNvSpPr>
          <a:spLocks/>
        </xdr:cNvSpPr>
      </xdr:nvSpPr>
      <xdr:spPr bwMode="auto">
        <a:xfrm>
          <a:off x="2133600" y="10525125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47</xdr:row>
      <xdr:rowOff>28575</xdr:rowOff>
    </xdr:from>
    <xdr:to>
      <xdr:col>2</xdr:col>
      <xdr:colOff>66675</xdr:colOff>
      <xdr:row>49</xdr:row>
      <xdr:rowOff>190500</xdr:rowOff>
    </xdr:to>
    <xdr:sp macro="" textlink="">
      <xdr:nvSpPr>
        <xdr:cNvPr id="1493" name="AutoShape 9"/>
        <xdr:cNvSpPr>
          <a:spLocks/>
        </xdr:cNvSpPr>
      </xdr:nvSpPr>
      <xdr:spPr bwMode="auto">
        <a:xfrm>
          <a:off x="2133600" y="1122045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54</xdr:row>
      <xdr:rowOff>0</xdr:rowOff>
    </xdr:from>
    <xdr:to>
      <xdr:col>2</xdr:col>
      <xdr:colOff>66675</xdr:colOff>
      <xdr:row>55</xdr:row>
      <xdr:rowOff>190500</xdr:rowOff>
    </xdr:to>
    <xdr:sp macro="" textlink="">
      <xdr:nvSpPr>
        <xdr:cNvPr id="1494" name="AutoShape 10"/>
        <xdr:cNvSpPr>
          <a:spLocks/>
        </xdr:cNvSpPr>
      </xdr:nvSpPr>
      <xdr:spPr bwMode="auto">
        <a:xfrm>
          <a:off x="2133600" y="12858750"/>
          <a:ext cx="66675" cy="428625"/>
        </a:xfrm>
        <a:prstGeom prst="leftBrace">
          <a:avLst>
            <a:gd name="adj1" fmla="val 535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17</xdr:row>
      <xdr:rowOff>28575</xdr:rowOff>
    </xdr:from>
    <xdr:to>
      <xdr:col>2</xdr:col>
      <xdr:colOff>95250</xdr:colOff>
      <xdr:row>18</xdr:row>
      <xdr:rowOff>190500</xdr:rowOff>
    </xdr:to>
    <xdr:sp macro="" textlink="">
      <xdr:nvSpPr>
        <xdr:cNvPr id="1495" name="AutoShape 11"/>
        <xdr:cNvSpPr>
          <a:spLocks/>
        </xdr:cNvSpPr>
      </xdr:nvSpPr>
      <xdr:spPr bwMode="auto">
        <a:xfrm>
          <a:off x="2152650" y="40767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28575</xdr:rowOff>
    </xdr:from>
    <xdr:to>
      <xdr:col>2</xdr:col>
      <xdr:colOff>85725</xdr:colOff>
      <xdr:row>26</xdr:row>
      <xdr:rowOff>190500</xdr:rowOff>
    </xdr:to>
    <xdr:sp macro="" textlink="">
      <xdr:nvSpPr>
        <xdr:cNvPr id="1496" name="AutoShape 12"/>
        <xdr:cNvSpPr>
          <a:spLocks/>
        </xdr:cNvSpPr>
      </xdr:nvSpPr>
      <xdr:spPr bwMode="auto">
        <a:xfrm>
          <a:off x="2143125" y="59817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9525</xdr:rowOff>
    </xdr:from>
    <xdr:to>
      <xdr:col>2</xdr:col>
      <xdr:colOff>76200</xdr:colOff>
      <xdr:row>28</xdr:row>
      <xdr:rowOff>171450</xdr:rowOff>
    </xdr:to>
    <xdr:sp macro="" textlink="">
      <xdr:nvSpPr>
        <xdr:cNvPr id="1497" name="AutoShape 13"/>
        <xdr:cNvSpPr>
          <a:spLocks/>
        </xdr:cNvSpPr>
      </xdr:nvSpPr>
      <xdr:spPr bwMode="auto">
        <a:xfrm>
          <a:off x="2133600" y="64389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32</xdr:row>
      <xdr:rowOff>28575</xdr:rowOff>
    </xdr:from>
    <xdr:to>
      <xdr:col>2</xdr:col>
      <xdr:colOff>95250</xdr:colOff>
      <xdr:row>34</xdr:row>
      <xdr:rowOff>190500</xdr:rowOff>
    </xdr:to>
    <xdr:sp macro="" textlink="">
      <xdr:nvSpPr>
        <xdr:cNvPr id="1498" name="AutoShape 14"/>
        <xdr:cNvSpPr>
          <a:spLocks/>
        </xdr:cNvSpPr>
      </xdr:nvSpPr>
      <xdr:spPr bwMode="auto">
        <a:xfrm>
          <a:off x="2152650" y="76485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41</xdr:row>
      <xdr:rowOff>57150</xdr:rowOff>
    </xdr:from>
    <xdr:to>
      <xdr:col>2</xdr:col>
      <xdr:colOff>66675</xdr:colOff>
      <xdr:row>44</xdr:row>
      <xdr:rowOff>0</xdr:rowOff>
    </xdr:to>
    <xdr:sp macro="" textlink="">
      <xdr:nvSpPr>
        <xdr:cNvPr id="1499" name="AutoShape 15"/>
        <xdr:cNvSpPr>
          <a:spLocks/>
        </xdr:cNvSpPr>
      </xdr:nvSpPr>
      <xdr:spPr bwMode="auto">
        <a:xfrm>
          <a:off x="2133600" y="982027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50</xdr:row>
      <xdr:rowOff>19050</xdr:rowOff>
    </xdr:from>
    <xdr:to>
      <xdr:col>2</xdr:col>
      <xdr:colOff>47625</xdr:colOff>
      <xdr:row>51</xdr:row>
      <xdr:rowOff>180975</xdr:rowOff>
    </xdr:to>
    <xdr:sp macro="" textlink="">
      <xdr:nvSpPr>
        <xdr:cNvPr id="1500" name="AutoShape 16"/>
        <xdr:cNvSpPr>
          <a:spLocks/>
        </xdr:cNvSpPr>
      </xdr:nvSpPr>
      <xdr:spPr bwMode="auto">
        <a:xfrm>
          <a:off x="2133600" y="11925300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52</xdr:row>
      <xdr:rowOff>28575</xdr:rowOff>
    </xdr:from>
    <xdr:to>
      <xdr:col>2</xdr:col>
      <xdr:colOff>28575</xdr:colOff>
      <xdr:row>53</xdr:row>
      <xdr:rowOff>190500</xdr:rowOff>
    </xdr:to>
    <xdr:sp macro="" textlink="">
      <xdr:nvSpPr>
        <xdr:cNvPr id="1501" name="AutoShape 17"/>
        <xdr:cNvSpPr>
          <a:spLocks/>
        </xdr:cNvSpPr>
      </xdr:nvSpPr>
      <xdr:spPr bwMode="auto">
        <a:xfrm>
          <a:off x="2114550" y="12411075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56</xdr:row>
      <xdr:rowOff>0</xdr:rowOff>
    </xdr:from>
    <xdr:to>
      <xdr:col>2</xdr:col>
      <xdr:colOff>66675</xdr:colOff>
      <xdr:row>58</xdr:row>
      <xdr:rowOff>161925</xdr:rowOff>
    </xdr:to>
    <xdr:sp macro="" textlink="">
      <xdr:nvSpPr>
        <xdr:cNvPr id="1502" name="AutoShape 19"/>
        <xdr:cNvSpPr>
          <a:spLocks/>
        </xdr:cNvSpPr>
      </xdr:nvSpPr>
      <xdr:spPr bwMode="auto">
        <a:xfrm>
          <a:off x="2133600" y="133350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47625</xdr:rowOff>
    </xdr:from>
    <xdr:to>
      <xdr:col>2</xdr:col>
      <xdr:colOff>85725</xdr:colOff>
      <xdr:row>9</xdr:row>
      <xdr:rowOff>209550</xdr:rowOff>
    </xdr:to>
    <xdr:sp macro="" textlink="">
      <xdr:nvSpPr>
        <xdr:cNvPr id="1503" name="AutoShape 21"/>
        <xdr:cNvSpPr>
          <a:spLocks/>
        </xdr:cNvSpPr>
      </xdr:nvSpPr>
      <xdr:spPr bwMode="auto">
        <a:xfrm>
          <a:off x="2143125" y="17145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12</xdr:row>
      <xdr:rowOff>28575</xdr:rowOff>
    </xdr:from>
    <xdr:to>
      <xdr:col>2</xdr:col>
      <xdr:colOff>95250</xdr:colOff>
      <xdr:row>13</xdr:row>
      <xdr:rowOff>190500</xdr:rowOff>
    </xdr:to>
    <xdr:sp macro="" textlink="">
      <xdr:nvSpPr>
        <xdr:cNvPr id="1504" name="AutoShape 22"/>
        <xdr:cNvSpPr>
          <a:spLocks/>
        </xdr:cNvSpPr>
      </xdr:nvSpPr>
      <xdr:spPr bwMode="auto">
        <a:xfrm>
          <a:off x="2152650" y="28860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7</xdr:row>
      <xdr:rowOff>47625</xdr:rowOff>
    </xdr:from>
    <xdr:to>
      <xdr:col>1</xdr:col>
      <xdr:colOff>190500</xdr:colOff>
      <xdr:row>13</xdr:row>
      <xdr:rowOff>200025</xdr:rowOff>
    </xdr:to>
    <xdr:sp macro="" textlink="">
      <xdr:nvSpPr>
        <xdr:cNvPr id="1505" name="AutoShape 23"/>
        <xdr:cNvSpPr>
          <a:spLocks/>
        </xdr:cNvSpPr>
      </xdr:nvSpPr>
      <xdr:spPr bwMode="auto">
        <a:xfrm>
          <a:off x="581025" y="1714500"/>
          <a:ext cx="180975" cy="158115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10</xdr:row>
      <xdr:rowOff>28575</xdr:rowOff>
    </xdr:from>
    <xdr:to>
      <xdr:col>2</xdr:col>
      <xdr:colOff>95250</xdr:colOff>
      <xdr:row>11</xdr:row>
      <xdr:rowOff>190500</xdr:rowOff>
    </xdr:to>
    <xdr:sp macro="" textlink="">
      <xdr:nvSpPr>
        <xdr:cNvPr id="1506" name="AutoShape 24"/>
        <xdr:cNvSpPr>
          <a:spLocks/>
        </xdr:cNvSpPr>
      </xdr:nvSpPr>
      <xdr:spPr bwMode="auto">
        <a:xfrm>
          <a:off x="2152650" y="24098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47625</xdr:rowOff>
    </xdr:from>
    <xdr:to>
      <xdr:col>2</xdr:col>
      <xdr:colOff>85725</xdr:colOff>
      <xdr:row>67</xdr:row>
      <xdr:rowOff>209550</xdr:rowOff>
    </xdr:to>
    <xdr:sp macro="" textlink="">
      <xdr:nvSpPr>
        <xdr:cNvPr id="1507" name="AutoShape 4"/>
        <xdr:cNvSpPr>
          <a:spLocks/>
        </xdr:cNvSpPr>
      </xdr:nvSpPr>
      <xdr:spPr bwMode="auto">
        <a:xfrm>
          <a:off x="2143125" y="155257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47625</xdr:rowOff>
    </xdr:from>
    <xdr:to>
      <xdr:col>2</xdr:col>
      <xdr:colOff>85725</xdr:colOff>
      <xdr:row>6</xdr:row>
      <xdr:rowOff>209550</xdr:rowOff>
    </xdr:to>
    <xdr:sp macro="" textlink="">
      <xdr:nvSpPr>
        <xdr:cNvPr id="2394" name="AutoShape 1"/>
        <xdr:cNvSpPr>
          <a:spLocks/>
        </xdr:cNvSpPr>
      </xdr:nvSpPr>
      <xdr:spPr bwMode="auto">
        <a:xfrm>
          <a:off x="2143125" y="10001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14</xdr:row>
      <xdr:rowOff>28575</xdr:rowOff>
    </xdr:from>
    <xdr:to>
      <xdr:col>2</xdr:col>
      <xdr:colOff>95250</xdr:colOff>
      <xdr:row>16</xdr:row>
      <xdr:rowOff>190500</xdr:rowOff>
    </xdr:to>
    <xdr:sp macro="" textlink="">
      <xdr:nvSpPr>
        <xdr:cNvPr id="2395" name="AutoShape 2"/>
        <xdr:cNvSpPr>
          <a:spLocks/>
        </xdr:cNvSpPr>
      </xdr:nvSpPr>
      <xdr:spPr bwMode="auto">
        <a:xfrm>
          <a:off x="2152650" y="33623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47625</xdr:rowOff>
    </xdr:from>
    <xdr:to>
      <xdr:col>2</xdr:col>
      <xdr:colOff>85725</xdr:colOff>
      <xdr:row>21</xdr:row>
      <xdr:rowOff>209550</xdr:rowOff>
    </xdr:to>
    <xdr:sp macro="" textlink="">
      <xdr:nvSpPr>
        <xdr:cNvPr id="2396" name="AutoShape 3"/>
        <xdr:cNvSpPr>
          <a:spLocks/>
        </xdr:cNvSpPr>
      </xdr:nvSpPr>
      <xdr:spPr bwMode="auto">
        <a:xfrm>
          <a:off x="2143125" y="45720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47625</xdr:rowOff>
    </xdr:from>
    <xdr:to>
      <xdr:col>2</xdr:col>
      <xdr:colOff>85725</xdr:colOff>
      <xdr:row>24</xdr:row>
      <xdr:rowOff>209550</xdr:rowOff>
    </xdr:to>
    <xdr:sp macro="" textlink="">
      <xdr:nvSpPr>
        <xdr:cNvPr id="2397" name="AutoShape 4"/>
        <xdr:cNvSpPr>
          <a:spLocks/>
        </xdr:cNvSpPr>
      </xdr:nvSpPr>
      <xdr:spPr bwMode="auto">
        <a:xfrm>
          <a:off x="2143125" y="52863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29</xdr:row>
      <xdr:rowOff>47625</xdr:rowOff>
    </xdr:from>
    <xdr:to>
      <xdr:col>2</xdr:col>
      <xdr:colOff>85725</xdr:colOff>
      <xdr:row>31</xdr:row>
      <xdr:rowOff>209550</xdr:rowOff>
    </xdr:to>
    <xdr:sp macro="" textlink="">
      <xdr:nvSpPr>
        <xdr:cNvPr id="2398" name="AutoShape 5"/>
        <xdr:cNvSpPr>
          <a:spLocks/>
        </xdr:cNvSpPr>
      </xdr:nvSpPr>
      <xdr:spPr bwMode="auto">
        <a:xfrm>
          <a:off x="2143125" y="69532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35</xdr:row>
      <xdr:rowOff>47625</xdr:rowOff>
    </xdr:from>
    <xdr:to>
      <xdr:col>2</xdr:col>
      <xdr:colOff>66675</xdr:colOff>
      <xdr:row>37</xdr:row>
      <xdr:rowOff>209550</xdr:rowOff>
    </xdr:to>
    <xdr:sp macro="" textlink="">
      <xdr:nvSpPr>
        <xdr:cNvPr id="2399" name="AutoShape 6"/>
        <xdr:cNvSpPr>
          <a:spLocks/>
        </xdr:cNvSpPr>
      </xdr:nvSpPr>
      <xdr:spPr bwMode="auto">
        <a:xfrm>
          <a:off x="2133600" y="83820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38</xdr:row>
      <xdr:rowOff>66675</xdr:rowOff>
    </xdr:from>
    <xdr:to>
      <xdr:col>2</xdr:col>
      <xdr:colOff>66675</xdr:colOff>
      <xdr:row>41</xdr:row>
      <xdr:rowOff>9525</xdr:rowOff>
    </xdr:to>
    <xdr:sp macro="" textlink="">
      <xdr:nvSpPr>
        <xdr:cNvPr id="2400" name="AutoShape 7"/>
        <xdr:cNvSpPr>
          <a:spLocks/>
        </xdr:cNvSpPr>
      </xdr:nvSpPr>
      <xdr:spPr bwMode="auto">
        <a:xfrm>
          <a:off x="2133600" y="911542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44</xdr:row>
      <xdr:rowOff>47625</xdr:rowOff>
    </xdr:from>
    <xdr:to>
      <xdr:col>2</xdr:col>
      <xdr:colOff>66675</xdr:colOff>
      <xdr:row>46</xdr:row>
      <xdr:rowOff>209550</xdr:rowOff>
    </xdr:to>
    <xdr:sp macro="" textlink="">
      <xdr:nvSpPr>
        <xdr:cNvPr id="2401" name="AutoShape 8"/>
        <xdr:cNvSpPr>
          <a:spLocks/>
        </xdr:cNvSpPr>
      </xdr:nvSpPr>
      <xdr:spPr bwMode="auto">
        <a:xfrm>
          <a:off x="2133600" y="10525125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47</xdr:row>
      <xdr:rowOff>28575</xdr:rowOff>
    </xdr:from>
    <xdr:to>
      <xdr:col>2</xdr:col>
      <xdr:colOff>66675</xdr:colOff>
      <xdr:row>49</xdr:row>
      <xdr:rowOff>190500</xdr:rowOff>
    </xdr:to>
    <xdr:sp macro="" textlink="">
      <xdr:nvSpPr>
        <xdr:cNvPr id="2402" name="AutoShape 9"/>
        <xdr:cNvSpPr>
          <a:spLocks/>
        </xdr:cNvSpPr>
      </xdr:nvSpPr>
      <xdr:spPr bwMode="auto">
        <a:xfrm>
          <a:off x="2133600" y="1122045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17</xdr:row>
      <xdr:rowOff>28575</xdr:rowOff>
    </xdr:from>
    <xdr:to>
      <xdr:col>2</xdr:col>
      <xdr:colOff>95250</xdr:colOff>
      <xdr:row>18</xdr:row>
      <xdr:rowOff>190500</xdr:rowOff>
    </xdr:to>
    <xdr:sp macro="" textlink="">
      <xdr:nvSpPr>
        <xdr:cNvPr id="2403" name="AutoShape 11"/>
        <xdr:cNvSpPr>
          <a:spLocks/>
        </xdr:cNvSpPr>
      </xdr:nvSpPr>
      <xdr:spPr bwMode="auto">
        <a:xfrm>
          <a:off x="2152650" y="40767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28575</xdr:rowOff>
    </xdr:from>
    <xdr:to>
      <xdr:col>2</xdr:col>
      <xdr:colOff>85725</xdr:colOff>
      <xdr:row>26</xdr:row>
      <xdr:rowOff>190500</xdr:rowOff>
    </xdr:to>
    <xdr:sp macro="" textlink="">
      <xdr:nvSpPr>
        <xdr:cNvPr id="2404" name="AutoShape 12"/>
        <xdr:cNvSpPr>
          <a:spLocks/>
        </xdr:cNvSpPr>
      </xdr:nvSpPr>
      <xdr:spPr bwMode="auto">
        <a:xfrm>
          <a:off x="2143125" y="59817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9525</xdr:rowOff>
    </xdr:from>
    <xdr:to>
      <xdr:col>2</xdr:col>
      <xdr:colOff>76200</xdr:colOff>
      <xdr:row>28</xdr:row>
      <xdr:rowOff>171450</xdr:rowOff>
    </xdr:to>
    <xdr:sp macro="" textlink="">
      <xdr:nvSpPr>
        <xdr:cNvPr id="2405" name="AutoShape 13"/>
        <xdr:cNvSpPr>
          <a:spLocks/>
        </xdr:cNvSpPr>
      </xdr:nvSpPr>
      <xdr:spPr bwMode="auto">
        <a:xfrm>
          <a:off x="2133600" y="64389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32</xdr:row>
      <xdr:rowOff>28575</xdr:rowOff>
    </xdr:from>
    <xdr:to>
      <xdr:col>2</xdr:col>
      <xdr:colOff>95250</xdr:colOff>
      <xdr:row>34</xdr:row>
      <xdr:rowOff>190500</xdr:rowOff>
    </xdr:to>
    <xdr:sp macro="" textlink="">
      <xdr:nvSpPr>
        <xdr:cNvPr id="2406" name="AutoShape 14"/>
        <xdr:cNvSpPr>
          <a:spLocks/>
        </xdr:cNvSpPr>
      </xdr:nvSpPr>
      <xdr:spPr bwMode="auto">
        <a:xfrm>
          <a:off x="2152650" y="76485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41</xdr:row>
      <xdr:rowOff>57150</xdr:rowOff>
    </xdr:from>
    <xdr:to>
      <xdr:col>2</xdr:col>
      <xdr:colOff>66675</xdr:colOff>
      <xdr:row>44</xdr:row>
      <xdr:rowOff>0</xdr:rowOff>
    </xdr:to>
    <xdr:sp macro="" textlink="">
      <xdr:nvSpPr>
        <xdr:cNvPr id="2407" name="AutoShape 15"/>
        <xdr:cNvSpPr>
          <a:spLocks/>
        </xdr:cNvSpPr>
      </xdr:nvSpPr>
      <xdr:spPr bwMode="auto">
        <a:xfrm>
          <a:off x="2133600" y="982027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50</xdr:row>
      <xdr:rowOff>19050</xdr:rowOff>
    </xdr:from>
    <xdr:to>
      <xdr:col>2</xdr:col>
      <xdr:colOff>47625</xdr:colOff>
      <xdr:row>51</xdr:row>
      <xdr:rowOff>180975</xdr:rowOff>
    </xdr:to>
    <xdr:sp macro="" textlink="">
      <xdr:nvSpPr>
        <xdr:cNvPr id="2408" name="AutoShape 16"/>
        <xdr:cNvSpPr>
          <a:spLocks/>
        </xdr:cNvSpPr>
      </xdr:nvSpPr>
      <xdr:spPr bwMode="auto">
        <a:xfrm>
          <a:off x="2133600" y="11925300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52</xdr:row>
      <xdr:rowOff>28575</xdr:rowOff>
    </xdr:from>
    <xdr:to>
      <xdr:col>2</xdr:col>
      <xdr:colOff>28575</xdr:colOff>
      <xdr:row>53</xdr:row>
      <xdr:rowOff>190500</xdr:rowOff>
    </xdr:to>
    <xdr:sp macro="" textlink="">
      <xdr:nvSpPr>
        <xdr:cNvPr id="2409" name="AutoShape 17"/>
        <xdr:cNvSpPr>
          <a:spLocks/>
        </xdr:cNvSpPr>
      </xdr:nvSpPr>
      <xdr:spPr bwMode="auto">
        <a:xfrm>
          <a:off x="2114550" y="12411075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56</xdr:row>
      <xdr:rowOff>0</xdr:rowOff>
    </xdr:from>
    <xdr:to>
      <xdr:col>2</xdr:col>
      <xdr:colOff>66675</xdr:colOff>
      <xdr:row>58</xdr:row>
      <xdr:rowOff>161925</xdr:rowOff>
    </xdr:to>
    <xdr:sp macro="" textlink="">
      <xdr:nvSpPr>
        <xdr:cNvPr id="2410" name="AutoShape 19"/>
        <xdr:cNvSpPr>
          <a:spLocks/>
        </xdr:cNvSpPr>
      </xdr:nvSpPr>
      <xdr:spPr bwMode="auto">
        <a:xfrm>
          <a:off x="2133600" y="133350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47625</xdr:rowOff>
    </xdr:from>
    <xdr:to>
      <xdr:col>2</xdr:col>
      <xdr:colOff>85725</xdr:colOff>
      <xdr:row>9</xdr:row>
      <xdr:rowOff>209550</xdr:rowOff>
    </xdr:to>
    <xdr:sp macro="" textlink="">
      <xdr:nvSpPr>
        <xdr:cNvPr id="2411" name="AutoShape 21"/>
        <xdr:cNvSpPr>
          <a:spLocks/>
        </xdr:cNvSpPr>
      </xdr:nvSpPr>
      <xdr:spPr bwMode="auto">
        <a:xfrm>
          <a:off x="2143125" y="17145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12</xdr:row>
      <xdr:rowOff>28575</xdr:rowOff>
    </xdr:from>
    <xdr:to>
      <xdr:col>2</xdr:col>
      <xdr:colOff>95250</xdr:colOff>
      <xdr:row>13</xdr:row>
      <xdr:rowOff>190500</xdr:rowOff>
    </xdr:to>
    <xdr:sp macro="" textlink="">
      <xdr:nvSpPr>
        <xdr:cNvPr id="2412" name="AutoShape 22"/>
        <xdr:cNvSpPr>
          <a:spLocks/>
        </xdr:cNvSpPr>
      </xdr:nvSpPr>
      <xdr:spPr bwMode="auto">
        <a:xfrm>
          <a:off x="2152650" y="28860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7</xdr:row>
      <xdr:rowOff>47625</xdr:rowOff>
    </xdr:from>
    <xdr:to>
      <xdr:col>1</xdr:col>
      <xdr:colOff>190500</xdr:colOff>
      <xdr:row>13</xdr:row>
      <xdr:rowOff>200025</xdr:rowOff>
    </xdr:to>
    <xdr:sp macro="" textlink="">
      <xdr:nvSpPr>
        <xdr:cNvPr id="2413" name="AutoShape 23"/>
        <xdr:cNvSpPr>
          <a:spLocks/>
        </xdr:cNvSpPr>
      </xdr:nvSpPr>
      <xdr:spPr bwMode="auto">
        <a:xfrm>
          <a:off x="581025" y="1714500"/>
          <a:ext cx="180975" cy="158115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10</xdr:row>
      <xdr:rowOff>28575</xdr:rowOff>
    </xdr:from>
    <xdr:to>
      <xdr:col>2</xdr:col>
      <xdr:colOff>95250</xdr:colOff>
      <xdr:row>11</xdr:row>
      <xdr:rowOff>190500</xdr:rowOff>
    </xdr:to>
    <xdr:sp macro="" textlink="">
      <xdr:nvSpPr>
        <xdr:cNvPr id="2414" name="AutoShape 24"/>
        <xdr:cNvSpPr>
          <a:spLocks/>
        </xdr:cNvSpPr>
      </xdr:nvSpPr>
      <xdr:spPr bwMode="auto">
        <a:xfrm>
          <a:off x="2152650" y="24098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47625</xdr:rowOff>
    </xdr:from>
    <xdr:to>
      <xdr:col>2</xdr:col>
      <xdr:colOff>85725</xdr:colOff>
      <xdr:row>67</xdr:row>
      <xdr:rowOff>209550</xdr:rowOff>
    </xdr:to>
    <xdr:sp macro="" textlink="">
      <xdr:nvSpPr>
        <xdr:cNvPr id="2415" name="AutoShape 4"/>
        <xdr:cNvSpPr>
          <a:spLocks/>
        </xdr:cNvSpPr>
      </xdr:nvSpPr>
      <xdr:spPr bwMode="auto">
        <a:xfrm>
          <a:off x="2143125" y="155257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54</xdr:row>
      <xdr:rowOff>0</xdr:rowOff>
    </xdr:from>
    <xdr:to>
      <xdr:col>2</xdr:col>
      <xdr:colOff>66675</xdr:colOff>
      <xdr:row>55</xdr:row>
      <xdr:rowOff>190500</xdr:rowOff>
    </xdr:to>
    <xdr:sp macro="" textlink="">
      <xdr:nvSpPr>
        <xdr:cNvPr id="2416" name="AutoShape 10"/>
        <xdr:cNvSpPr>
          <a:spLocks/>
        </xdr:cNvSpPr>
      </xdr:nvSpPr>
      <xdr:spPr bwMode="auto">
        <a:xfrm>
          <a:off x="2133600" y="12858750"/>
          <a:ext cx="66675" cy="428625"/>
        </a:xfrm>
        <a:prstGeom prst="leftBrace">
          <a:avLst>
            <a:gd name="adj1" fmla="val 535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47625</xdr:rowOff>
    </xdr:from>
    <xdr:to>
      <xdr:col>2</xdr:col>
      <xdr:colOff>85725</xdr:colOff>
      <xdr:row>6</xdr:row>
      <xdr:rowOff>209550</xdr:rowOff>
    </xdr:to>
    <xdr:sp macro="" textlink="">
      <xdr:nvSpPr>
        <xdr:cNvPr id="3326" name="AutoShape 1"/>
        <xdr:cNvSpPr>
          <a:spLocks/>
        </xdr:cNvSpPr>
      </xdr:nvSpPr>
      <xdr:spPr bwMode="auto">
        <a:xfrm>
          <a:off x="2143125" y="10001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14</xdr:row>
      <xdr:rowOff>28575</xdr:rowOff>
    </xdr:from>
    <xdr:to>
      <xdr:col>2</xdr:col>
      <xdr:colOff>95250</xdr:colOff>
      <xdr:row>16</xdr:row>
      <xdr:rowOff>190500</xdr:rowOff>
    </xdr:to>
    <xdr:sp macro="" textlink="">
      <xdr:nvSpPr>
        <xdr:cNvPr id="3327" name="AutoShape 2"/>
        <xdr:cNvSpPr>
          <a:spLocks/>
        </xdr:cNvSpPr>
      </xdr:nvSpPr>
      <xdr:spPr bwMode="auto">
        <a:xfrm>
          <a:off x="2152650" y="33623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47625</xdr:rowOff>
    </xdr:from>
    <xdr:to>
      <xdr:col>2</xdr:col>
      <xdr:colOff>85725</xdr:colOff>
      <xdr:row>21</xdr:row>
      <xdr:rowOff>209550</xdr:rowOff>
    </xdr:to>
    <xdr:sp macro="" textlink="">
      <xdr:nvSpPr>
        <xdr:cNvPr id="3328" name="AutoShape 3"/>
        <xdr:cNvSpPr>
          <a:spLocks/>
        </xdr:cNvSpPr>
      </xdr:nvSpPr>
      <xdr:spPr bwMode="auto">
        <a:xfrm>
          <a:off x="2143125" y="45720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47625</xdr:rowOff>
    </xdr:from>
    <xdr:to>
      <xdr:col>2</xdr:col>
      <xdr:colOff>85725</xdr:colOff>
      <xdr:row>24</xdr:row>
      <xdr:rowOff>209550</xdr:rowOff>
    </xdr:to>
    <xdr:sp macro="" textlink="">
      <xdr:nvSpPr>
        <xdr:cNvPr id="3329" name="AutoShape 4"/>
        <xdr:cNvSpPr>
          <a:spLocks/>
        </xdr:cNvSpPr>
      </xdr:nvSpPr>
      <xdr:spPr bwMode="auto">
        <a:xfrm>
          <a:off x="2143125" y="52863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29</xdr:row>
      <xdr:rowOff>47625</xdr:rowOff>
    </xdr:from>
    <xdr:to>
      <xdr:col>2</xdr:col>
      <xdr:colOff>85725</xdr:colOff>
      <xdr:row>31</xdr:row>
      <xdr:rowOff>209550</xdr:rowOff>
    </xdr:to>
    <xdr:sp macro="" textlink="">
      <xdr:nvSpPr>
        <xdr:cNvPr id="3330" name="AutoShape 5"/>
        <xdr:cNvSpPr>
          <a:spLocks/>
        </xdr:cNvSpPr>
      </xdr:nvSpPr>
      <xdr:spPr bwMode="auto">
        <a:xfrm>
          <a:off x="2143125" y="69532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35</xdr:row>
      <xdr:rowOff>47625</xdr:rowOff>
    </xdr:from>
    <xdr:to>
      <xdr:col>2</xdr:col>
      <xdr:colOff>66675</xdr:colOff>
      <xdr:row>37</xdr:row>
      <xdr:rowOff>209550</xdr:rowOff>
    </xdr:to>
    <xdr:sp macro="" textlink="">
      <xdr:nvSpPr>
        <xdr:cNvPr id="3331" name="AutoShape 6"/>
        <xdr:cNvSpPr>
          <a:spLocks/>
        </xdr:cNvSpPr>
      </xdr:nvSpPr>
      <xdr:spPr bwMode="auto">
        <a:xfrm>
          <a:off x="2133600" y="83820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38</xdr:row>
      <xdr:rowOff>66675</xdr:rowOff>
    </xdr:from>
    <xdr:to>
      <xdr:col>2</xdr:col>
      <xdr:colOff>66675</xdr:colOff>
      <xdr:row>41</xdr:row>
      <xdr:rowOff>9525</xdr:rowOff>
    </xdr:to>
    <xdr:sp macro="" textlink="">
      <xdr:nvSpPr>
        <xdr:cNvPr id="3332" name="AutoShape 7"/>
        <xdr:cNvSpPr>
          <a:spLocks/>
        </xdr:cNvSpPr>
      </xdr:nvSpPr>
      <xdr:spPr bwMode="auto">
        <a:xfrm>
          <a:off x="2133600" y="911542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44</xdr:row>
      <xdr:rowOff>47625</xdr:rowOff>
    </xdr:from>
    <xdr:to>
      <xdr:col>2</xdr:col>
      <xdr:colOff>66675</xdr:colOff>
      <xdr:row>46</xdr:row>
      <xdr:rowOff>209550</xdr:rowOff>
    </xdr:to>
    <xdr:sp macro="" textlink="">
      <xdr:nvSpPr>
        <xdr:cNvPr id="3333" name="AutoShape 8"/>
        <xdr:cNvSpPr>
          <a:spLocks/>
        </xdr:cNvSpPr>
      </xdr:nvSpPr>
      <xdr:spPr bwMode="auto">
        <a:xfrm>
          <a:off x="2133600" y="10525125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47</xdr:row>
      <xdr:rowOff>28575</xdr:rowOff>
    </xdr:from>
    <xdr:to>
      <xdr:col>2</xdr:col>
      <xdr:colOff>66675</xdr:colOff>
      <xdr:row>49</xdr:row>
      <xdr:rowOff>190500</xdr:rowOff>
    </xdr:to>
    <xdr:sp macro="" textlink="">
      <xdr:nvSpPr>
        <xdr:cNvPr id="3334" name="AutoShape 9"/>
        <xdr:cNvSpPr>
          <a:spLocks/>
        </xdr:cNvSpPr>
      </xdr:nvSpPr>
      <xdr:spPr bwMode="auto">
        <a:xfrm>
          <a:off x="2133600" y="1122045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17</xdr:row>
      <xdr:rowOff>28575</xdr:rowOff>
    </xdr:from>
    <xdr:to>
      <xdr:col>2</xdr:col>
      <xdr:colOff>95250</xdr:colOff>
      <xdr:row>18</xdr:row>
      <xdr:rowOff>190500</xdr:rowOff>
    </xdr:to>
    <xdr:sp macro="" textlink="">
      <xdr:nvSpPr>
        <xdr:cNvPr id="3335" name="AutoShape 11"/>
        <xdr:cNvSpPr>
          <a:spLocks/>
        </xdr:cNvSpPr>
      </xdr:nvSpPr>
      <xdr:spPr bwMode="auto">
        <a:xfrm>
          <a:off x="2152650" y="40767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28575</xdr:rowOff>
    </xdr:from>
    <xdr:to>
      <xdr:col>2</xdr:col>
      <xdr:colOff>85725</xdr:colOff>
      <xdr:row>26</xdr:row>
      <xdr:rowOff>190500</xdr:rowOff>
    </xdr:to>
    <xdr:sp macro="" textlink="">
      <xdr:nvSpPr>
        <xdr:cNvPr id="3336" name="AutoShape 12"/>
        <xdr:cNvSpPr>
          <a:spLocks/>
        </xdr:cNvSpPr>
      </xdr:nvSpPr>
      <xdr:spPr bwMode="auto">
        <a:xfrm>
          <a:off x="2143125" y="59817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9525</xdr:rowOff>
    </xdr:from>
    <xdr:to>
      <xdr:col>2</xdr:col>
      <xdr:colOff>76200</xdr:colOff>
      <xdr:row>28</xdr:row>
      <xdr:rowOff>171450</xdr:rowOff>
    </xdr:to>
    <xdr:sp macro="" textlink="">
      <xdr:nvSpPr>
        <xdr:cNvPr id="3337" name="AutoShape 13"/>
        <xdr:cNvSpPr>
          <a:spLocks/>
        </xdr:cNvSpPr>
      </xdr:nvSpPr>
      <xdr:spPr bwMode="auto">
        <a:xfrm>
          <a:off x="2133600" y="64389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32</xdr:row>
      <xdr:rowOff>28575</xdr:rowOff>
    </xdr:from>
    <xdr:to>
      <xdr:col>2</xdr:col>
      <xdr:colOff>95250</xdr:colOff>
      <xdr:row>34</xdr:row>
      <xdr:rowOff>190500</xdr:rowOff>
    </xdr:to>
    <xdr:sp macro="" textlink="">
      <xdr:nvSpPr>
        <xdr:cNvPr id="3338" name="AutoShape 14"/>
        <xdr:cNvSpPr>
          <a:spLocks/>
        </xdr:cNvSpPr>
      </xdr:nvSpPr>
      <xdr:spPr bwMode="auto">
        <a:xfrm>
          <a:off x="2152650" y="76485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41</xdr:row>
      <xdr:rowOff>57150</xdr:rowOff>
    </xdr:from>
    <xdr:to>
      <xdr:col>2</xdr:col>
      <xdr:colOff>66675</xdr:colOff>
      <xdr:row>44</xdr:row>
      <xdr:rowOff>0</xdr:rowOff>
    </xdr:to>
    <xdr:sp macro="" textlink="">
      <xdr:nvSpPr>
        <xdr:cNvPr id="3339" name="AutoShape 15"/>
        <xdr:cNvSpPr>
          <a:spLocks/>
        </xdr:cNvSpPr>
      </xdr:nvSpPr>
      <xdr:spPr bwMode="auto">
        <a:xfrm>
          <a:off x="2133600" y="982027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50</xdr:row>
      <xdr:rowOff>19050</xdr:rowOff>
    </xdr:from>
    <xdr:to>
      <xdr:col>2</xdr:col>
      <xdr:colOff>47625</xdr:colOff>
      <xdr:row>51</xdr:row>
      <xdr:rowOff>180975</xdr:rowOff>
    </xdr:to>
    <xdr:sp macro="" textlink="">
      <xdr:nvSpPr>
        <xdr:cNvPr id="3340" name="AutoShape 16"/>
        <xdr:cNvSpPr>
          <a:spLocks/>
        </xdr:cNvSpPr>
      </xdr:nvSpPr>
      <xdr:spPr bwMode="auto">
        <a:xfrm>
          <a:off x="2133600" y="11925300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52</xdr:row>
      <xdr:rowOff>28575</xdr:rowOff>
    </xdr:from>
    <xdr:to>
      <xdr:col>2</xdr:col>
      <xdr:colOff>28575</xdr:colOff>
      <xdr:row>53</xdr:row>
      <xdr:rowOff>190500</xdr:rowOff>
    </xdr:to>
    <xdr:sp macro="" textlink="">
      <xdr:nvSpPr>
        <xdr:cNvPr id="3341" name="AutoShape 17"/>
        <xdr:cNvSpPr>
          <a:spLocks/>
        </xdr:cNvSpPr>
      </xdr:nvSpPr>
      <xdr:spPr bwMode="auto">
        <a:xfrm>
          <a:off x="2114550" y="12411075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56</xdr:row>
      <xdr:rowOff>0</xdr:rowOff>
    </xdr:from>
    <xdr:to>
      <xdr:col>2</xdr:col>
      <xdr:colOff>66675</xdr:colOff>
      <xdr:row>58</xdr:row>
      <xdr:rowOff>161925</xdr:rowOff>
    </xdr:to>
    <xdr:sp macro="" textlink="">
      <xdr:nvSpPr>
        <xdr:cNvPr id="3342" name="AutoShape 19"/>
        <xdr:cNvSpPr>
          <a:spLocks/>
        </xdr:cNvSpPr>
      </xdr:nvSpPr>
      <xdr:spPr bwMode="auto">
        <a:xfrm>
          <a:off x="2133600" y="133350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47625</xdr:rowOff>
    </xdr:from>
    <xdr:to>
      <xdr:col>2</xdr:col>
      <xdr:colOff>85725</xdr:colOff>
      <xdr:row>9</xdr:row>
      <xdr:rowOff>209550</xdr:rowOff>
    </xdr:to>
    <xdr:sp macro="" textlink="">
      <xdr:nvSpPr>
        <xdr:cNvPr id="3343" name="AutoShape 21"/>
        <xdr:cNvSpPr>
          <a:spLocks/>
        </xdr:cNvSpPr>
      </xdr:nvSpPr>
      <xdr:spPr bwMode="auto">
        <a:xfrm>
          <a:off x="2143125" y="17145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12</xdr:row>
      <xdr:rowOff>28575</xdr:rowOff>
    </xdr:from>
    <xdr:to>
      <xdr:col>2</xdr:col>
      <xdr:colOff>95250</xdr:colOff>
      <xdr:row>13</xdr:row>
      <xdr:rowOff>190500</xdr:rowOff>
    </xdr:to>
    <xdr:sp macro="" textlink="">
      <xdr:nvSpPr>
        <xdr:cNvPr id="3344" name="AutoShape 22"/>
        <xdr:cNvSpPr>
          <a:spLocks/>
        </xdr:cNvSpPr>
      </xdr:nvSpPr>
      <xdr:spPr bwMode="auto">
        <a:xfrm>
          <a:off x="2152650" y="28860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7</xdr:row>
      <xdr:rowOff>47625</xdr:rowOff>
    </xdr:from>
    <xdr:to>
      <xdr:col>1</xdr:col>
      <xdr:colOff>190500</xdr:colOff>
      <xdr:row>13</xdr:row>
      <xdr:rowOff>200025</xdr:rowOff>
    </xdr:to>
    <xdr:sp macro="" textlink="">
      <xdr:nvSpPr>
        <xdr:cNvPr id="3345" name="AutoShape 23"/>
        <xdr:cNvSpPr>
          <a:spLocks/>
        </xdr:cNvSpPr>
      </xdr:nvSpPr>
      <xdr:spPr bwMode="auto">
        <a:xfrm>
          <a:off x="581025" y="1714500"/>
          <a:ext cx="180975" cy="158115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10</xdr:row>
      <xdr:rowOff>28575</xdr:rowOff>
    </xdr:from>
    <xdr:to>
      <xdr:col>2</xdr:col>
      <xdr:colOff>95250</xdr:colOff>
      <xdr:row>11</xdr:row>
      <xdr:rowOff>190500</xdr:rowOff>
    </xdr:to>
    <xdr:sp macro="" textlink="">
      <xdr:nvSpPr>
        <xdr:cNvPr id="3346" name="AutoShape 24"/>
        <xdr:cNvSpPr>
          <a:spLocks/>
        </xdr:cNvSpPr>
      </xdr:nvSpPr>
      <xdr:spPr bwMode="auto">
        <a:xfrm>
          <a:off x="2152650" y="24098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47625</xdr:rowOff>
    </xdr:from>
    <xdr:to>
      <xdr:col>2</xdr:col>
      <xdr:colOff>85725</xdr:colOff>
      <xdr:row>67</xdr:row>
      <xdr:rowOff>209550</xdr:rowOff>
    </xdr:to>
    <xdr:sp macro="" textlink="">
      <xdr:nvSpPr>
        <xdr:cNvPr id="3347" name="AutoShape 4"/>
        <xdr:cNvSpPr>
          <a:spLocks/>
        </xdr:cNvSpPr>
      </xdr:nvSpPr>
      <xdr:spPr bwMode="auto">
        <a:xfrm>
          <a:off x="2143125" y="155257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54</xdr:row>
      <xdr:rowOff>0</xdr:rowOff>
    </xdr:from>
    <xdr:to>
      <xdr:col>2</xdr:col>
      <xdr:colOff>66675</xdr:colOff>
      <xdr:row>55</xdr:row>
      <xdr:rowOff>190500</xdr:rowOff>
    </xdr:to>
    <xdr:sp macro="" textlink="">
      <xdr:nvSpPr>
        <xdr:cNvPr id="3348" name="AutoShape 10"/>
        <xdr:cNvSpPr>
          <a:spLocks/>
        </xdr:cNvSpPr>
      </xdr:nvSpPr>
      <xdr:spPr bwMode="auto">
        <a:xfrm>
          <a:off x="2133600" y="12858750"/>
          <a:ext cx="66675" cy="428625"/>
        </a:xfrm>
        <a:prstGeom prst="leftBrace">
          <a:avLst>
            <a:gd name="adj1" fmla="val 535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47625</xdr:rowOff>
    </xdr:from>
    <xdr:to>
      <xdr:col>2</xdr:col>
      <xdr:colOff>85725</xdr:colOff>
      <xdr:row>6</xdr:row>
      <xdr:rowOff>209550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143125" y="15335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14</xdr:row>
      <xdr:rowOff>28575</xdr:rowOff>
    </xdr:from>
    <xdr:to>
      <xdr:col>2</xdr:col>
      <xdr:colOff>95250</xdr:colOff>
      <xdr:row>16</xdr:row>
      <xdr:rowOff>190500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152650" y="38957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47625</xdr:rowOff>
    </xdr:from>
    <xdr:to>
      <xdr:col>2</xdr:col>
      <xdr:colOff>85725</xdr:colOff>
      <xdr:row>21</xdr:row>
      <xdr:rowOff>209550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2143125" y="51054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47625</xdr:rowOff>
    </xdr:from>
    <xdr:to>
      <xdr:col>2</xdr:col>
      <xdr:colOff>85725</xdr:colOff>
      <xdr:row>24</xdr:row>
      <xdr:rowOff>209550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2143125" y="58197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29</xdr:row>
      <xdr:rowOff>47625</xdr:rowOff>
    </xdr:from>
    <xdr:to>
      <xdr:col>2</xdr:col>
      <xdr:colOff>85725</xdr:colOff>
      <xdr:row>31</xdr:row>
      <xdr:rowOff>209550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43125" y="74866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35</xdr:row>
      <xdr:rowOff>47625</xdr:rowOff>
    </xdr:from>
    <xdr:to>
      <xdr:col>2</xdr:col>
      <xdr:colOff>66675</xdr:colOff>
      <xdr:row>37</xdr:row>
      <xdr:rowOff>209550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133600" y="89154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38</xdr:row>
      <xdr:rowOff>66675</xdr:rowOff>
    </xdr:from>
    <xdr:to>
      <xdr:col>2</xdr:col>
      <xdr:colOff>66675</xdr:colOff>
      <xdr:row>41</xdr:row>
      <xdr:rowOff>9525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2133600" y="964882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44</xdr:row>
      <xdr:rowOff>47625</xdr:rowOff>
    </xdr:from>
    <xdr:to>
      <xdr:col>2</xdr:col>
      <xdr:colOff>66675</xdr:colOff>
      <xdr:row>46</xdr:row>
      <xdr:rowOff>209550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2133600" y="11058525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47</xdr:row>
      <xdr:rowOff>28575</xdr:rowOff>
    </xdr:from>
    <xdr:to>
      <xdr:col>2</xdr:col>
      <xdr:colOff>66675</xdr:colOff>
      <xdr:row>49</xdr:row>
      <xdr:rowOff>190500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2133600" y="1175385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17</xdr:row>
      <xdr:rowOff>28575</xdr:rowOff>
    </xdr:from>
    <xdr:to>
      <xdr:col>2</xdr:col>
      <xdr:colOff>95250</xdr:colOff>
      <xdr:row>18</xdr:row>
      <xdr:rowOff>190500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2152650" y="46101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28575</xdr:rowOff>
    </xdr:from>
    <xdr:to>
      <xdr:col>2</xdr:col>
      <xdr:colOff>85725</xdr:colOff>
      <xdr:row>26</xdr:row>
      <xdr:rowOff>190500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2143125" y="65151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9525</xdr:rowOff>
    </xdr:from>
    <xdr:to>
      <xdr:col>2</xdr:col>
      <xdr:colOff>76200</xdr:colOff>
      <xdr:row>28</xdr:row>
      <xdr:rowOff>171450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2133600" y="69723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32</xdr:row>
      <xdr:rowOff>28575</xdr:rowOff>
    </xdr:from>
    <xdr:to>
      <xdr:col>2</xdr:col>
      <xdr:colOff>95250</xdr:colOff>
      <xdr:row>34</xdr:row>
      <xdr:rowOff>190500</xdr:rowOff>
    </xdr:to>
    <xdr:sp macro="" textlink="">
      <xdr:nvSpPr>
        <xdr:cNvPr id="14" name="AutoShape 14"/>
        <xdr:cNvSpPr>
          <a:spLocks/>
        </xdr:cNvSpPr>
      </xdr:nvSpPr>
      <xdr:spPr bwMode="auto">
        <a:xfrm>
          <a:off x="2152650" y="818197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41</xdr:row>
      <xdr:rowOff>57150</xdr:rowOff>
    </xdr:from>
    <xdr:to>
      <xdr:col>2</xdr:col>
      <xdr:colOff>66675</xdr:colOff>
      <xdr:row>44</xdr:row>
      <xdr:rowOff>0</xdr:rowOff>
    </xdr:to>
    <xdr:sp macro="" textlink="">
      <xdr:nvSpPr>
        <xdr:cNvPr id="15" name="AutoShape 15"/>
        <xdr:cNvSpPr>
          <a:spLocks/>
        </xdr:cNvSpPr>
      </xdr:nvSpPr>
      <xdr:spPr bwMode="auto">
        <a:xfrm>
          <a:off x="2133600" y="10353675"/>
          <a:ext cx="66675" cy="657225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1562100</xdr:colOff>
      <xdr:row>50</xdr:row>
      <xdr:rowOff>19050</xdr:rowOff>
    </xdr:from>
    <xdr:to>
      <xdr:col>2</xdr:col>
      <xdr:colOff>47625</xdr:colOff>
      <xdr:row>51</xdr:row>
      <xdr:rowOff>180975</xdr:rowOff>
    </xdr:to>
    <xdr:sp macro="" textlink="">
      <xdr:nvSpPr>
        <xdr:cNvPr id="16" name="AutoShape 16"/>
        <xdr:cNvSpPr>
          <a:spLocks/>
        </xdr:cNvSpPr>
      </xdr:nvSpPr>
      <xdr:spPr bwMode="auto">
        <a:xfrm>
          <a:off x="2133600" y="12458700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52</xdr:row>
      <xdr:rowOff>28575</xdr:rowOff>
    </xdr:from>
    <xdr:to>
      <xdr:col>2</xdr:col>
      <xdr:colOff>28575</xdr:colOff>
      <xdr:row>53</xdr:row>
      <xdr:rowOff>190500</xdr:rowOff>
    </xdr:to>
    <xdr:sp macro="" textlink="">
      <xdr:nvSpPr>
        <xdr:cNvPr id="17" name="AutoShape 17"/>
        <xdr:cNvSpPr>
          <a:spLocks/>
        </xdr:cNvSpPr>
      </xdr:nvSpPr>
      <xdr:spPr bwMode="auto">
        <a:xfrm>
          <a:off x="2114550" y="12944475"/>
          <a:ext cx="47625" cy="40005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56</xdr:row>
      <xdr:rowOff>0</xdr:rowOff>
    </xdr:from>
    <xdr:to>
      <xdr:col>2</xdr:col>
      <xdr:colOff>66675</xdr:colOff>
      <xdr:row>58</xdr:row>
      <xdr:rowOff>161925</xdr:rowOff>
    </xdr:to>
    <xdr:sp macro="" textlink="">
      <xdr:nvSpPr>
        <xdr:cNvPr id="18" name="AutoShape 19"/>
        <xdr:cNvSpPr>
          <a:spLocks/>
        </xdr:cNvSpPr>
      </xdr:nvSpPr>
      <xdr:spPr bwMode="auto">
        <a:xfrm>
          <a:off x="2133600" y="13868400"/>
          <a:ext cx="66675" cy="638175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47625</xdr:rowOff>
    </xdr:from>
    <xdr:to>
      <xdr:col>2</xdr:col>
      <xdr:colOff>85725</xdr:colOff>
      <xdr:row>9</xdr:row>
      <xdr:rowOff>209550</xdr:rowOff>
    </xdr:to>
    <xdr:sp macro="" textlink="">
      <xdr:nvSpPr>
        <xdr:cNvPr id="19" name="AutoShape 21"/>
        <xdr:cNvSpPr>
          <a:spLocks/>
        </xdr:cNvSpPr>
      </xdr:nvSpPr>
      <xdr:spPr bwMode="auto">
        <a:xfrm>
          <a:off x="2143125" y="22479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12</xdr:row>
      <xdr:rowOff>28575</xdr:rowOff>
    </xdr:from>
    <xdr:to>
      <xdr:col>2</xdr:col>
      <xdr:colOff>95250</xdr:colOff>
      <xdr:row>13</xdr:row>
      <xdr:rowOff>190500</xdr:rowOff>
    </xdr:to>
    <xdr:sp macro="" textlink="">
      <xdr:nvSpPr>
        <xdr:cNvPr id="20" name="AutoShape 22"/>
        <xdr:cNvSpPr>
          <a:spLocks/>
        </xdr:cNvSpPr>
      </xdr:nvSpPr>
      <xdr:spPr bwMode="auto">
        <a:xfrm>
          <a:off x="2152650" y="34194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7</xdr:row>
      <xdr:rowOff>47625</xdr:rowOff>
    </xdr:from>
    <xdr:to>
      <xdr:col>1</xdr:col>
      <xdr:colOff>190500</xdr:colOff>
      <xdr:row>13</xdr:row>
      <xdr:rowOff>200025</xdr:rowOff>
    </xdr:to>
    <xdr:sp macro="" textlink="">
      <xdr:nvSpPr>
        <xdr:cNvPr id="21" name="AutoShape 23"/>
        <xdr:cNvSpPr>
          <a:spLocks/>
        </xdr:cNvSpPr>
      </xdr:nvSpPr>
      <xdr:spPr bwMode="auto">
        <a:xfrm>
          <a:off x="581025" y="2247900"/>
          <a:ext cx="180975" cy="158115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10</xdr:row>
      <xdr:rowOff>28575</xdr:rowOff>
    </xdr:from>
    <xdr:to>
      <xdr:col>2</xdr:col>
      <xdr:colOff>95250</xdr:colOff>
      <xdr:row>11</xdr:row>
      <xdr:rowOff>190500</xdr:rowOff>
    </xdr:to>
    <xdr:sp macro="" textlink="">
      <xdr:nvSpPr>
        <xdr:cNvPr id="22" name="AutoShape 24"/>
        <xdr:cNvSpPr>
          <a:spLocks/>
        </xdr:cNvSpPr>
      </xdr:nvSpPr>
      <xdr:spPr bwMode="auto">
        <a:xfrm>
          <a:off x="2152650" y="29432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47625</xdr:rowOff>
    </xdr:from>
    <xdr:to>
      <xdr:col>2</xdr:col>
      <xdr:colOff>85725</xdr:colOff>
      <xdr:row>67</xdr:row>
      <xdr:rowOff>209550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2143125" y="1605915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1581150</xdr:colOff>
      <xdr:row>54</xdr:row>
      <xdr:rowOff>0</xdr:rowOff>
    </xdr:from>
    <xdr:to>
      <xdr:col>2</xdr:col>
      <xdr:colOff>66675</xdr:colOff>
      <xdr:row>55</xdr:row>
      <xdr:rowOff>190500</xdr:rowOff>
    </xdr:to>
    <xdr:sp macro="" textlink="">
      <xdr:nvSpPr>
        <xdr:cNvPr id="24" name="AutoShape 10"/>
        <xdr:cNvSpPr>
          <a:spLocks/>
        </xdr:cNvSpPr>
      </xdr:nvSpPr>
      <xdr:spPr bwMode="auto">
        <a:xfrm>
          <a:off x="2133600" y="13392150"/>
          <a:ext cx="66675" cy="428625"/>
        </a:xfrm>
        <a:prstGeom prst="leftBrace">
          <a:avLst>
            <a:gd name="adj1" fmla="val 535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47624</xdr:rowOff>
    </xdr:from>
    <xdr:to>
      <xdr:col>2</xdr:col>
      <xdr:colOff>81525</xdr:colOff>
      <xdr:row>6</xdr:row>
      <xdr:rowOff>219374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143125" y="1533524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14</xdr:row>
      <xdr:rowOff>28575</xdr:rowOff>
    </xdr:from>
    <xdr:to>
      <xdr:col>2</xdr:col>
      <xdr:colOff>75175</xdr:colOff>
      <xdr:row>16</xdr:row>
      <xdr:rowOff>200325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136775" y="38957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31750</xdr:rowOff>
    </xdr:from>
    <xdr:to>
      <xdr:col>2</xdr:col>
      <xdr:colOff>81525</xdr:colOff>
      <xdr:row>21</xdr:row>
      <xdr:rowOff>203500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2143125" y="50895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22</xdr:row>
      <xdr:rowOff>47625</xdr:rowOff>
    </xdr:from>
    <xdr:to>
      <xdr:col>2</xdr:col>
      <xdr:colOff>65650</xdr:colOff>
      <xdr:row>24</xdr:row>
      <xdr:rowOff>219375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2120900" y="5819775"/>
          <a:ext cx="7835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1533525</xdr:colOff>
      <xdr:row>29</xdr:row>
      <xdr:rowOff>47625</xdr:rowOff>
    </xdr:from>
    <xdr:to>
      <xdr:col>2</xdr:col>
      <xdr:colOff>49775</xdr:colOff>
      <xdr:row>31</xdr:row>
      <xdr:rowOff>219375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05025" y="7486650"/>
          <a:ext cx="7835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35</xdr:row>
      <xdr:rowOff>31750</xdr:rowOff>
    </xdr:from>
    <xdr:to>
      <xdr:col>2</xdr:col>
      <xdr:colOff>46600</xdr:colOff>
      <xdr:row>37</xdr:row>
      <xdr:rowOff>203500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101850" y="8899525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38</xdr:row>
      <xdr:rowOff>50800</xdr:rowOff>
    </xdr:from>
    <xdr:to>
      <xdr:col>2</xdr:col>
      <xdr:colOff>46600</xdr:colOff>
      <xdr:row>40</xdr:row>
      <xdr:rowOff>222550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2101850" y="9632950"/>
          <a:ext cx="78350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44</xdr:row>
      <xdr:rowOff>31750</xdr:rowOff>
    </xdr:from>
    <xdr:to>
      <xdr:col>2</xdr:col>
      <xdr:colOff>46600</xdr:colOff>
      <xdr:row>46</xdr:row>
      <xdr:rowOff>203500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2101850" y="11042650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47</xdr:row>
      <xdr:rowOff>12700</xdr:rowOff>
    </xdr:from>
    <xdr:to>
      <xdr:col>2</xdr:col>
      <xdr:colOff>46600</xdr:colOff>
      <xdr:row>49</xdr:row>
      <xdr:rowOff>184450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2101850" y="11737975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17</xdr:row>
      <xdr:rowOff>28575</xdr:rowOff>
    </xdr:from>
    <xdr:to>
      <xdr:col>2</xdr:col>
      <xdr:colOff>75175</xdr:colOff>
      <xdr:row>18</xdr:row>
      <xdr:rowOff>186450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2136775" y="46101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25</xdr:row>
      <xdr:rowOff>28575</xdr:rowOff>
    </xdr:from>
    <xdr:to>
      <xdr:col>2</xdr:col>
      <xdr:colOff>65650</xdr:colOff>
      <xdr:row>26</xdr:row>
      <xdr:rowOff>186450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2120900" y="6515100"/>
          <a:ext cx="7835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1539875</xdr:colOff>
      <xdr:row>27</xdr:row>
      <xdr:rowOff>25400</xdr:rowOff>
    </xdr:from>
    <xdr:to>
      <xdr:col>2</xdr:col>
      <xdr:colOff>56125</xdr:colOff>
      <xdr:row>28</xdr:row>
      <xdr:rowOff>183275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2111375" y="6988175"/>
          <a:ext cx="7835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32</xdr:row>
      <xdr:rowOff>28575</xdr:rowOff>
    </xdr:from>
    <xdr:to>
      <xdr:col>2</xdr:col>
      <xdr:colOff>59300</xdr:colOff>
      <xdr:row>34</xdr:row>
      <xdr:rowOff>200325</xdr:rowOff>
    </xdr:to>
    <xdr:sp macro="" textlink="">
      <xdr:nvSpPr>
        <xdr:cNvPr id="14" name="AutoShape 14"/>
        <xdr:cNvSpPr>
          <a:spLocks/>
        </xdr:cNvSpPr>
      </xdr:nvSpPr>
      <xdr:spPr bwMode="auto">
        <a:xfrm>
          <a:off x="2114550" y="8181975"/>
          <a:ext cx="7835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41</xdr:row>
      <xdr:rowOff>41275</xdr:rowOff>
    </xdr:from>
    <xdr:to>
      <xdr:col>2</xdr:col>
      <xdr:colOff>46600</xdr:colOff>
      <xdr:row>43</xdr:row>
      <xdr:rowOff>213025</xdr:rowOff>
    </xdr:to>
    <xdr:sp macro="" textlink="">
      <xdr:nvSpPr>
        <xdr:cNvPr id="15" name="AutoShape 15"/>
        <xdr:cNvSpPr>
          <a:spLocks/>
        </xdr:cNvSpPr>
      </xdr:nvSpPr>
      <xdr:spPr bwMode="auto">
        <a:xfrm>
          <a:off x="2101850" y="10337800"/>
          <a:ext cx="78350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50</xdr:row>
      <xdr:rowOff>34925</xdr:rowOff>
    </xdr:from>
    <xdr:to>
      <xdr:col>2</xdr:col>
      <xdr:colOff>46600</xdr:colOff>
      <xdr:row>51</xdr:row>
      <xdr:rowOff>192800</xdr:rowOff>
    </xdr:to>
    <xdr:sp macro="" textlink="">
      <xdr:nvSpPr>
        <xdr:cNvPr id="16" name="AutoShape 16"/>
        <xdr:cNvSpPr>
          <a:spLocks/>
        </xdr:cNvSpPr>
      </xdr:nvSpPr>
      <xdr:spPr bwMode="auto">
        <a:xfrm>
          <a:off x="2101850" y="12474575"/>
          <a:ext cx="78350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1527175</xdr:colOff>
      <xdr:row>52</xdr:row>
      <xdr:rowOff>12700</xdr:rowOff>
    </xdr:from>
    <xdr:to>
      <xdr:col>2</xdr:col>
      <xdr:colOff>43425</xdr:colOff>
      <xdr:row>53</xdr:row>
      <xdr:rowOff>170575</xdr:rowOff>
    </xdr:to>
    <xdr:sp macro="" textlink="">
      <xdr:nvSpPr>
        <xdr:cNvPr id="17" name="AutoShape 17"/>
        <xdr:cNvSpPr>
          <a:spLocks/>
        </xdr:cNvSpPr>
      </xdr:nvSpPr>
      <xdr:spPr bwMode="auto">
        <a:xfrm>
          <a:off x="2098675" y="12928600"/>
          <a:ext cx="78350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54</xdr:row>
      <xdr:rowOff>15875</xdr:rowOff>
    </xdr:from>
    <xdr:to>
      <xdr:col>2</xdr:col>
      <xdr:colOff>46600</xdr:colOff>
      <xdr:row>56</xdr:row>
      <xdr:rowOff>187625</xdr:rowOff>
    </xdr:to>
    <xdr:sp macro="" textlink="">
      <xdr:nvSpPr>
        <xdr:cNvPr id="18" name="AutoShape 19"/>
        <xdr:cNvSpPr>
          <a:spLocks/>
        </xdr:cNvSpPr>
      </xdr:nvSpPr>
      <xdr:spPr bwMode="auto">
        <a:xfrm>
          <a:off x="2101850" y="13408025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47624</xdr:rowOff>
    </xdr:from>
    <xdr:to>
      <xdr:col>2</xdr:col>
      <xdr:colOff>81525</xdr:colOff>
      <xdr:row>9</xdr:row>
      <xdr:rowOff>219374</xdr:rowOff>
    </xdr:to>
    <xdr:sp macro="" textlink="">
      <xdr:nvSpPr>
        <xdr:cNvPr id="19" name="AutoShape 21"/>
        <xdr:cNvSpPr>
          <a:spLocks/>
        </xdr:cNvSpPr>
      </xdr:nvSpPr>
      <xdr:spPr bwMode="auto">
        <a:xfrm>
          <a:off x="2143125" y="2247899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12</xdr:row>
      <xdr:rowOff>44450</xdr:rowOff>
    </xdr:from>
    <xdr:to>
      <xdr:col>2</xdr:col>
      <xdr:colOff>75175</xdr:colOff>
      <xdr:row>13</xdr:row>
      <xdr:rowOff>202325</xdr:rowOff>
    </xdr:to>
    <xdr:sp macro="" textlink="">
      <xdr:nvSpPr>
        <xdr:cNvPr id="20" name="AutoShape 22"/>
        <xdr:cNvSpPr>
          <a:spLocks/>
        </xdr:cNvSpPr>
      </xdr:nvSpPr>
      <xdr:spPr bwMode="auto">
        <a:xfrm>
          <a:off x="2136775" y="343535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549275</xdr:colOff>
      <xdr:row>7</xdr:row>
      <xdr:rowOff>47625</xdr:rowOff>
    </xdr:from>
    <xdr:to>
      <xdr:col>1</xdr:col>
      <xdr:colOff>158750</xdr:colOff>
      <xdr:row>13</xdr:row>
      <xdr:rowOff>166875</xdr:rowOff>
    </xdr:to>
    <xdr:sp macro="" textlink="">
      <xdr:nvSpPr>
        <xdr:cNvPr id="21" name="AutoShape 23"/>
        <xdr:cNvSpPr>
          <a:spLocks/>
        </xdr:cNvSpPr>
      </xdr:nvSpPr>
      <xdr:spPr bwMode="auto">
        <a:xfrm>
          <a:off x="549275" y="2247900"/>
          <a:ext cx="180975" cy="154800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10</xdr:row>
      <xdr:rowOff>44450</xdr:rowOff>
    </xdr:from>
    <xdr:to>
      <xdr:col>2</xdr:col>
      <xdr:colOff>75175</xdr:colOff>
      <xdr:row>11</xdr:row>
      <xdr:rowOff>202325</xdr:rowOff>
    </xdr:to>
    <xdr:sp macro="" textlink="">
      <xdr:nvSpPr>
        <xdr:cNvPr id="22" name="AutoShape 24"/>
        <xdr:cNvSpPr>
          <a:spLocks/>
        </xdr:cNvSpPr>
      </xdr:nvSpPr>
      <xdr:spPr bwMode="auto">
        <a:xfrm>
          <a:off x="2136775" y="29591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47625</xdr:rowOff>
    </xdr:from>
    <xdr:to>
      <xdr:col>2</xdr:col>
      <xdr:colOff>85725</xdr:colOff>
      <xdr:row>66</xdr:row>
      <xdr:rowOff>209550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2143125" y="158210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47624</xdr:rowOff>
    </xdr:from>
    <xdr:to>
      <xdr:col>2</xdr:col>
      <xdr:colOff>81525</xdr:colOff>
      <xdr:row>6</xdr:row>
      <xdr:rowOff>219374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143125" y="1533524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14</xdr:row>
      <xdr:rowOff>28575</xdr:rowOff>
    </xdr:from>
    <xdr:to>
      <xdr:col>2</xdr:col>
      <xdr:colOff>75175</xdr:colOff>
      <xdr:row>16</xdr:row>
      <xdr:rowOff>200325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136775" y="38957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31750</xdr:rowOff>
    </xdr:from>
    <xdr:to>
      <xdr:col>2</xdr:col>
      <xdr:colOff>81525</xdr:colOff>
      <xdr:row>21</xdr:row>
      <xdr:rowOff>203500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2143125" y="50895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22</xdr:row>
      <xdr:rowOff>47625</xdr:rowOff>
    </xdr:from>
    <xdr:to>
      <xdr:col>2</xdr:col>
      <xdr:colOff>65650</xdr:colOff>
      <xdr:row>24</xdr:row>
      <xdr:rowOff>219375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2120900" y="5819775"/>
          <a:ext cx="7835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1533525</xdr:colOff>
      <xdr:row>29</xdr:row>
      <xdr:rowOff>47625</xdr:rowOff>
    </xdr:from>
    <xdr:to>
      <xdr:col>2</xdr:col>
      <xdr:colOff>49775</xdr:colOff>
      <xdr:row>31</xdr:row>
      <xdr:rowOff>219375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05025" y="7486650"/>
          <a:ext cx="7835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35</xdr:row>
      <xdr:rowOff>31750</xdr:rowOff>
    </xdr:from>
    <xdr:to>
      <xdr:col>2</xdr:col>
      <xdr:colOff>46600</xdr:colOff>
      <xdr:row>37</xdr:row>
      <xdr:rowOff>203500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101850" y="8899525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38</xdr:row>
      <xdr:rowOff>50800</xdr:rowOff>
    </xdr:from>
    <xdr:to>
      <xdr:col>2</xdr:col>
      <xdr:colOff>46600</xdr:colOff>
      <xdr:row>40</xdr:row>
      <xdr:rowOff>222550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2101850" y="9632950"/>
          <a:ext cx="78350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44</xdr:row>
      <xdr:rowOff>31750</xdr:rowOff>
    </xdr:from>
    <xdr:to>
      <xdr:col>2</xdr:col>
      <xdr:colOff>46600</xdr:colOff>
      <xdr:row>46</xdr:row>
      <xdr:rowOff>203500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2101850" y="11042650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47</xdr:row>
      <xdr:rowOff>12700</xdr:rowOff>
    </xdr:from>
    <xdr:to>
      <xdr:col>2</xdr:col>
      <xdr:colOff>46600</xdr:colOff>
      <xdr:row>49</xdr:row>
      <xdr:rowOff>184450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2101850" y="11737975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17</xdr:row>
      <xdr:rowOff>28575</xdr:rowOff>
    </xdr:from>
    <xdr:to>
      <xdr:col>2</xdr:col>
      <xdr:colOff>75175</xdr:colOff>
      <xdr:row>18</xdr:row>
      <xdr:rowOff>186450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2136775" y="46101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25</xdr:row>
      <xdr:rowOff>28575</xdr:rowOff>
    </xdr:from>
    <xdr:to>
      <xdr:col>2</xdr:col>
      <xdr:colOff>65650</xdr:colOff>
      <xdr:row>26</xdr:row>
      <xdr:rowOff>186450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2120900" y="6515100"/>
          <a:ext cx="7835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1539875</xdr:colOff>
      <xdr:row>27</xdr:row>
      <xdr:rowOff>25400</xdr:rowOff>
    </xdr:from>
    <xdr:to>
      <xdr:col>2</xdr:col>
      <xdr:colOff>56125</xdr:colOff>
      <xdr:row>28</xdr:row>
      <xdr:rowOff>183275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2111375" y="6988175"/>
          <a:ext cx="7835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32</xdr:row>
      <xdr:rowOff>28575</xdr:rowOff>
    </xdr:from>
    <xdr:to>
      <xdr:col>2</xdr:col>
      <xdr:colOff>59300</xdr:colOff>
      <xdr:row>34</xdr:row>
      <xdr:rowOff>200325</xdr:rowOff>
    </xdr:to>
    <xdr:sp macro="" textlink="">
      <xdr:nvSpPr>
        <xdr:cNvPr id="14" name="AutoShape 14"/>
        <xdr:cNvSpPr>
          <a:spLocks/>
        </xdr:cNvSpPr>
      </xdr:nvSpPr>
      <xdr:spPr bwMode="auto">
        <a:xfrm>
          <a:off x="2114550" y="8181975"/>
          <a:ext cx="7835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41</xdr:row>
      <xdr:rowOff>41275</xdr:rowOff>
    </xdr:from>
    <xdr:to>
      <xdr:col>2</xdr:col>
      <xdr:colOff>46600</xdr:colOff>
      <xdr:row>43</xdr:row>
      <xdr:rowOff>213025</xdr:rowOff>
    </xdr:to>
    <xdr:sp macro="" textlink="">
      <xdr:nvSpPr>
        <xdr:cNvPr id="15" name="AutoShape 15"/>
        <xdr:cNvSpPr>
          <a:spLocks/>
        </xdr:cNvSpPr>
      </xdr:nvSpPr>
      <xdr:spPr bwMode="auto">
        <a:xfrm>
          <a:off x="2101850" y="10337800"/>
          <a:ext cx="78350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50</xdr:row>
      <xdr:rowOff>34925</xdr:rowOff>
    </xdr:from>
    <xdr:to>
      <xdr:col>2</xdr:col>
      <xdr:colOff>46600</xdr:colOff>
      <xdr:row>51</xdr:row>
      <xdr:rowOff>192800</xdr:rowOff>
    </xdr:to>
    <xdr:sp macro="" textlink="">
      <xdr:nvSpPr>
        <xdr:cNvPr id="16" name="AutoShape 16"/>
        <xdr:cNvSpPr>
          <a:spLocks/>
        </xdr:cNvSpPr>
      </xdr:nvSpPr>
      <xdr:spPr bwMode="auto">
        <a:xfrm>
          <a:off x="2101850" y="12474575"/>
          <a:ext cx="78350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1527175</xdr:colOff>
      <xdr:row>52</xdr:row>
      <xdr:rowOff>12700</xdr:rowOff>
    </xdr:from>
    <xdr:to>
      <xdr:col>2</xdr:col>
      <xdr:colOff>43425</xdr:colOff>
      <xdr:row>53</xdr:row>
      <xdr:rowOff>170575</xdr:rowOff>
    </xdr:to>
    <xdr:sp macro="" textlink="">
      <xdr:nvSpPr>
        <xdr:cNvPr id="17" name="AutoShape 17"/>
        <xdr:cNvSpPr>
          <a:spLocks/>
        </xdr:cNvSpPr>
      </xdr:nvSpPr>
      <xdr:spPr bwMode="auto">
        <a:xfrm>
          <a:off x="2098675" y="12928600"/>
          <a:ext cx="78350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54</xdr:row>
      <xdr:rowOff>15875</xdr:rowOff>
    </xdr:from>
    <xdr:to>
      <xdr:col>2</xdr:col>
      <xdr:colOff>46600</xdr:colOff>
      <xdr:row>56</xdr:row>
      <xdr:rowOff>187625</xdr:rowOff>
    </xdr:to>
    <xdr:sp macro="" textlink="">
      <xdr:nvSpPr>
        <xdr:cNvPr id="18" name="AutoShape 19"/>
        <xdr:cNvSpPr>
          <a:spLocks/>
        </xdr:cNvSpPr>
      </xdr:nvSpPr>
      <xdr:spPr bwMode="auto">
        <a:xfrm>
          <a:off x="2101850" y="13408025"/>
          <a:ext cx="78350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47624</xdr:rowOff>
    </xdr:from>
    <xdr:to>
      <xdr:col>2</xdr:col>
      <xdr:colOff>81525</xdr:colOff>
      <xdr:row>9</xdr:row>
      <xdr:rowOff>219374</xdr:rowOff>
    </xdr:to>
    <xdr:sp macro="" textlink="">
      <xdr:nvSpPr>
        <xdr:cNvPr id="19" name="AutoShape 21"/>
        <xdr:cNvSpPr>
          <a:spLocks/>
        </xdr:cNvSpPr>
      </xdr:nvSpPr>
      <xdr:spPr bwMode="auto">
        <a:xfrm>
          <a:off x="2143125" y="2247899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12</xdr:row>
      <xdr:rowOff>44450</xdr:rowOff>
    </xdr:from>
    <xdr:to>
      <xdr:col>2</xdr:col>
      <xdr:colOff>75175</xdr:colOff>
      <xdr:row>13</xdr:row>
      <xdr:rowOff>202325</xdr:rowOff>
    </xdr:to>
    <xdr:sp macro="" textlink="">
      <xdr:nvSpPr>
        <xdr:cNvPr id="20" name="AutoShape 22"/>
        <xdr:cNvSpPr>
          <a:spLocks/>
        </xdr:cNvSpPr>
      </xdr:nvSpPr>
      <xdr:spPr bwMode="auto">
        <a:xfrm>
          <a:off x="2136775" y="343535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549275</xdr:colOff>
      <xdr:row>7</xdr:row>
      <xdr:rowOff>47625</xdr:rowOff>
    </xdr:from>
    <xdr:to>
      <xdr:col>1</xdr:col>
      <xdr:colOff>158750</xdr:colOff>
      <xdr:row>13</xdr:row>
      <xdr:rowOff>166875</xdr:rowOff>
    </xdr:to>
    <xdr:sp macro="" textlink="">
      <xdr:nvSpPr>
        <xdr:cNvPr id="21" name="AutoShape 23"/>
        <xdr:cNvSpPr>
          <a:spLocks/>
        </xdr:cNvSpPr>
      </xdr:nvSpPr>
      <xdr:spPr bwMode="auto">
        <a:xfrm>
          <a:off x="549275" y="2247900"/>
          <a:ext cx="180975" cy="154800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10</xdr:row>
      <xdr:rowOff>44450</xdr:rowOff>
    </xdr:from>
    <xdr:to>
      <xdr:col>2</xdr:col>
      <xdr:colOff>75175</xdr:colOff>
      <xdr:row>11</xdr:row>
      <xdr:rowOff>202325</xdr:rowOff>
    </xdr:to>
    <xdr:sp macro="" textlink="">
      <xdr:nvSpPr>
        <xdr:cNvPr id="22" name="AutoShape 24"/>
        <xdr:cNvSpPr>
          <a:spLocks/>
        </xdr:cNvSpPr>
      </xdr:nvSpPr>
      <xdr:spPr bwMode="auto">
        <a:xfrm>
          <a:off x="2136775" y="29591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47625</xdr:rowOff>
    </xdr:from>
    <xdr:to>
      <xdr:col>2</xdr:col>
      <xdr:colOff>85725</xdr:colOff>
      <xdr:row>66</xdr:row>
      <xdr:rowOff>209550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2143125" y="158210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47624</xdr:rowOff>
    </xdr:from>
    <xdr:to>
      <xdr:col>2</xdr:col>
      <xdr:colOff>81525</xdr:colOff>
      <xdr:row>6</xdr:row>
      <xdr:rowOff>219374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66900" y="1076324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14</xdr:row>
      <xdr:rowOff>28575</xdr:rowOff>
    </xdr:from>
    <xdr:to>
      <xdr:col>2</xdr:col>
      <xdr:colOff>75175</xdr:colOff>
      <xdr:row>16</xdr:row>
      <xdr:rowOff>200325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60550" y="34385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31750</xdr:rowOff>
    </xdr:from>
    <xdr:to>
      <xdr:col>2</xdr:col>
      <xdr:colOff>81525</xdr:colOff>
      <xdr:row>21</xdr:row>
      <xdr:rowOff>203500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66900" y="46323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22</xdr:row>
      <xdr:rowOff>47625</xdr:rowOff>
    </xdr:from>
    <xdr:to>
      <xdr:col>2</xdr:col>
      <xdr:colOff>65650</xdr:colOff>
      <xdr:row>24</xdr:row>
      <xdr:rowOff>219375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54200" y="5362575"/>
          <a:ext cx="68825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1533525</xdr:colOff>
      <xdr:row>29</xdr:row>
      <xdr:rowOff>47625</xdr:rowOff>
    </xdr:from>
    <xdr:to>
      <xdr:col>2</xdr:col>
      <xdr:colOff>49775</xdr:colOff>
      <xdr:row>31</xdr:row>
      <xdr:rowOff>219375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57375" y="7029450"/>
          <a:ext cx="49775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35</xdr:row>
      <xdr:rowOff>31750</xdr:rowOff>
    </xdr:from>
    <xdr:to>
      <xdr:col>2</xdr:col>
      <xdr:colOff>46600</xdr:colOff>
      <xdr:row>37</xdr:row>
      <xdr:rowOff>203500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1854200" y="8442325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38</xdr:row>
      <xdr:rowOff>50800</xdr:rowOff>
    </xdr:from>
    <xdr:to>
      <xdr:col>2</xdr:col>
      <xdr:colOff>46600</xdr:colOff>
      <xdr:row>40</xdr:row>
      <xdr:rowOff>222550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1854200" y="9175750"/>
          <a:ext cx="49775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51</xdr:row>
      <xdr:rowOff>31750</xdr:rowOff>
    </xdr:from>
    <xdr:to>
      <xdr:col>2</xdr:col>
      <xdr:colOff>46600</xdr:colOff>
      <xdr:row>53</xdr:row>
      <xdr:rowOff>203500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1854200" y="10585450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54</xdr:row>
      <xdr:rowOff>12700</xdr:rowOff>
    </xdr:from>
    <xdr:to>
      <xdr:col>2</xdr:col>
      <xdr:colOff>46600</xdr:colOff>
      <xdr:row>56</xdr:row>
      <xdr:rowOff>184450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1854200" y="11280775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17</xdr:row>
      <xdr:rowOff>28575</xdr:rowOff>
    </xdr:from>
    <xdr:to>
      <xdr:col>2</xdr:col>
      <xdr:colOff>75175</xdr:colOff>
      <xdr:row>18</xdr:row>
      <xdr:rowOff>186450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1860550" y="41529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25</xdr:row>
      <xdr:rowOff>28575</xdr:rowOff>
    </xdr:from>
    <xdr:to>
      <xdr:col>2</xdr:col>
      <xdr:colOff>65650</xdr:colOff>
      <xdr:row>26</xdr:row>
      <xdr:rowOff>186450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1854200" y="6057900"/>
          <a:ext cx="68825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1539875</xdr:colOff>
      <xdr:row>27</xdr:row>
      <xdr:rowOff>25400</xdr:rowOff>
    </xdr:from>
    <xdr:to>
      <xdr:col>2</xdr:col>
      <xdr:colOff>56125</xdr:colOff>
      <xdr:row>28</xdr:row>
      <xdr:rowOff>183275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1854200" y="6530975"/>
          <a:ext cx="593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32</xdr:row>
      <xdr:rowOff>28575</xdr:rowOff>
    </xdr:from>
    <xdr:to>
      <xdr:col>2</xdr:col>
      <xdr:colOff>59300</xdr:colOff>
      <xdr:row>34</xdr:row>
      <xdr:rowOff>200325</xdr:rowOff>
    </xdr:to>
    <xdr:sp macro="" textlink="">
      <xdr:nvSpPr>
        <xdr:cNvPr id="14" name="AutoShape 14"/>
        <xdr:cNvSpPr>
          <a:spLocks/>
        </xdr:cNvSpPr>
      </xdr:nvSpPr>
      <xdr:spPr bwMode="auto">
        <a:xfrm>
          <a:off x="1857375" y="7724775"/>
          <a:ext cx="593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48</xdr:row>
      <xdr:rowOff>41275</xdr:rowOff>
    </xdr:from>
    <xdr:to>
      <xdr:col>2</xdr:col>
      <xdr:colOff>46600</xdr:colOff>
      <xdr:row>50</xdr:row>
      <xdr:rowOff>213025</xdr:rowOff>
    </xdr:to>
    <xdr:sp macro="" textlink="">
      <xdr:nvSpPr>
        <xdr:cNvPr id="15" name="AutoShape 15"/>
        <xdr:cNvSpPr>
          <a:spLocks/>
        </xdr:cNvSpPr>
      </xdr:nvSpPr>
      <xdr:spPr bwMode="auto">
        <a:xfrm>
          <a:off x="1854200" y="9880600"/>
          <a:ext cx="49775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57</xdr:row>
      <xdr:rowOff>34925</xdr:rowOff>
    </xdr:from>
    <xdr:to>
      <xdr:col>2</xdr:col>
      <xdr:colOff>46600</xdr:colOff>
      <xdr:row>58</xdr:row>
      <xdr:rowOff>192800</xdr:rowOff>
    </xdr:to>
    <xdr:sp macro="" textlink="">
      <xdr:nvSpPr>
        <xdr:cNvPr id="16" name="AutoShape 16"/>
        <xdr:cNvSpPr>
          <a:spLocks/>
        </xdr:cNvSpPr>
      </xdr:nvSpPr>
      <xdr:spPr bwMode="auto">
        <a:xfrm>
          <a:off x="1854200" y="12017375"/>
          <a:ext cx="49775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1527175</xdr:colOff>
      <xdr:row>59</xdr:row>
      <xdr:rowOff>12700</xdr:rowOff>
    </xdr:from>
    <xdr:to>
      <xdr:col>2</xdr:col>
      <xdr:colOff>43425</xdr:colOff>
      <xdr:row>60</xdr:row>
      <xdr:rowOff>170575</xdr:rowOff>
    </xdr:to>
    <xdr:sp macro="" textlink="">
      <xdr:nvSpPr>
        <xdr:cNvPr id="17" name="AutoShape 17"/>
        <xdr:cNvSpPr>
          <a:spLocks/>
        </xdr:cNvSpPr>
      </xdr:nvSpPr>
      <xdr:spPr bwMode="auto">
        <a:xfrm>
          <a:off x="1860550" y="12471400"/>
          <a:ext cx="40250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61</xdr:row>
      <xdr:rowOff>15875</xdr:rowOff>
    </xdr:from>
    <xdr:to>
      <xdr:col>2</xdr:col>
      <xdr:colOff>46600</xdr:colOff>
      <xdr:row>63</xdr:row>
      <xdr:rowOff>187625</xdr:rowOff>
    </xdr:to>
    <xdr:sp macro="" textlink="">
      <xdr:nvSpPr>
        <xdr:cNvPr id="18" name="AutoShape 19"/>
        <xdr:cNvSpPr>
          <a:spLocks/>
        </xdr:cNvSpPr>
      </xdr:nvSpPr>
      <xdr:spPr bwMode="auto">
        <a:xfrm>
          <a:off x="1854200" y="12950825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47624</xdr:rowOff>
    </xdr:from>
    <xdr:to>
      <xdr:col>2</xdr:col>
      <xdr:colOff>81525</xdr:colOff>
      <xdr:row>9</xdr:row>
      <xdr:rowOff>219374</xdr:rowOff>
    </xdr:to>
    <xdr:sp macro="" textlink="">
      <xdr:nvSpPr>
        <xdr:cNvPr id="19" name="AutoShape 21"/>
        <xdr:cNvSpPr>
          <a:spLocks/>
        </xdr:cNvSpPr>
      </xdr:nvSpPr>
      <xdr:spPr bwMode="auto">
        <a:xfrm>
          <a:off x="1866900" y="1790699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12</xdr:row>
      <xdr:rowOff>44450</xdr:rowOff>
    </xdr:from>
    <xdr:to>
      <xdr:col>2</xdr:col>
      <xdr:colOff>75175</xdr:colOff>
      <xdr:row>13</xdr:row>
      <xdr:rowOff>202325</xdr:rowOff>
    </xdr:to>
    <xdr:sp macro="" textlink="">
      <xdr:nvSpPr>
        <xdr:cNvPr id="20" name="AutoShape 22"/>
        <xdr:cNvSpPr>
          <a:spLocks/>
        </xdr:cNvSpPr>
      </xdr:nvSpPr>
      <xdr:spPr bwMode="auto">
        <a:xfrm>
          <a:off x="1860550" y="297815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549275</xdr:colOff>
      <xdr:row>7</xdr:row>
      <xdr:rowOff>47625</xdr:rowOff>
    </xdr:from>
    <xdr:to>
      <xdr:col>1</xdr:col>
      <xdr:colOff>158750</xdr:colOff>
      <xdr:row>13</xdr:row>
      <xdr:rowOff>166875</xdr:rowOff>
    </xdr:to>
    <xdr:sp macro="" textlink="">
      <xdr:nvSpPr>
        <xdr:cNvPr id="21" name="AutoShape 23"/>
        <xdr:cNvSpPr>
          <a:spLocks/>
        </xdr:cNvSpPr>
      </xdr:nvSpPr>
      <xdr:spPr bwMode="auto">
        <a:xfrm>
          <a:off x="492125" y="1790700"/>
          <a:ext cx="161925" cy="154800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10</xdr:row>
      <xdr:rowOff>44450</xdr:rowOff>
    </xdr:from>
    <xdr:to>
      <xdr:col>2</xdr:col>
      <xdr:colOff>75175</xdr:colOff>
      <xdr:row>11</xdr:row>
      <xdr:rowOff>202325</xdr:rowOff>
    </xdr:to>
    <xdr:sp macro="" textlink="">
      <xdr:nvSpPr>
        <xdr:cNvPr id="22" name="AutoShape 24"/>
        <xdr:cNvSpPr>
          <a:spLocks/>
        </xdr:cNvSpPr>
      </xdr:nvSpPr>
      <xdr:spPr bwMode="auto">
        <a:xfrm>
          <a:off x="1860550" y="25019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71</xdr:row>
      <xdr:rowOff>47625</xdr:rowOff>
    </xdr:from>
    <xdr:to>
      <xdr:col>2</xdr:col>
      <xdr:colOff>85725</xdr:colOff>
      <xdr:row>73</xdr:row>
      <xdr:rowOff>209550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1866900" y="15363825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41</xdr:row>
      <xdr:rowOff>47624</xdr:rowOff>
    </xdr:from>
    <xdr:to>
      <xdr:col>2</xdr:col>
      <xdr:colOff>81525</xdr:colOff>
      <xdr:row>43</xdr:row>
      <xdr:rowOff>219374</xdr:rowOff>
    </xdr:to>
    <xdr:sp macro="" textlink="">
      <xdr:nvSpPr>
        <xdr:cNvPr id="24" name="AutoShape 21"/>
        <xdr:cNvSpPr>
          <a:spLocks/>
        </xdr:cNvSpPr>
      </xdr:nvSpPr>
      <xdr:spPr bwMode="auto">
        <a:xfrm>
          <a:off x="1866900" y="1793874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46</xdr:row>
      <xdr:rowOff>44450</xdr:rowOff>
    </xdr:from>
    <xdr:to>
      <xdr:col>2</xdr:col>
      <xdr:colOff>75175</xdr:colOff>
      <xdr:row>47</xdr:row>
      <xdr:rowOff>202325</xdr:rowOff>
    </xdr:to>
    <xdr:sp macro="" textlink="">
      <xdr:nvSpPr>
        <xdr:cNvPr id="25" name="AutoShape 22"/>
        <xdr:cNvSpPr>
          <a:spLocks/>
        </xdr:cNvSpPr>
      </xdr:nvSpPr>
      <xdr:spPr bwMode="auto">
        <a:xfrm>
          <a:off x="1860550" y="2981325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549275</xdr:colOff>
      <xdr:row>41</xdr:row>
      <xdr:rowOff>47625</xdr:rowOff>
    </xdr:from>
    <xdr:to>
      <xdr:col>1</xdr:col>
      <xdr:colOff>158750</xdr:colOff>
      <xdr:row>47</xdr:row>
      <xdr:rowOff>166875</xdr:rowOff>
    </xdr:to>
    <xdr:sp macro="" textlink="">
      <xdr:nvSpPr>
        <xdr:cNvPr id="26" name="AutoShape 23"/>
        <xdr:cNvSpPr>
          <a:spLocks/>
        </xdr:cNvSpPr>
      </xdr:nvSpPr>
      <xdr:spPr bwMode="auto">
        <a:xfrm>
          <a:off x="492125" y="1793875"/>
          <a:ext cx="158750" cy="154800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44</xdr:row>
      <xdr:rowOff>44450</xdr:rowOff>
    </xdr:from>
    <xdr:to>
      <xdr:col>2</xdr:col>
      <xdr:colOff>75175</xdr:colOff>
      <xdr:row>45</xdr:row>
      <xdr:rowOff>202325</xdr:rowOff>
    </xdr:to>
    <xdr:sp macro="" textlink="">
      <xdr:nvSpPr>
        <xdr:cNvPr id="27" name="AutoShape 24"/>
        <xdr:cNvSpPr>
          <a:spLocks/>
        </xdr:cNvSpPr>
      </xdr:nvSpPr>
      <xdr:spPr bwMode="auto">
        <a:xfrm>
          <a:off x="1860550" y="2505075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47624</xdr:rowOff>
    </xdr:from>
    <xdr:to>
      <xdr:col>2</xdr:col>
      <xdr:colOff>81525</xdr:colOff>
      <xdr:row>6</xdr:row>
      <xdr:rowOff>219374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66900" y="1076324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14</xdr:row>
      <xdr:rowOff>28575</xdr:rowOff>
    </xdr:from>
    <xdr:to>
      <xdr:col>2</xdr:col>
      <xdr:colOff>75175</xdr:colOff>
      <xdr:row>16</xdr:row>
      <xdr:rowOff>200325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60550" y="34385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31750</xdr:rowOff>
    </xdr:from>
    <xdr:to>
      <xdr:col>2</xdr:col>
      <xdr:colOff>81525</xdr:colOff>
      <xdr:row>21</xdr:row>
      <xdr:rowOff>203500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66900" y="4632325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22</xdr:row>
      <xdr:rowOff>47625</xdr:rowOff>
    </xdr:from>
    <xdr:to>
      <xdr:col>2</xdr:col>
      <xdr:colOff>65650</xdr:colOff>
      <xdr:row>24</xdr:row>
      <xdr:rowOff>219375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54200" y="5362575"/>
          <a:ext cx="68825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1533525</xdr:colOff>
      <xdr:row>29</xdr:row>
      <xdr:rowOff>47625</xdr:rowOff>
    </xdr:from>
    <xdr:to>
      <xdr:col>2</xdr:col>
      <xdr:colOff>49775</xdr:colOff>
      <xdr:row>31</xdr:row>
      <xdr:rowOff>219375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57375" y="7029450"/>
          <a:ext cx="49775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35</xdr:row>
      <xdr:rowOff>31750</xdr:rowOff>
    </xdr:from>
    <xdr:to>
      <xdr:col>2</xdr:col>
      <xdr:colOff>46600</xdr:colOff>
      <xdr:row>37</xdr:row>
      <xdr:rowOff>203500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1854200" y="8442325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38</xdr:row>
      <xdr:rowOff>50800</xdr:rowOff>
    </xdr:from>
    <xdr:to>
      <xdr:col>2</xdr:col>
      <xdr:colOff>46600</xdr:colOff>
      <xdr:row>40</xdr:row>
      <xdr:rowOff>222550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1854200" y="9175750"/>
          <a:ext cx="49775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49</xdr:row>
      <xdr:rowOff>12700</xdr:rowOff>
    </xdr:from>
    <xdr:to>
      <xdr:col>2</xdr:col>
      <xdr:colOff>46600</xdr:colOff>
      <xdr:row>51</xdr:row>
      <xdr:rowOff>184450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1854200" y="12947650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17</xdr:row>
      <xdr:rowOff>28575</xdr:rowOff>
    </xdr:from>
    <xdr:to>
      <xdr:col>2</xdr:col>
      <xdr:colOff>75175</xdr:colOff>
      <xdr:row>18</xdr:row>
      <xdr:rowOff>186450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1860550" y="41529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1549400</xdr:colOff>
      <xdr:row>25</xdr:row>
      <xdr:rowOff>28575</xdr:rowOff>
    </xdr:from>
    <xdr:to>
      <xdr:col>2</xdr:col>
      <xdr:colOff>65650</xdr:colOff>
      <xdr:row>26</xdr:row>
      <xdr:rowOff>186450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1854200" y="6057900"/>
          <a:ext cx="68825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1539875</xdr:colOff>
      <xdr:row>27</xdr:row>
      <xdr:rowOff>25400</xdr:rowOff>
    </xdr:from>
    <xdr:to>
      <xdr:col>2</xdr:col>
      <xdr:colOff>56125</xdr:colOff>
      <xdr:row>28</xdr:row>
      <xdr:rowOff>183275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1854200" y="6530975"/>
          <a:ext cx="593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1543050</xdr:colOff>
      <xdr:row>32</xdr:row>
      <xdr:rowOff>28575</xdr:rowOff>
    </xdr:from>
    <xdr:to>
      <xdr:col>2</xdr:col>
      <xdr:colOff>59300</xdr:colOff>
      <xdr:row>34</xdr:row>
      <xdr:rowOff>200325</xdr:rowOff>
    </xdr:to>
    <xdr:sp macro="" textlink="">
      <xdr:nvSpPr>
        <xdr:cNvPr id="14" name="AutoShape 14"/>
        <xdr:cNvSpPr>
          <a:spLocks/>
        </xdr:cNvSpPr>
      </xdr:nvSpPr>
      <xdr:spPr bwMode="auto">
        <a:xfrm>
          <a:off x="1857375" y="7724775"/>
          <a:ext cx="593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46</xdr:row>
      <xdr:rowOff>41275</xdr:rowOff>
    </xdr:from>
    <xdr:to>
      <xdr:col>2</xdr:col>
      <xdr:colOff>46600</xdr:colOff>
      <xdr:row>48</xdr:row>
      <xdr:rowOff>213025</xdr:rowOff>
    </xdr:to>
    <xdr:sp macro="" textlink="">
      <xdr:nvSpPr>
        <xdr:cNvPr id="15" name="AutoShape 15"/>
        <xdr:cNvSpPr>
          <a:spLocks/>
        </xdr:cNvSpPr>
      </xdr:nvSpPr>
      <xdr:spPr bwMode="auto">
        <a:xfrm>
          <a:off x="1854200" y="11547475"/>
          <a:ext cx="49775" cy="648000"/>
        </a:xfrm>
        <a:prstGeom prst="leftBrace">
          <a:avLst>
            <a:gd name="adj1" fmla="val 82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52</xdr:row>
      <xdr:rowOff>34925</xdr:rowOff>
    </xdr:from>
    <xdr:to>
      <xdr:col>2</xdr:col>
      <xdr:colOff>46600</xdr:colOff>
      <xdr:row>53</xdr:row>
      <xdr:rowOff>192800</xdr:rowOff>
    </xdr:to>
    <xdr:sp macro="" textlink="">
      <xdr:nvSpPr>
        <xdr:cNvPr id="16" name="AutoShape 16"/>
        <xdr:cNvSpPr>
          <a:spLocks/>
        </xdr:cNvSpPr>
      </xdr:nvSpPr>
      <xdr:spPr bwMode="auto">
        <a:xfrm>
          <a:off x="1854200" y="13684250"/>
          <a:ext cx="49775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1527175</xdr:colOff>
      <xdr:row>54</xdr:row>
      <xdr:rowOff>12700</xdr:rowOff>
    </xdr:from>
    <xdr:to>
      <xdr:col>2</xdr:col>
      <xdr:colOff>43425</xdr:colOff>
      <xdr:row>55</xdr:row>
      <xdr:rowOff>170575</xdr:rowOff>
    </xdr:to>
    <xdr:sp macro="" textlink="">
      <xdr:nvSpPr>
        <xdr:cNvPr id="17" name="AutoShape 17"/>
        <xdr:cNvSpPr>
          <a:spLocks/>
        </xdr:cNvSpPr>
      </xdr:nvSpPr>
      <xdr:spPr bwMode="auto">
        <a:xfrm>
          <a:off x="1860550" y="14138275"/>
          <a:ext cx="40250" cy="396000"/>
        </a:xfrm>
        <a:prstGeom prst="leftBrace">
          <a:avLst>
            <a:gd name="adj1" fmla="val 7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1530350</xdr:colOff>
      <xdr:row>56</xdr:row>
      <xdr:rowOff>15875</xdr:rowOff>
    </xdr:from>
    <xdr:to>
      <xdr:col>2</xdr:col>
      <xdr:colOff>46600</xdr:colOff>
      <xdr:row>58</xdr:row>
      <xdr:rowOff>187625</xdr:rowOff>
    </xdr:to>
    <xdr:sp macro="" textlink="">
      <xdr:nvSpPr>
        <xdr:cNvPr id="18" name="AutoShape 19"/>
        <xdr:cNvSpPr>
          <a:spLocks/>
        </xdr:cNvSpPr>
      </xdr:nvSpPr>
      <xdr:spPr bwMode="auto">
        <a:xfrm>
          <a:off x="1854200" y="14617700"/>
          <a:ext cx="49775" cy="648000"/>
        </a:xfrm>
        <a:prstGeom prst="leftBrace">
          <a:avLst>
            <a:gd name="adj1" fmla="val 797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7</xdr:row>
      <xdr:rowOff>47624</xdr:rowOff>
    </xdr:from>
    <xdr:to>
      <xdr:col>2</xdr:col>
      <xdr:colOff>81525</xdr:colOff>
      <xdr:row>9</xdr:row>
      <xdr:rowOff>219374</xdr:rowOff>
    </xdr:to>
    <xdr:sp macro="" textlink="">
      <xdr:nvSpPr>
        <xdr:cNvPr id="19" name="AutoShape 21"/>
        <xdr:cNvSpPr>
          <a:spLocks/>
        </xdr:cNvSpPr>
      </xdr:nvSpPr>
      <xdr:spPr bwMode="auto">
        <a:xfrm>
          <a:off x="1866900" y="1790699"/>
          <a:ext cx="72000" cy="648000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12</xdr:row>
      <xdr:rowOff>44450</xdr:rowOff>
    </xdr:from>
    <xdr:to>
      <xdr:col>2</xdr:col>
      <xdr:colOff>75175</xdr:colOff>
      <xdr:row>13</xdr:row>
      <xdr:rowOff>202325</xdr:rowOff>
    </xdr:to>
    <xdr:sp macro="" textlink="">
      <xdr:nvSpPr>
        <xdr:cNvPr id="20" name="AutoShape 22"/>
        <xdr:cNvSpPr>
          <a:spLocks/>
        </xdr:cNvSpPr>
      </xdr:nvSpPr>
      <xdr:spPr bwMode="auto">
        <a:xfrm>
          <a:off x="1860550" y="297815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549275</xdr:colOff>
      <xdr:row>7</xdr:row>
      <xdr:rowOff>47625</xdr:rowOff>
    </xdr:from>
    <xdr:to>
      <xdr:col>1</xdr:col>
      <xdr:colOff>158750</xdr:colOff>
      <xdr:row>13</xdr:row>
      <xdr:rowOff>166875</xdr:rowOff>
    </xdr:to>
    <xdr:sp macro="" textlink="">
      <xdr:nvSpPr>
        <xdr:cNvPr id="21" name="AutoShape 23"/>
        <xdr:cNvSpPr>
          <a:spLocks/>
        </xdr:cNvSpPr>
      </xdr:nvSpPr>
      <xdr:spPr bwMode="auto">
        <a:xfrm>
          <a:off x="492125" y="1790700"/>
          <a:ext cx="161925" cy="154800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10</xdr:row>
      <xdr:rowOff>44450</xdr:rowOff>
    </xdr:from>
    <xdr:to>
      <xdr:col>2</xdr:col>
      <xdr:colOff>75175</xdr:colOff>
      <xdr:row>11</xdr:row>
      <xdr:rowOff>202325</xdr:rowOff>
    </xdr:to>
    <xdr:sp macro="" textlink="">
      <xdr:nvSpPr>
        <xdr:cNvPr id="22" name="AutoShape 24"/>
        <xdr:cNvSpPr>
          <a:spLocks/>
        </xdr:cNvSpPr>
      </xdr:nvSpPr>
      <xdr:spPr bwMode="auto">
        <a:xfrm>
          <a:off x="1860550" y="25019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66</xdr:row>
      <xdr:rowOff>47625</xdr:rowOff>
    </xdr:from>
    <xdr:to>
      <xdr:col>2</xdr:col>
      <xdr:colOff>85725</xdr:colOff>
      <xdr:row>68</xdr:row>
      <xdr:rowOff>209550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1866900" y="17030700"/>
          <a:ext cx="76200" cy="638175"/>
        </a:xfrm>
        <a:prstGeom prst="leftBrace">
          <a:avLst>
            <a:gd name="adj1" fmla="val 6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43</xdr:row>
      <xdr:rowOff>44450</xdr:rowOff>
    </xdr:from>
    <xdr:to>
      <xdr:col>2</xdr:col>
      <xdr:colOff>75175</xdr:colOff>
      <xdr:row>45</xdr:row>
      <xdr:rowOff>202325</xdr:rowOff>
    </xdr:to>
    <xdr:sp macro="" textlink="">
      <xdr:nvSpPr>
        <xdr:cNvPr id="25" name="AutoShape 22"/>
        <xdr:cNvSpPr>
          <a:spLocks/>
        </xdr:cNvSpPr>
      </xdr:nvSpPr>
      <xdr:spPr bwMode="auto">
        <a:xfrm>
          <a:off x="1860550" y="1107440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549275</xdr:colOff>
      <xdr:row>41</xdr:row>
      <xdr:rowOff>0</xdr:rowOff>
    </xdr:from>
    <xdr:to>
      <xdr:col>1</xdr:col>
      <xdr:colOff>158750</xdr:colOff>
      <xdr:row>45</xdr:row>
      <xdr:rowOff>166875</xdr:rowOff>
    </xdr:to>
    <xdr:sp macro="" textlink="">
      <xdr:nvSpPr>
        <xdr:cNvPr id="26" name="AutoShape 23"/>
        <xdr:cNvSpPr>
          <a:spLocks/>
        </xdr:cNvSpPr>
      </xdr:nvSpPr>
      <xdr:spPr bwMode="auto">
        <a:xfrm>
          <a:off x="492125" y="9886950"/>
          <a:ext cx="161925" cy="1548000"/>
        </a:xfrm>
        <a:prstGeom prst="leftBrace">
          <a:avLst>
            <a:gd name="adj1" fmla="val 728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41</xdr:row>
      <xdr:rowOff>44450</xdr:rowOff>
    </xdr:from>
    <xdr:to>
      <xdr:col>2</xdr:col>
      <xdr:colOff>75175</xdr:colOff>
      <xdr:row>42</xdr:row>
      <xdr:rowOff>202325</xdr:rowOff>
    </xdr:to>
    <xdr:sp macro="" textlink="">
      <xdr:nvSpPr>
        <xdr:cNvPr id="27" name="AutoShape 24"/>
        <xdr:cNvSpPr>
          <a:spLocks/>
        </xdr:cNvSpPr>
      </xdr:nvSpPr>
      <xdr:spPr bwMode="auto">
        <a:xfrm>
          <a:off x="1860550" y="10598150"/>
          <a:ext cx="72000" cy="39600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view="pageBreakPreview" zoomScale="60" zoomScaleNormal="60" workbookViewId="0">
      <selection activeCell="D5" sqref="D5"/>
    </sheetView>
  </sheetViews>
  <sheetFormatPr defaultColWidth="13.42578125" defaultRowHeight="17.25" x14ac:dyDescent="0.2"/>
  <cols>
    <col min="1" max="1" width="7.42578125" style="206" customWidth="1"/>
    <col min="2" max="2" width="20.42578125" style="206" customWidth="1"/>
    <col min="3" max="3" width="5.85546875" style="206" customWidth="1"/>
    <col min="4" max="6" width="23.42578125" style="206" customWidth="1"/>
    <col min="7" max="7" width="18.42578125" style="206" customWidth="1"/>
    <col min="8" max="8" width="20.85546875" style="206" customWidth="1"/>
    <col min="9" max="9" width="18.42578125" style="206" customWidth="1"/>
    <col min="10" max="10" width="20.85546875" style="206" customWidth="1"/>
    <col min="11" max="11" width="10.85546875" style="206" customWidth="1"/>
    <col min="12" max="12" width="9.85546875" style="206" customWidth="1"/>
    <col min="13" max="13" width="10" style="206" customWidth="1"/>
    <col min="14" max="14" width="18.42578125" style="206" customWidth="1"/>
    <col min="15" max="15" width="20" style="206" customWidth="1"/>
    <col min="16" max="16" width="19.28515625" style="206" customWidth="1"/>
    <col min="17" max="16384" width="13.42578125" style="206"/>
  </cols>
  <sheetData>
    <row r="1" spans="1:16" ht="24" x14ac:dyDescent="0.25">
      <c r="A1" s="206" t="s">
        <v>97</v>
      </c>
      <c r="B1" s="207"/>
      <c r="C1" s="207"/>
      <c r="D1" s="207"/>
      <c r="E1" s="207"/>
      <c r="F1" s="207"/>
      <c r="G1" s="208"/>
      <c r="H1" s="208"/>
      <c r="I1" s="208"/>
      <c r="J1" s="207"/>
      <c r="K1" s="207"/>
      <c r="L1" s="207"/>
      <c r="M1" s="207"/>
      <c r="N1" s="207"/>
      <c r="O1" s="207"/>
      <c r="P1" s="207"/>
    </row>
    <row r="2" spans="1:16" ht="19.5" thickBot="1" x14ac:dyDescent="0.25">
      <c r="A2" s="210"/>
      <c r="B2" s="210"/>
      <c r="C2" s="210"/>
      <c r="D2" s="210"/>
      <c r="E2" s="210"/>
      <c r="F2" s="210"/>
      <c r="G2" s="211"/>
      <c r="H2" s="209"/>
      <c r="I2" s="209"/>
      <c r="J2" s="209"/>
      <c r="K2" s="209"/>
      <c r="L2" s="209"/>
      <c r="M2" s="209"/>
      <c r="N2" s="209"/>
      <c r="O2" s="462" t="s">
        <v>17</v>
      </c>
      <c r="P2" s="462"/>
    </row>
    <row r="3" spans="1:16" ht="18.75" customHeight="1" x14ac:dyDescent="0.2">
      <c r="A3" s="463" t="s">
        <v>42</v>
      </c>
      <c r="B3" s="464"/>
      <c r="C3" s="465"/>
      <c r="D3" s="466" t="s">
        <v>43</v>
      </c>
      <c r="E3" s="468" t="s">
        <v>44</v>
      </c>
      <c r="F3" s="468" t="s">
        <v>45</v>
      </c>
      <c r="G3" s="468" t="s">
        <v>46</v>
      </c>
      <c r="H3" s="468" t="s">
        <v>47</v>
      </c>
      <c r="I3" s="470" t="s">
        <v>48</v>
      </c>
      <c r="J3" s="472" t="s">
        <v>18</v>
      </c>
      <c r="K3" s="473"/>
      <c r="L3" s="472" t="s">
        <v>49</v>
      </c>
      <c r="M3" s="473"/>
      <c r="N3" s="472" t="s">
        <v>50</v>
      </c>
      <c r="O3" s="474"/>
      <c r="P3" s="473"/>
    </row>
    <row r="4" spans="1:16" ht="18.75" customHeight="1" thickBot="1" x14ac:dyDescent="0.25">
      <c r="A4" s="445"/>
      <c r="B4" s="446"/>
      <c r="C4" s="447"/>
      <c r="D4" s="467"/>
      <c r="E4" s="469"/>
      <c r="F4" s="469"/>
      <c r="G4" s="469"/>
      <c r="H4" s="469"/>
      <c r="I4" s="471"/>
      <c r="J4" s="212" t="s">
        <v>0</v>
      </c>
      <c r="K4" s="213" t="s">
        <v>51</v>
      </c>
      <c r="L4" s="214" t="s">
        <v>19</v>
      </c>
      <c r="M4" s="215" t="s">
        <v>52</v>
      </c>
      <c r="N4" s="212" t="s">
        <v>53</v>
      </c>
      <c r="O4" s="216" t="s">
        <v>54</v>
      </c>
      <c r="P4" s="213" t="s">
        <v>55</v>
      </c>
    </row>
    <row r="5" spans="1:16" ht="18.75" customHeight="1" x14ac:dyDescent="0.2">
      <c r="A5" s="450" t="s">
        <v>20</v>
      </c>
      <c r="B5" s="451"/>
      <c r="C5" s="217" t="s">
        <v>31</v>
      </c>
      <c r="D5" s="218">
        <v>38714100000</v>
      </c>
      <c r="E5" s="219">
        <v>39824919763</v>
      </c>
      <c r="F5" s="219">
        <v>39182149822</v>
      </c>
      <c r="G5" s="219">
        <v>661098</v>
      </c>
      <c r="H5" s="220">
        <v>646505107</v>
      </c>
      <c r="I5" s="221">
        <v>4396264</v>
      </c>
      <c r="J5" s="222">
        <v>468049822</v>
      </c>
      <c r="K5" s="223">
        <v>101.2089905796596</v>
      </c>
      <c r="L5" s="224">
        <v>98.151695905648239</v>
      </c>
      <c r="M5" s="225">
        <v>98.386010706800775</v>
      </c>
      <c r="N5" s="226">
        <v>0</v>
      </c>
      <c r="O5" s="227">
        <v>0</v>
      </c>
      <c r="P5" s="221">
        <v>646505107</v>
      </c>
    </row>
    <row r="6" spans="1:16" ht="18.75" customHeight="1" x14ac:dyDescent="0.2">
      <c r="A6" s="450"/>
      <c r="B6" s="451"/>
      <c r="C6" s="217" t="s">
        <v>32</v>
      </c>
      <c r="D6" s="218">
        <v>595000000</v>
      </c>
      <c r="E6" s="219">
        <v>3046134997</v>
      </c>
      <c r="F6" s="219">
        <v>648008358</v>
      </c>
      <c r="G6" s="219">
        <v>180055504</v>
      </c>
      <c r="H6" s="220">
        <v>2218105389</v>
      </c>
      <c r="I6" s="221">
        <v>34254</v>
      </c>
      <c r="J6" s="222">
        <v>53008358</v>
      </c>
      <c r="K6" s="223">
        <v>108.90896773109245</v>
      </c>
      <c r="L6" s="224">
        <v>19.023438611873807</v>
      </c>
      <c r="M6" s="225">
        <v>21.273133286548166</v>
      </c>
      <c r="N6" s="226">
        <v>0</v>
      </c>
      <c r="O6" s="227">
        <v>0</v>
      </c>
      <c r="P6" s="221">
        <v>2218105389</v>
      </c>
    </row>
    <row r="7" spans="1:16" ht="18.75" customHeight="1" x14ac:dyDescent="0.2">
      <c r="A7" s="450"/>
      <c r="B7" s="451"/>
      <c r="C7" s="217" t="s">
        <v>33</v>
      </c>
      <c r="D7" s="228">
        <v>39309100000</v>
      </c>
      <c r="E7" s="229">
        <v>42871054760</v>
      </c>
      <c r="F7" s="229">
        <v>39830158180</v>
      </c>
      <c r="G7" s="229">
        <v>180716602</v>
      </c>
      <c r="H7" s="230">
        <v>2864610496</v>
      </c>
      <c r="I7" s="231">
        <v>4430518</v>
      </c>
      <c r="J7" s="232">
        <v>521058180</v>
      </c>
      <c r="K7" s="233">
        <v>101.32554085440775</v>
      </c>
      <c r="L7" s="234">
        <v>92.115424758984801</v>
      </c>
      <c r="M7" s="235">
        <v>92.906877152840082</v>
      </c>
      <c r="N7" s="236">
        <v>0</v>
      </c>
      <c r="O7" s="230">
        <v>0</v>
      </c>
      <c r="P7" s="231">
        <v>2864610496</v>
      </c>
    </row>
    <row r="8" spans="1:16" ht="18.75" customHeight="1" x14ac:dyDescent="0.2">
      <c r="A8" s="458" t="s">
        <v>24</v>
      </c>
      <c r="B8" s="460" t="s">
        <v>25</v>
      </c>
      <c r="C8" s="217" t="s">
        <v>31</v>
      </c>
      <c r="D8" s="218">
        <v>36315100000</v>
      </c>
      <c r="E8" s="219">
        <v>37452476779</v>
      </c>
      <c r="F8" s="219">
        <v>36809706838</v>
      </c>
      <c r="G8" s="219">
        <v>661098</v>
      </c>
      <c r="H8" s="220">
        <v>646505107</v>
      </c>
      <c r="I8" s="221">
        <v>4396264</v>
      </c>
      <c r="J8" s="222">
        <v>494606838</v>
      </c>
      <c r="K8" s="223">
        <v>101.36198671626954</v>
      </c>
      <c r="L8" s="224">
        <v>98.123268485289486</v>
      </c>
      <c r="M8" s="225">
        <v>98.28377187230403</v>
      </c>
      <c r="N8" s="226">
        <v>0</v>
      </c>
      <c r="O8" s="227">
        <v>0</v>
      </c>
      <c r="P8" s="221">
        <v>646505107</v>
      </c>
    </row>
    <row r="9" spans="1:16" ht="18.75" customHeight="1" x14ac:dyDescent="0.2">
      <c r="A9" s="459"/>
      <c r="B9" s="460"/>
      <c r="C9" s="217" t="s">
        <v>32</v>
      </c>
      <c r="D9" s="218">
        <v>595000000</v>
      </c>
      <c r="E9" s="219">
        <v>3046134997</v>
      </c>
      <c r="F9" s="219">
        <v>648008358</v>
      </c>
      <c r="G9" s="219">
        <v>180055504</v>
      </c>
      <c r="H9" s="220">
        <v>2218105389</v>
      </c>
      <c r="I9" s="221">
        <v>34254</v>
      </c>
      <c r="J9" s="222">
        <v>53008358</v>
      </c>
      <c r="K9" s="223">
        <v>108.90896773109245</v>
      </c>
      <c r="L9" s="224">
        <v>19.023438611873807</v>
      </c>
      <c r="M9" s="225">
        <v>21.273133286548166</v>
      </c>
      <c r="N9" s="226">
        <v>0</v>
      </c>
      <c r="O9" s="227">
        <v>0</v>
      </c>
      <c r="P9" s="221">
        <v>2218105389</v>
      </c>
    </row>
    <row r="10" spans="1:16" ht="18.75" customHeight="1" x14ac:dyDescent="0.2">
      <c r="A10" s="459"/>
      <c r="B10" s="460"/>
      <c r="C10" s="217" t="s">
        <v>33</v>
      </c>
      <c r="D10" s="228">
        <v>36910100000</v>
      </c>
      <c r="E10" s="229">
        <v>40498611776</v>
      </c>
      <c r="F10" s="229">
        <v>37457715196</v>
      </c>
      <c r="G10" s="229">
        <v>180716602</v>
      </c>
      <c r="H10" s="230">
        <v>2864610496</v>
      </c>
      <c r="I10" s="231">
        <v>4430518</v>
      </c>
      <c r="J10" s="232">
        <v>547615196</v>
      </c>
      <c r="K10" s="233">
        <v>101.4836459288921</v>
      </c>
      <c r="L10" s="234">
        <v>92.003539920224455</v>
      </c>
      <c r="M10" s="235">
        <v>92.491356007906248</v>
      </c>
      <c r="N10" s="236">
        <v>0</v>
      </c>
      <c r="O10" s="230">
        <v>0</v>
      </c>
      <c r="P10" s="231">
        <v>2864610496</v>
      </c>
    </row>
    <row r="11" spans="1:16" ht="18.75" customHeight="1" x14ac:dyDescent="0.2">
      <c r="A11" s="459"/>
      <c r="B11" s="461" t="s">
        <v>26</v>
      </c>
      <c r="C11" s="217" t="s">
        <v>31</v>
      </c>
      <c r="D11" s="218">
        <v>890000000</v>
      </c>
      <c r="E11" s="219">
        <v>873561299</v>
      </c>
      <c r="F11" s="219">
        <v>873561299</v>
      </c>
      <c r="G11" s="227">
        <v>0</v>
      </c>
      <c r="H11" s="220">
        <v>0</v>
      </c>
      <c r="I11" s="221">
        <v>0</v>
      </c>
      <c r="J11" s="222">
        <v>-16438701</v>
      </c>
      <c r="K11" s="223">
        <v>98.15295494382022</v>
      </c>
      <c r="L11" s="237">
        <v>100</v>
      </c>
      <c r="M11" s="238">
        <v>100</v>
      </c>
      <c r="N11" s="239">
        <v>0</v>
      </c>
      <c r="O11" s="220">
        <v>0</v>
      </c>
      <c r="P11" s="221">
        <v>0</v>
      </c>
    </row>
    <row r="12" spans="1:16" ht="18.75" customHeight="1" x14ac:dyDescent="0.2">
      <c r="A12" s="459"/>
      <c r="B12" s="461"/>
      <c r="C12" s="217" t="s">
        <v>33</v>
      </c>
      <c r="D12" s="228">
        <v>890000000</v>
      </c>
      <c r="E12" s="229">
        <v>873561299</v>
      </c>
      <c r="F12" s="229">
        <v>873561299</v>
      </c>
      <c r="G12" s="230">
        <v>0</v>
      </c>
      <c r="H12" s="230">
        <v>0</v>
      </c>
      <c r="I12" s="231">
        <v>0</v>
      </c>
      <c r="J12" s="232">
        <v>-16438701</v>
      </c>
      <c r="K12" s="233">
        <v>98.15295494382022</v>
      </c>
      <c r="L12" s="240">
        <v>100</v>
      </c>
      <c r="M12" s="241">
        <v>100</v>
      </c>
      <c r="N12" s="236">
        <v>0</v>
      </c>
      <c r="O12" s="230">
        <v>0</v>
      </c>
      <c r="P12" s="231">
        <v>0</v>
      </c>
    </row>
    <row r="13" spans="1:16" ht="18.75" customHeight="1" x14ac:dyDescent="0.2">
      <c r="A13" s="459"/>
      <c r="B13" s="460" t="s">
        <v>27</v>
      </c>
      <c r="C13" s="217" t="s">
        <v>31</v>
      </c>
      <c r="D13" s="218">
        <v>1509000000</v>
      </c>
      <c r="E13" s="219">
        <v>1498881685</v>
      </c>
      <c r="F13" s="219">
        <v>1498881685</v>
      </c>
      <c r="G13" s="227">
        <v>0</v>
      </c>
      <c r="H13" s="220">
        <v>0</v>
      </c>
      <c r="I13" s="221">
        <v>0</v>
      </c>
      <c r="J13" s="222">
        <v>-10118315</v>
      </c>
      <c r="K13" s="223">
        <v>99.329468853545393</v>
      </c>
      <c r="L13" s="237">
        <v>100</v>
      </c>
      <c r="M13" s="238">
        <v>100</v>
      </c>
      <c r="N13" s="239">
        <v>0</v>
      </c>
      <c r="O13" s="220">
        <v>0</v>
      </c>
      <c r="P13" s="221">
        <v>0</v>
      </c>
    </row>
    <row r="14" spans="1:16" ht="18.75" customHeight="1" x14ac:dyDescent="0.2">
      <c r="A14" s="459"/>
      <c r="B14" s="460"/>
      <c r="C14" s="217" t="s">
        <v>33</v>
      </c>
      <c r="D14" s="228">
        <v>1509000000</v>
      </c>
      <c r="E14" s="229">
        <v>1498881685</v>
      </c>
      <c r="F14" s="229">
        <v>1498881685</v>
      </c>
      <c r="G14" s="230">
        <v>0</v>
      </c>
      <c r="H14" s="230">
        <v>0</v>
      </c>
      <c r="I14" s="231">
        <v>0</v>
      </c>
      <c r="J14" s="232">
        <v>-10118315</v>
      </c>
      <c r="K14" s="233">
        <v>99.329468853545393</v>
      </c>
      <c r="L14" s="240">
        <v>100</v>
      </c>
      <c r="M14" s="241">
        <v>100</v>
      </c>
      <c r="N14" s="236">
        <v>0</v>
      </c>
      <c r="O14" s="230">
        <v>0</v>
      </c>
      <c r="P14" s="231">
        <v>0</v>
      </c>
    </row>
    <row r="15" spans="1:16" ht="18.75" customHeight="1" x14ac:dyDescent="0.2">
      <c r="A15" s="450" t="s">
        <v>1</v>
      </c>
      <c r="B15" s="451"/>
      <c r="C15" s="217" t="s">
        <v>56</v>
      </c>
      <c r="D15" s="218">
        <v>6809000000</v>
      </c>
      <c r="E15" s="219">
        <v>6854732500</v>
      </c>
      <c r="F15" s="219">
        <v>6844160758</v>
      </c>
      <c r="G15" s="220">
        <v>7010</v>
      </c>
      <c r="H15" s="220">
        <v>10703330</v>
      </c>
      <c r="I15" s="221">
        <v>138598</v>
      </c>
      <c r="J15" s="222">
        <v>35160758</v>
      </c>
      <c r="K15" s="223">
        <v>100.51638651784403</v>
      </c>
      <c r="L15" s="224">
        <v>99.778827959207803</v>
      </c>
      <c r="M15" s="225">
        <v>99.845774550648031</v>
      </c>
      <c r="N15" s="226">
        <v>0</v>
      </c>
      <c r="O15" s="220">
        <v>21000</v>
      </c>
      <c r="P15" s="221">
        <v>10682330</v>
      </c>
    </row>
    <row r="16" spans="1:16" ht="18.75" customHeight="1" x14ac:dyDescent="0.2">
      <c r="A16" s="450"/>
      <c r="B16" s="451"/>
      <c r="C16" s="217" t="s">
        <v>57</v>
      </c>
      <c r="D16" s="218">
        <v>11000000</v>
      </c>
      <c r="E16" s="219">
        <v>40736450</v>
      </c>
      <c r="F16" s="219">
        <v>15427225</v>
      </c>
      <c r="G16" s="227">
        <v>2487214</v>
      </c>
      <c r="H16" s="220">
        <v>22822011</v>
      </c>
      <c r="I16" s="242">
        <v>0</v>
      </c>
      <c r="J16" s="222">
        <v>4427225</v>
      </c>
      <c r="K16" s="223">
        <v>140.2475</v>
      </c>
      <c r="L16" s="224">
        <v>28.591804405698145</v>
      </c>
      <c r="M16" s="225">
        <v>37.870813485220239</v>
      </c>
      <c r="N16" s="226">
        <v>576900</v>
      </c>
      <c r="O16" s="227">
        <v>3066765</v>
      </c>
      <c r="P16" s="221">
        <v>19178346</v>
      </c>
    </row>
    <row r="17" spans="1:16" ht="18.75" customHeight="1" x14ac:dyDescent="0.2">
      <c r="A17" s="450"/>
      <c r="B17" s="451"/>
      <c r="C17" s="217" t="s">
        <v>33</v>
      </c>
      <c r="D17" s="228">
        <v>6820000000</v>
      </c>
      <c r="E17" s="229">
        <v>6895468950</v>
      </c>
      <c r="F17" s="229">
        <v>6859587983</v>
      </c>
      <c r="G17" s="230">
        <v>2494224</v>
      </c>
      <c r="H17" s="230">
        <v>33525341</v>
      </c>
      <c r="I17" s="231">
        <v>138598</v>
      </c>
      <c r="J17" s="232">
        <v>39587983</v>
      </c>
      <c r="K17" s="233">
        <v>100.58046895894428</v>
      </c>
      <c r="L17" s="234">
        <v>99.322765576379496</v>
      </c>
      <c r="M17" s="235">
        <v>99.479644281481399</v>
      </c>
      <c r="N17" s="236">
        <v>576900</v>
      </c>
      <c r="O17" s="230">
        <v>3087765</v>
      </c>
      <c r="P17" s="231">
        <v>29860676</v>
      </c>
    </row>
    <row r="18" spans="1:16" ht="18.75" customHeight="1" x14ac:dyDescent="0.2">
      <c r="A18" s="450" t="s">
        <v>2</v>
      </c>
      <c r="B18" s="451"/>
      <c r="C18" s="217" t="s">
        <v>31</v>
      </c>
      <c r="D18" s="218">
        <v>839000000</v>
      </c>
      <c r="E18" s="219">
        <v>796844588</v>
      </c>
      <c r="F18" s="219">
        <v>796844588</v>
      </c>
      <c r="G18" s="220">
        <v>0</v>
      </c>
      <c r="H18" s="220">
        <v>0</v>
      </c>
      <c r="I18" s="221">
        <v>0</v>
      </c>
      <c r="J18" s="222">
        <v>-42155412</v>
      </c>
      <c r="K18" s="223">
        <v>94.975517044100116</v>
      </c>
      <c r="L18" s="243">
        <v>100</v>
      </c>
      <c r="M18" s="238">
        <v>100</v>
      </c>
      <c r="N18" s="239">
        <v>0</v>
      </c>
      <c r="O18" s="220">
        <v>0</v>
      </c>
      <c r="P18" s="221">
        <v>0</v>
      </c>
    </row>
    <row r="19" spans="1:16" ht="18.75" customHeight="1" x14ac:dyDescent="0.2">
      <c r="A19" s="450"/>
      <c r="B19" s="451"/>
      <c r="C19" s="217" t="s">
        <v>33</v>
      </c>
      <c r="D19" s="228">
        <v>839000000</v>
      </c>
      <c r="E19" s="229">
        <v>796844588</v>
      </c>
      <c r="F19" s="229">
        <v>796844588</v>
      </c>
      <c r="G19" s="230">
        <v>0</v>
      </c>
      <c r="H19" s="230">
        <v>0</v>
      </c>
      <c r="I19" s="231">
        <v>0</v>
      </c>
      <c r="J19" s="232">
        <v>-42155412</v>
      </c>
      <c r="K19" s="233">
        <v>94.975517044100116</v>
      </c>
      <c r="L19" s="244">
        <v>100</v>
      </c>
      <c r="M19" s="241">
        <v>100</v>
      </c>
      <c r="N19" s="236">
        <v>0</v>
      </c>
      <c r="O19" s="230">
        <v>0</v>
      </c>
      <c r="P19" s="231">
        <v>0</v>
      </c>
    </row>
    <row r="20" spans="1:16" ht="18.75" customHeight="1" x14ac:dyDescent="0.2">
      <c r="A20" s="450" t="s">
        <v>3</v>
      </c>
      <c r="B20" s="451"/>
      <c r="C20" s="217" t="s">
        <v>31</v>
      </c>
      <c r="D20" s="218">
        <v>1060000000</v>
      </c>
      <c r="E20" s="219">
        <v>1169162000</v>
      </c>
      <c r="F20" s="219">
        <v>1149593700</v>
      </c>
      <c r="G20" s="230">
        <v>0</v>
      </c>
      <c r="H20" s="220">
        <v>19715200</v>
      </c>
      <c r="I20" s="221">
        <v>146900</v>
      </c>
      <c r="J20" s="222">
        <v>89593700</v>
      </c>
      <c r="K20" s="223">
        <v>108.45223584905661</v>
      </c>
      <c r="L20" s="224">
        <v>97.922973562023714</v>
      </c>
      <c r="M20" s="225">
        <v>98.326296954570878</v>
      </c>
      <c r="N20" s="226">
        <v>0</v>
      </c>
      <c r="O20" s="227">
        <v>0</v>
      </c>
      <c r="P20" s="221">
        <v>19715200</v>
      </c>
    </row>
    <row r="21" spans="1:16" ht="18.75" customHeight="1" x14ac:dyDescent="0.2">
      <c r="A21" s="450"/>
      <c r="B21" s="451"/>
      <c r="C21" s="217" t="s">
        <v>32</v>
      </c>
      <c r="D21" s="218">
        <v>27000000</v>
      </c>
      <c r="E21" s="219">
        <v>251222424</v>
      </c>
      <c r="F21" s="219">
        <v>33948988</v>
      </c>
      <c r="G21" s="227">
        <v>5057757</v>
      </c>
      <c r="H21" s="220">
        <v>212215679</v>
      </c>
      <c r="I21" s="242">
        <v>0</v>
      </c>
      <c r="J21" s="222">
        <v>6948988</v>
      </c>
      <c r="K21" s="223">
        <v>125.73699259259259</v>
      </c>
      <c r="L21" s="224">
        <v>12.772958850026356</v>
      </c>
      <c r="M21" s="225">
        <v>13.513518204091527</v>
      </c>
      <c r="N21" s="226">
        <v>0</v>
      </c>
      <c r="O21" s="227">
        <v>11289725</v>
      </c>
      <c r="P21" s="221">
        <v>200925954</v>
      </c>
    </row>
    <row r="22" spans="1:16" ht="18.75" customHeight="1" x14ac:dyDescent="0.2">
      <c r="A22" s="450"/>
      <c r="B22" s="451"/>
      <c r="C22" s="217" t="s">
        <v>33</v>
      </c>
      <c r="D22" s="228">
        <v>1087000000</v>
      </c>
      <c r="E22" s="229">
        <v>1420384424</v>
      </c>
      <c r="F22" s="229">
        <v>1183542688</v>
      </c>
      <c r="G22" s="230">
        <v>5057757</v>
      </c>
      <c r="H22" s="230">
        <v>231930879</v>
      </c>
      <c r="I22" s="231">
        <v>146900</v>
      </c>
      <c r="J22" s="232">
        <v>96542688</v>
      </c>
      <c r="K22" s="233">
        <v>108.88157203311867</v>
      </c>
      <c r="L22" s="234">
        <v>81.985954517640423</v>
      </c>
      <c r="M22" s="235">
        <v>83.325518641423784</v>
      </c>
      <c r="N22" s="236">
        <v>0</v>
      </c>
      <c r="O22" s="230">
        <v>11289725</v>
      </c>
      <c r="P22" s="231">
        <v>220641154</v>
      </c>
    </row>
    <row r="23" spans="1:16" ht="18.75" customHeight="1" x14ac:dyDescent="0.2">
      <c r="A23" s="450" t="s">
        <v>4</v>
      </c>
      <c r="B23" s="451"/>
      <c r="C23" s="217" t="s">
        <v>31</v>
      </c>
      <c r="D23" s="218">
        <v>22069000000</v>
      </c>
      <c r="E23" s="219">
        <v>22305157371</v>
      </c>
      <c r="F23" s="219">
        <v>22294217410</v>
      </c>
      <c r="G23" s="227">
        <v>0</v>
      </c>
      <c r="H23" s="220">
        <v>11311120</v>
      </c>
      <c r="I23" s="221">
        <v>371159</v>
      </c>
      <c r="J23" s="222">
        <v>225217410</v>
      </c>
      <c r="K23" s="223">
        <v>101.02051479450813</v>
      </c>
      <c r="L23" s="224">
        <v>99.918862283350336</v>
      </c>
      <c r="M23" s="225">
        <v>99.950953222082063</v>
      </c>
      <c r="N23" s="226">
        <v>0</v>
      </c>
      <c r="O23" s="227">
        <v>0</v>
      </c>
      <c r="P23" s="221">
        <v>11311120</v>
      </c>
    </row>
    <row r="24" spans="1:16" ht="18.75" customHeight="1" x14ac:dyDescent="0.2">
      <c r="A24" s="450"/>
      <c r="B24" s="451"/>
      <c r="C24" s="217" t="s">
        <v>32</v>
      </c>
      <c r="D24" s="218">
        <v>11000000</v>
      </c>
      <c r="E24" s="219">
        <v>39843618</v>
      </c>
      <c r="F24" s="219">
        <v>19847815</v>
      </c>
      <c r="G24" s="227">
        <v>2108816</v>
      </c>
      <c r="H24" s="220">
        <v>17886987</v>
      </c>
      <c r="I24" s="242">
        <v>0</v>
      </c>
      <c r="J24" s="222">
        <v>8847815</v>
      </c>
      <c r="K24" s="223">
        <v>180.43468181818182</v>
      </c>
      <c r="L24" s="224">
        <v>26.841763759399296</v>
      </c>
      <c r="M24" s="225">
        <v>49.814288953377677</v>
      </c>
      <c r="N24" s="226">
        <v>1117400</v>
      </c>
      <c r="O24" s="227">
        <v>2465186</v>
      </c>
      <c r="P24" s="221">
        <v>14304401</v>
      </c>
    </row>
    <row r="25" spans="1:16" ht="18.75" customHeight="1" x14ac:dyDescent="0.2">
      <c r="A25" s="450"/>
      <c r="B25" s="451"/>
      <c r="C25" s="217" t="s">
        <v>33</v>
      </c>
      <c r="D25" s="228">
        <v>22080000000</v>
      </c>
      <c r="E25" s="229">
        <v>22345000989</v>
      </c>
      <c r="F25" s="229">
        <v>22314065225</v>
      </c>
      <c r="G25" s="230">
        <v>2108816</v>
      </c>
      <c r="H25" s="230">
        <v>29198107</v>
      </c>
      <c r="I25" s="231">
        <v>371159</v>
      </c>
      <c r="J25" s="232">
        <v>234065225</v>
      </c>
      <c r="K25" s="233">
        <v>101.06007801177537</v>
      </c>
      <c r="L25" s="234">
        <v>99.774851750048001</v>
      </c>
      <c r="M25" s="235">
        <v>99.861553982408736</v>
      </c>
      <c r="N25" s="236">
        <v>1117400</v>
      </c>
      <c r="O25" s="230">
        <v>2465186</v>
      </c>
      <c r="P25" s="231">
        <v>25615521</v>
      </c>
    </row>
    <row r="26" spans="1:16" ht="18.75" customHeight="1" x14ac:dyDescent="0.2">
      <c r="A26" s="454" t="s">
        <v>58</v>
      </c>
      <c r="B26" s="455"/>
      <c r="C26" s="217" t="s">
        <v>31</v>
      </c>
      <c r="D26" s="218">
        <v>15200000000</v>
      </c>
      <c r="E26" s="219">
        <v>15087342140</v>
      </c>
      <c r="F26" s="219">
        <v>15087342140</v>
      </c>
      <c r="G26" s="227">
        <v>0</v>
      </c>
      <c r="H26" s="220">
        <v>0</v>
      </c>
      <c r="I26" s="221">
        <v>0</v>
      </c>
      <c r="J26" s="222">
        <v>-112657860</v>
      </c>
      <c r="K26" s="223">
        <v>99.258829868421046</v>
      </c>
      <c r="L26" s="243">
        <v>100</v>
      </c>
      <c r="M26" s="238">
        <v>100</v>
      </c>
      <c r="N26" s="239">
        <v>0</v>
      </c>
      <c r="O26" s="220">
        <v>0</v>
      </c>
      <c r="P26" s="221">
        <v>0</v>
      </c>
    </row>
    <row r="27" spans="1:16" ht="18.75" customHeight="1" x14ac:dyDescent="0.2">
      <c r="A27" s="454"/>
      <c r="B27" s="455"/>
      <c r="C27" s="217" t="s">
        <v>33</v>
      </c>
      <c r="D27" s="228">
        <v>15200000000</v>
      </c>
      <c r="E27" s="229">
        <v>15087342140</v>
      </c>
      <c r="F27" s="229">
        <v>15087342140</v>
      </c>
      <c r="G27" s="230">
        <v>0</v>
      </c>
      <c r="H27" s="230">
        <v>0</v>
      </c>
      <c r="I27" s="231">
        <v>0</v>
      </c>
      <c r="J27" s="232">
        <v>-112657860</v>
      </c>
      <c r="K27" s="233">
        <v>99.258829868421046</v>
      </c>
      <c r="L27" s="244">
        <v>100</v>
      </c>
      <c r="M27" s="241">
        <v>100</v>
      </c>
      <c r="N27" s="236">
        <v>0</v>
      </c>
      <c r="O27" s="230">
        <v>0</v>
      </c>
      <c r="P27" s="231">
        <v>0</v>
      </c>
    </row>
    <row r="28" spans="1:16" ht="18.75" customHeight="1" x14ac:dyDescent="0.2">
      <c r="A28" s="454" t="s">
        <v>28</v>
      </c>
      <c r="B28" s="455"/>
      <c r="C28" s="217" t="s">
        <v>21</v>
      </c>
      <c r="D28" s="218">
        <v>960000000</v>
      </c>
      <c r="E28" s="219">
        <v>1345009417</v>
      </c>
      <c r="F28" s="219">
        <v>1345009417</v>
      </c>
      <c r="G28" s="227">
        <v>0</v>
      </c>
      <c r="H28" s="220">
        <v>0</v>
      </c>
      <c r="I28" s="221">
        <v>0</v>
      </c>
      <c r="J28" s="222">
        <v>385009417</v>
      </c>
      <c r="K28" s="223">
        <v>140.10514760416666</v>
      </c>
      <c r="L28" s="243">
        <v>100</v>
      </c>
      <c r="M28" s="238">
        <v>100</v>
      </c>
      <c r="N28" s="239">
        <v>0</v>
      </c>
      <c r="O28" s="220">
        <v>0</v>
      </c>
      <c r="P28" s="221">
        <v>0</v>
      </c>
    </row>
    <row r="29" spans="1:16" ht="18.75" customHeight="1" x14ac:dyDescent="0.2">
      <c r="A29" s="454"/>
      <c r="B29" s="455"/>
      <c r="C29" s="217" t="s">
        <v>23</v>
      </c>
      <c r="D29" s="228">
        <v>960000000</v>
      </c>
      <c r="E29" s="229">
        <v>1345009417</v>
      </c>
      <c r="F29" s="229">
        <v>1345009417</v>
      </c>
      <c r="G29" s="230">
        <v>0</v>
      </c>
      <c r="H29" s="230">
        <v>0</v>
      </c>
      <c r="I29" s="231">
        <v>0</v>
      </c>
      <c r="J29" s="232">
        <v>385009417</v>
      </c>
      <c r="K29" s="233">
        <v>140.10514760416666</v>
      </c>
      <c r="L29" s="244">
        <v>100</v>
      </c>
      <c r="M29" s="241">
        <v>100</v>
      </c>
      <c r="N29" s="236">
        <v>0</v>
      </c>
      <c r="O29" s="230">
        <v>0</v>
      </c>
      <c r="P29" s="231">
        <v>0</v>
      </c>
    </row>
    <row r="30" spans="1:16" ht="18.75" customHeight="1" x14ac:dyDescent="0.2">
      <c r="A30" s="450" t="s">
        <v>5</v>
      </c>
      <c r="B30" s="451"/>
      <c r="C30" s="217" t="s">
        <v>21</v>
      </c>
      <c r="D30" s="218">
        <v>2656000000</v>
      </c>
      <c r="E30" s="219">
        <v>2786952400</v>
      </c>
      <c r="F30" s="219">
        <v>2770968875</v>
      </c>
      <c r="G30" s="227">
        <v>0</v>
      </c>
      <c r="H30" s="220">
        <v>22022325</v>
      </c>
      <c r="I30" s="221">
        <v>6038800</v>
      </c>
      <c r="J30" s="222">
        <v>114968875</v>
      </c>
      <c r="K30" s="223">
        <v>104.32864740210843</v>
      </c>
      <c r="L30" s="224">
        <v>96.995284646661318</v>
      </c>
      <c r="M30" s="225">
        <v>99.426487334336969</v>
      </c>
      <c r="N30" s="226">
        <v>1405000</v>
      </c>
      <c r="O30" s="227">
        <v>0</v>
      </c>
      <c r="P30" s="221">
        <v>20617325</v>
      </c>
    </row>
    <row r="31" spans="1:16" ht="18.75" customHeight="1" x14ac:dyDescent="0.2">
      <c r="A31" s="450"/>
      <c r="B31" s="451"/>
      <c r="C31" s="217" t="s">
        <v>22</v>
      </c>
      <c r="D31" s="218">
        <v>33000000</v>
      </c>
      <c r="E31" s="219">
        <v>252701300</v>
      </c>
      <c r="F31" s="219">
        <v>46705148</v>
      </c>
      <c r="G31" s="219">
        <v>12566304</v>
      </c>
      <c r="H31" s="220">
        <v>193663048</v>
      </c>
      <c r="I31" s="221">
        <v>233200</v>
      </c>
      <c r="J31" s="222">
        <v>13705148</v>
      </c>
      <c r="K31" s="223">
        <v>141.53075151515151</v>
      </c>
      <c r="L31" s="224">
        <v>16.135294518734781</v>
      </c>
      <c r="M31" s="225">
        <v>18.482353672102199</v>
      </c>
      <c r="N31" s="226">
        <v>1407570</v>
      </c>
      <c r="O31" s="227">
        <v>47068479</v>
      </c>
      <c r="P31" s="221">
        <v>145186999</v>
      </c>
    </row>
    <row r="32" spans="1:16" ht="18.75" customHeight="1" x14ac:dyDescent="0.2">
      <c r="A32" s="450"/>
      <c r="B32" s="451"/>
      <c r="C32" s="217" t="s">
        <v>23</v>
      </c>
      <c r="D32" s="228">
        <v>2689000000</v>
      </c>
      <c r="E32" s="229">
        <v>3039653700</v>
      </c>
      <c r="F32" s="229">
        <v>2817674023</v>
      </c>
      <c r="G32" s="229">
        <v>12566304</v>
      </c>
      <c r="H32" s="230">
        <v>215685373</v>
      </c>
      <c r="I32" s="231">
        <v>6272000</v>
      </c>
      <c r="J32" s="232">
        <v>128674023</v>
      </c>
      <c r="K32" s="233">
        <v>104.78519981405728</v>
      </c>
      <c r="L32" s="234">
        <v>90.59472426053631</v>
      </c>
      <c r="M32" s="235">
        <v>92.69720504674595</v>
      </c>
      <c r="N32" s="236">
        <v>2812570</v>
      </c>
      <c r="O32" s="230">
        <v>47068479</v>
      </c>
      <c r="P32" s="231">
        <v>165804324</v>
      </c>
    </row>
    <row r="33" spans="1:16" ht="18.75" customHeight="1" x14ac:dyDescent="0.2">
      <c r="A33" s="450" t="s">
        <v>6</v>
      </c>
      <c r="B33" s="451"/>
      <c r="C33" s="217" t="s">
        <v>21</v>
      </c>
      <c r="D33" s="218">
        <v>1479000000</v>
      </c>
      <c r="E33" s="219">
        <v>1573193755</v>
      </c>
      <c r="F33" s="219">
        <v>1573193755</v>
      </c>
      <c r="G33" s="227">
        <v>0</v>
      </c>
      <c r="H33" s="220">
        <v>0</v>
      </c>
      <c r="I33" s="221">
        <v>0</v>
      </c>
      <c r="J33" s="222">
        <v>94193755</v>
      </c>
      <c r="K33" s="223">
        <v>106.36874611223799</v>
      </c>
      <c r="L33" s="243">
        <v>100</v>
      </c>
      <c r="M33" s="238">
        <v>100</v>
      </c>
      <c r="N33" s="226">
        <v>0</v>
      </c>
      <c r="O33" s="227">
        <v>0</v>
      </c>
      <c r="P33" s="221">
        <v>0</v>
      </c>
    </row>
    <row r="34" spans="1:16" ht="18.75" customHeight="1" x14ac:dyDescent="0.2">
      <c r="A34" s="450"/>
      <c r="B34" s="451"/>
      <c r="C34" s="217" t="s">
        <v>29</v>
      </c>
      <c r="D34" s="218">
        <v>0</v>
      </c>
      <c r="E34" s="219">
        <v>0</v>
      </c>
      <c r="F34" s="219">
        <v>0</v>
      </c>
      <c r="G34" s="227">
        <v>0</v>
      </c>
      <c r="H34" s="220">
        <v>0</v>
      </c>
      <c r="I34" s="221">
        <v>0</v>
      </c>
      <c r="J34" s="222">
        <v>0</v>
      </c>
      <c r="K34" s="245" t="s">
        <v>7</v>
      </c>
      <c r="L34" s="224">
        <v>93.558918358419334</v>
      </c>
      <c r="M34" s="225" t="s">
        <v>7</v>
      </c>
      <c r="N34" s="226">
        <v>0</v>
      </c>
      <c r="O34" s="227">
        <v>0</v>
      </c>
      <c r="P34" s="221">
        <v>0</v>
      </c>
    </row>
    <row r="35" spans="1:16" ht="18.75" customHeight="1" x14ac:dyDescent="0.2">
      <c r="A35" s="450"/>
      <c r="B35" s="451"/>
      <c r="C35" s="217" t="s">
        <v>30</v>
      </c>
      <c r="D35" s="228">
        <v>1479000000</v>
      </c>
      <c r="E35" s="229">
        <v>1573193755</v>
      </c>
      <c r="F35" s="229">
        <v>1573193755</v>
      </c>
      <c r="G35" s="229">
        <v>0</v>
      </c>
      <c r="H35" s="230">
        <v>0</v>
      </c>
      <c r="I35" s="231">
        <v>0</v>
      </c>
      <c r="J35" s="232">
        <v>94193755</v>
      </c>
      <c r="K35" s="233">
        <v>106.36874611223799</v>
      </c>
      <c r="L35" s="244">
        <v>99.999700522016866</v>
      </c>
      <c r="M35" s="241">
        <v>100</v>
      </c>
      <c r="N35" s="236">
        <v>0</v>
      </c>
      <c r="O35" s="230">
        <v>0</v>
      </c>
      <c r="P35" s="231">
        <v>0</v>
      </c>
    </row>
    <row r="36" spans="1:16" ht="18.75" customHeight="1" x14ac:dyDescent="0.2">
      <c r="A36" s="450" t="s">
        <v>8</v>
      </c>
      <c r="B36" s="451"/>
      <c r="C36" s="217" t="s">
        <v>34</v>
      </c>
      <c r="D36" s="218">
        <v>563000000</v>
      </c>
      <c r="E36" s="219">
        <v>574694250</v>
      </c>
      <c r="F36" s="219">
        <v>571310250</v>
      </c>
      <c r="G36" s="227">
        <v>0</v>
      </c>
      <c r="H36" s="220">
        <v>3384000</v>
      </c>
      <c r="I36" s="221">
        <v>0</v>
      </c>
      <c r="J36" s="222">
        <v>8310250</v>
      </c>
      <c r="K36" s="223">
        <v>101.47606571936056</v>
      </c>
      <c r="L36" s="243">
        <v>100</v>
      </c>
      <c r="M36" s="225">
        <v>99.411165154340765</v>
      </c>
      <c r="N36" s="226">
        <v>0</v>
      </c>
      <c r="O36" s="227">
        <v>0</v>
      </c>
      <c r="P36" s="221">
        <v>3384000</v>
      </c>
    </row>
    <row r="37" spans="1:16" ht="18.75" customHeight="1" x14ac:dyDescent="0.2">
      <c r="A37" s="450"/>
      <c r="B37" s="451"/>
      <c r="C37" s="217" t="s">
        <v>35</v>
      </c>
      <c r="D37" s="246">
        <v>2000000</v>
      </c>
      <c r="E37" s="247">
        <v>3180500</v>
      </c>
      <c r="F37" s="247">
        <v>3180500</v>
      </c>
      <c r="G37" s="220">
        <v>0</v>
      </c>
      <c r="H37" s="220">
        <v>0</v>
      </c>
      <c r="I37" s="242">
        <v>0</v>
      </c>
      <c r="J37" s="222">
        <v>1180500</v>
      </c>
      <c r="K37" s="223">
        <v>159.02500000000001</v>
      </c>
      <c r="L37" s="248">
        <v>34.011784721357735</v>
      </c>
      <c r="M37" s="238">
        <v>100</v>
      </c>
      <c r="N37" s="239">
        <v>0</v>
      </c>
      <c r="O37" s="220">
        <v>0</v>
      </c>
      <c r="P37" s="221">
        <v>0</v>
      </c>
    </row>
    <row r="38" spans="1:16" ht="18.75" customHeight="1" x14ac:dyDescent="0.2">
      <c r="A38" s="450"/>
      <c r="B38" s="451"/>
      <c r="C38" s="217" t="s">
        <v>30</v>
      </c>
      <c r="D38" s="228">
        <v>565000000</v>
      </c>
      <c r="E38" s="229">
        <v>577874750</v>
      </c>
      <c r="F38" s="229">
        <v>574490750</v>
      </c>
      <c r="G38" s="229">
        <v>0</v>
      </c>
      <c r="H38" s="230">
        <v>3384000</v>
      </c>
      <c r="I38" s="231">
        <v>0</v>
      </c>
      <c r="J38" s="232">
        <v>9490750</v>
      </c>
      <c r="K38" s="233">
        <v>101.67977876106195</v>
      </c>
      <c r="L38" s="234">
        <v>99.43128715470263</v>
      </c>
      <c r="M38" s="235">
        <v>99.414405976381559</v>
      </c>
      <c r="N38" s="236">
        <v>0</v>
      </c>
      <c r="O38" s="230">
        <v>0</v>
      </c>
      <c r="P38" s="231">
        <v>3384000</v>
      </c>
    </row>
    <row r="39" spans="1:16" ht="18.75" customHeight="1" x14ac:dyDescent="0.2">
      <c r="A39" s="450" t="s">
        <v>9</v>
      </c>
      <c r="B39" s="451"/>
      <c r="C39" s="217" t="s">
        <v>34</v>
      </c>
      <c r="D39" s="218">
        <v>17607000000</v>
      </c>
      <c r="E39" s="219">
        <v>17720480900</v>
      </c>
      <c r="F39" s="219">
        <v>17582463843</v>
      </c>
      <c r="G39" s="219">
        <v>63700</v>
      </c>
      <c r="H39" s="220">
        <v>138121957</v>
      </c>
      <c r="I39" s="221">
        <v>168600</v>
      </c>
      <c r="J39" s="222">
        <v>-24536157</v>
      </c>
      <c r="K39" s="223">
        <v>99.860645442153682</v>
      </c>
      <c r="L39" s="224">
        <v>99.187637802623229</v>
      </c>
      <c r="M39" s="225">
        <v>99.221143840402206</v>
      </c>
      <c r="N39" s="226">
        <v>83942745</v>
      </c>
      <c r="O39" s="227">
        <v>435900</v>
      </c>
      <c r="P39" s="221">
        <v>53743312</v>
      </c>
    </row>
    <row r="40" spans="1:16" ht="18.75" customHeight="1" x14ac:dyDescent="0.2">
      <c r="A40" s="450"/>
      <c r="B40" s="451"/>
      <c r="C40" s="217" t="s">
        <v>35</v>
      </c>
      <c r="D40" s="218">
        <v>125000000</v>
      </c>
      <c r="E40" s="219">
        <v>375572345</v>
      </c>
      <c r="F40" s="219">
        <v>139876373</v>
      </c>
      <c r="G40" s="219">
        <v>32339144</v>
      </c>
      <c r="H40" s="220">
        <v>203394619</v>
      </c>
      <c r="I40" s="221">
        <v>37791</v>
      </c>
      <c r="J40" s="222">
        <v>14876373</v>
      </c>
      <c r="K40" s="223">
        <v>111.9010984</v>
      </c>
      <c r="L40" s="224">
        <v>34.360946393468737</v>
      </c>
      <c r="M40" s="225">
        <v>37.243523082084224</v>
      </c>
      <c r="N40" s="226">
        <v>5777053</v>
      </c>
      <c r="O40" s="227">
        <v>36815656</v>
      </c>
      <c r="P40" s="221">
        <v>160801910</v>
      </c>
    </row>
    <row r="41" spans="1:16" ht="18.75" customHeight="1" x14ac:dyDescent="0.2">
      <c r="A41" s="450"/>
      <c r="B41" s="451"/>
      <c r="C41" s="217" t="s">
        <v>30</v>
      </c>
      <c r="D41" s="228">
        <v>17732000000</v>
      </c>
      <c r="E41" s="229">
        <v>18096053245</v>
      </c>
      <c r="F41" s="229">
        <v>17722340216</v>
      </c>
      <c r="G41" s="229">
        <v>32402844</v>
      </c>
      <c r="H41" s="230">
        <v>341516576</v>
      </c>
      <c r="I41" s="231">
        <v>206391</v>
      </c>
      <c r="J41" s="232">
        <v>-9659784</v>
      </c>
      <c r="K41" s="233">
        <v>99.945523437852472</v>
      </c>
      <c r="L41" s="234">
        <v>97.615060737045624</v>
      </c>
      <c r="M41" s="235">
        <v>97.934836818059992</v>
      </c>
      <c r="N41" s="236">
        <v>89719798</v>
      </c>
      <c r="O41" s="230">
        <v>37251556</v>
      </c>
      <c r="P41" s="231">
        <v>214545222</v>
      </c>
    </row>
    <row r="42" spans="1:16" ht="18.75" customHeight="1" x14ac:dyDescent="0.2">
      <c r="A42" s="450" t="s">
        <v>10</v>
      </c>
      <c r="B42" s="451"/>
      <c r="C42" s="217" t="s">
        <v>34</v>
      </c>
      <c r="D42" s="218">
        <v>700000</v>
      </c>
      <c r="E42" s="219">
        <v>428000</v>
      </c>
      <c r="F42" s="219">
        <v>428000</v>
      </c>
      <c r="G42" s="227">
        <v>0</v>
      </c>
      <c r="H42" s="220">
        <v>0</v>
      </c>
      <c r="I42" s="221">
        <v>0</v>
      </c>
      <c r="J42" s="222">
        <v>-272000</v>
      </c>
      <c r="K42" s="223">
        <v>61.142857142857146</v>
      </c>
      <c r="L42" s="243">
        <v>100</v>
      </c>
      <c r="M42" s="238">
        <v>100</v>
      </c>
      <c r="N42" s="226">
        <v>0</v>
      </c>
      <c r="O42" s="227">
        <v>0</v>
      </c>
      <c r="P42" s="221">
        <v>0</v>
      </c>
    </row>
    <row r="43" spans="1:16" ht="18.75" customHeight="1" x14ac:dyDescent="0.2">
      <c r="A43" s="450"/>
      <c r="B43" s="451"/>
      <c r="C43" s="217" t="s">
        <v>29</v>
      </c>
      <c r="D43" s="218">
        <v>0</v>
      </c>
      <c r="E43" s="219">
        <v>0</v>
      </c>
      <c r="F43" s="219">
        <v>0</v>
      </c>
      <c r="G43" s="227">
        <v>0</v>
      </c>
      <c r="H43" s="220">
        <v>0</v>
      </c>
      <c r="I43" s="221">
        <v>0</v>
      </c>
      <c r="J43" s="222">
        <v>0</v>
      </c>
      <c r="K43" s="245" t="s">
        <v>7</v>
      </c>
      <c r="L43" s="243">
        <v>100</v>
      </c>
      <c r="M43" s="238" t="s">
        <v>7</v>
      </c>
      <c r="N43" s="226">
        <v>0</v>
      </c>
      <c r="O43" s="227">
        <v>0</v>
      </c>
      <c r="P43" s="221">
        <v>0</v>
      </c>
    </row>
    <row r="44" spans="1:16" ht="18.75" customHeight="1" x14ac:dyDescent="0.2">
      <c r="A44" s="450"/>
      <c r="B44" s="451"/>
      <c r="C44" s="217" t="s">
        <v>30</v>
      </c>
      <c r="D44" s="228">
        <v>700000</v>
      </c>
      <c r="E44" s="229">
        <v>428000</v>
      </c>
      <c r="F44" s="229">
        <v>428000</v>
      </c>
      <c r="G44" s="229">
        <v>0</v>
      </c>
      <c r="H44" s="230">
        <v>0</v>
      </c>
      <c r="I44" s="231">
        <v>0</v>
      </c>
      <c r="J44" s="232">
        <v>-272000</v>
      </c>
      <c r="K44" s="233">
        <v>61.142857142857146</v>
      </c>
      <c r="L44" s="244">
        <v>100</v>
      </c>
      <c r="M44" s="241">
        <v>100</v>
      </c>
      <c r="N44" s="236">
        <v>0</v>
      </c>
      <c r="O44" s="230">
        <v>0</v>
      </c>
      <c r="P44" s="231">
        <v>0</v>
      </c>
    </row>
    <row r="45" spans="1:16" ht="18.75" customHeight="1" x14ac:dyDescent="0.2">
      <c r="A45" s="450" t="s">
        <v>11</v>
      </c>
      <c r="B45" s="451"/>
      <c r="C45" s="217" t="s">
        <v>34</v>
      </c>
      <c r="D45" s="218">
        <v>2019000000</v>
      </c>
      <c r="E45" s="219">
        <v>2038982800</v>
      </c>
      <c r="F45" s="219">
        <v>2038982800</v>
      </c>
      <c r="G45" s="227">
        <v>0</v>
      </c>
      <c r="H45" s="220">
        <v>0</v>
      </c>
      <c r="I45" s="221">
        <v>0</v>
      </c>
      <c r="J45" s="222">
        <v>19982800</v>
      </c>
      <c r="K45" s="223">
        <v>100.98973749380882</v>
      </c>
      <c r="L45" s="243">
        <v>100</v>
      </c>
      <c r="M45" s="238">
        <v>100</v>
      </c>
      <c r="N45" s="226">
        <v>0</v>
      </c>
      <c r="O45" s="227">
        <v>0</v>
      </c>
      <c r="P45" s="221">
        <v>0</v>
      </c>
    </row>
    <row r="46" spans="1:16" ht="18.75" customHeight="1" x14ac:dyDescent="0.2">
      <c r="A46" s="450"/>
      <c r="B46" s="451"/>
      <c r="C46" s="217" t="s">
        <v>35</v>
      </c>
      <c r="D46" s="218">
        <v>0</v>
      </c>
      <c r="E46" s="219">
        <v>0</v>
      </c>
      <c r="F46" s="219">
        <v>0</v>
      </c>
      <c r="G46" s="227">
        <v>0</v>
      </c>
      <c r="H46" s="220">
        <v>0</v>
      </c>
      <c r="I46" s="221">
        <v>0</v>
      </c>
      <c r="J46" s="222">
        <v>0</v>
      </c>
      <c r="K46" s="245" t="s">
        <v>7</v>
      </c>
      <c r="L46" s="243" t="s">
        <v>7</v>
      </c>
      <c r="M46" s="238" t="s">
        <v>7</v>
      </c>
      <c r="N46" s="226">
        <v>0</v>
      </c>
      <c r="O46" s="227">
        <v>0</v>
      </c>
      <c r="P46" s="221">
        <v>0</v>
      </c>
    </row>
    <row r="47" spans="1:16" ht="18.75" customHeight="1" x14ac:dyDescent="0.2">
      <c r="A47" s="450"/>
      <c r="B47" s="451"/>
      <c r="C47" s="217" t="s">
        <v>30</v>
      </c>
      <c r="D47" s="228">
        <v>2019000000</v>
      </c>
      <c r="E47" s="229">
        <v>2038982800</v>
      </c>
      <c r="F47" s="229">
        <v>2038982800</v>
      </c>
      <c r="G47" s="229">
        <v>0</v>
      </c>
      <c r="H47" s="230">
        <v>0</v>
      </c>
      <c r="I47" s="231">
        <v>0</v>
      </c>
      <c r="J47" s="232">
        <v>19982800</v>
      </c>
      <c r="K47" s="233">
        <v>100.98973749380882</v>
      </c>
      <c r="L47" s="244">
        <v>100</v>
      </c>
      <c r="M47" s="241">
        <v>100</v>
      </c>
      <c r="N47" s="236">
        <v>0</v>
      </c>
      <c r="O47" s="230">
        <v>0</v>
      </c>
      <c r="P47" s="231">
        <v>0</v>
      </c>
    </row>
    <row r="48" spans="1:16" ht="18.75" customHeight="1" x14ac:dyDescent="0.2">
      <c r="A48" s="450" t="s">
        <v>12</v>
      </c>
      <c r="B48" s="451"/>
      <c r="C48" s="217" t="s">
        <v>34</v>
      </c>
      <c r="D48" s="218">
        <v>9966000000</v>
      </c>
      <c r="E48" s="219">
        <v>10627821404</v>
      </c>
      <c r="F48" s="219">
        <v>10566551458</v>
      </c>
      <c r="G48" s="227">
        <v>0</v>
      </c>
      <c r="H48" s="220">
        <v>61269946</v>
      </c>
      <c r="I48" s="242">
        <v>0</v>
      </c>
      <c r="J48" s="222">
        <v>600551458</v>
      </c>
      <c r="K48" s="223">
        <v>106.02600299016656</v>
      </c>
      <c r="L48" s="224">
        <v>99.570502496667956</v>
      </c>
      <c r="M48" s="225">
        <v>99.423494772155834</v>
      </c>
      <c r="N48" s="226">
        <v>55349526</v>
      </c>
      <c r="O48" s="227">
        <v>0</v>
      </c>
      <c r="P48" s="221">
        <v>5920420</v>
      </c>
    </row>
    <row r="49" spans="1:16" ht="18.75" customHeight="1" x14ac:dyDescent="0.2">
      <c r="A49" s="450"/>
      <c r="B49" s="451"/>
      <c r="C49" s="217" t="s">
        <v>35</v>
      </c>
      <c r="D49" s="218">
        <v>50000000</v>
      </c>
      <c r="E49" s="219">
        <v>224206825</v>
      </c>
      <c r="F49" s="219">
        <v>45453166</v>
      </c>
      <c r="G49" s="227">
        <v>0</v>
      </c>
      <c r="H49" s="220">
        <v>178753659</v>
      </c>
      <c r="I49" s="221">
        <v>0</v>
      </c>
      <c r="J49" s="222">
        <v>-4546834</v>
      </c>
      <c r="K49" s="223">
        <v>90.906332000000006</v>
      </c>
      <c r="L49" s="224">
        <v>21.795768731507483</v>
      </c>
      <c r="M49" s="225">
        <v>20.272873495264918</v>
      </c>
      <c r="N49" s="226">
        <v>0</v>
      </c>
      <c r="O49" s="227">
        <v>178753659</v>
      </c>
      <c r="P49" s="221">
        <v>0</v>
      </c>
    </row>
    <row r="50" spans="1:16" ht="18.75" customHeight="1" x14ac:dyDescent="0.2">
      <c r="A50" s="450"/>
      <c r="B50" s="451"/>
      <c r="C50" s="217" t="s">
        <v>30</v>
      </c>
      <c r="D50" s="228">
        <v>10016000000</v>
      </c>
      <c r="E50" s="229">
        <v>10852028229</v>
      </c>
      <c r="F50" s="229">
        <v>10612004624</v>
      </c>
      <c r="G50" s="229">
        <v>0</v>
      </c>
      <c r="H50" s="230">
        <v>240023605</v>
      </c>
      <c r="I50" s="231">
        <v>0</v>
      </c>
      <c r="J50" s="232">
        <v>596004624</v>
      </c>
      <c r="K50" s="233">
        <v>105.95052539936103</v>
      </c>
      <c r="L50" s="234">
        <v>97.926208274142795</v>
      </c>
      <c r="M50" s="235">
        <v>97.788214332519132</v>
      </c>
      <c r="N50" s="236">
        <v>55349526</v>
      </c>
      <c r="O50" s="230">
        <v>178753659</v>
      </c>
      <c r="P50" s="231">
        <v>5920420</v>
      </c>
    </row>
    <row r="51" spans="1:16" ht="18.75" customHeight="1" x14ac:dyDescent="0.2">
      <c r="A51" s="450" t="s">
        <v>36</v>
      </c>
      <c r="B51" s="451"/>
      <c r="C51" s="217" t="s">
        <v>34</v>
      </c>
      <c r="D51" s="218">
        <v>12000000</v>
      </c>
      <c r="E51" s="219">
        <v>11337200</v>
      </c>
      <c r="F51" s="219">
        <v>11337200</v>
      </c>
      <c r="G51" s="227">
        <v>0</v>
      </c>
      <c r="H51" s="220">
        <v>0</v>
      </c>
      <c r="I51" s="221">
        <v>0</v>
      </c>
      <c r="J51" s="222">
        <v>-662800</v>
      </c>
      <c r="K51" s="223">
        <v>94.476666666666659</v>
      </c>
      <c r="L51" s="243">
        <v>100</v>
      </c>
      <c r="M51" s="238">
        <v>100</v>
      </c>
      <c r="N51" s="239">
        <v>0</v>
      </c>
      <c r="O51" s="220">
        <v>0</v>
      </c>
      <c r="P51" s="221">
        <v>0</v>
      </c>
    </row>
    <row r="52" spans="1:16" ht="18.75" customHeight="1" x14ac:dyDescent="0.2">
      <c r="A52" s="450"/>
      <c r="B52" s="451"/>
      <c r="C52" s="217" t="s">
        <v>30</v>
      </c>
      <c r="D52" s="228">
        <v>12000000</v>
      </c>
      <c r="E52" s="229">
        <v>11337200</v>
      </c>
      <c r="F52" s="229">
        <v>11337200</v>
      </c>
      <c r="G52" s="230">
        <v>0</v>
      </c>
      <c r="H52" s="230">
        <v>0</v>
      </c>
      <c r="I52" s="231">
        <v>0</v>
      </c>
      <c r="J52" s="232">
        <v>-662800</v>
      </c>
      <c r="K52" s="233">
        <v>94.476666666666659</v>
      </c>
      <c r="L52" s="244">
        <v>100</v>
      </c>
      <c r="M52" s="241">
        <v>100</v>
      </c>
      <c r="N52" s="236">
        <v>0</v>
      </c>
      <c r="O52" s="230">
        <v>0</v>
      </c>
      <c r="P52" s="231">
        <v>0</v>
      </c>
    </row>
    <row r="53" spans="1:16" ht="18.75" customHeight="1" x14ac:dyDescent="0.2">
      <c r="A53" s="450" t="s">
        <v>13</v>
      </c>
      <c r="B53" s="451"/>
      <c r="C53" s="217" t="s">
        <v>31</v>
      </c>
      <c r="D53" s="249">
        <v>770000000</v>
      </c>
      <c r="E53" s="227">
        <v>770452400</v>
      </c>
      <c r="F53" s="227">
        <v>770452400</v>
      </c>
      <c r="G53" s="227">
        <v>0</v>
      </c>
      <c r="H53" s="220">
        <v>0</v>
      </c>
      <c r="I53" s="221">
        <v>0</v>
      </c>
      <c r="J53" s="222">
        <v>452400</v>
      </c>
      <c r="K53" s="245">
        <v>100.05875324675324</v>
      </c>
      <c r="L53" s="243">
        <v>100</v>
      </c>
      <c r="M53" s="238">
        <v>100</v>
      </c>
      <c r="N53" s="239">
        <v>0</v>
      </c>
      <c r="O53" s="220">
        <v>0</v>
      </c>
      <c r="P53" s="221">
        <v>0</v>
      </c>
    </row>
    <row r="54" spans="1:16" ht="18.75" customHeight="1" x14ac:dyDescent="0.2">
      <c r="A54" s="450"/>
      <c r="B54" s="451"/>
      <c r="C54" s="217" t="s">
        <v>33</v>
      </c>
      <c r="D54" s="228">
        <v>770000000</v>
      </c>
      <c r="E54" s="229">
        <v>770452400</v>
      </c>
      <c r="F54" s="229">
        <v>770452400</v>
      </c>
      <c r="G54" s="230">
        <v>0</v>
      </c>
      <c r="H54" s="230">
        <v>0</v>
      </c>
      <c r="I54" s="231">
        <v>0</v>
      </c>
      <c r="J54" s="232">
        <v>452400</v>
      </c>
      <c r="K54" s="250">
        <v>100.05875324675324</v>
      </c>
      <c r="L54" s="240">
        <v>100</v>
      </c>
      <c r="M54" s="241">
        <v>100</v>
      </c>
      <c r="N54" s="236">
        <v>0</v>
      </c>
      <c r="O54" s="230">
        <v>0</v>
      </c>
      <c r="P54" s="231">
        <v>0</v>
      </c>
    </row>
    <row r="55" spans="1:16" ht="18.75" customHeight="1" x14ac:dyDescent="0.2">
      <c r="A55" s="456" t="s">
        <v>37</v>
      </c>
      <c r="B55" s="457"/>
      <c r="C55" s="217" t="s">
        <v>22</v>
      </c>
      <c r="D55" s="218">
        <v>200000</v>
      </c>
      <c r="E55" s="219">
        <v>9517889</v>
      </c>
      <c r="F55" s="219">
        <v>52129</v>
      </c>
      <c r="G55" s="219">
        <v>9465760</v>
      </c>
      <c r="H55" s="247">
        <v>0</v>
      </c>
      <c r="I55" s="221">
        <v>0</v>
      </c>
      <c r="J55" s="222">
        <v>-147871</v>
      </c>
      <c r="K55" s="223">
        <v>26.064500000000002</v>
      </c>
      <c r="L55" s="224">
        <v>0.20703760144454275</v>
      </c>
      <c r="M55" s="225">
        <v>0.5476949773211266</v>
      </c>
      <c r="N55" s="239">
        <v>0</v>
      </c>
      <c r="O55" s="220">
        <v>0</v>
      </c>
      <c r="P55" s="221">
        <v>0</v>
      </c>
    </row>
    <row r="56" spans="1:16" ht="18.75" customHeight="1" x14ac:dyDescent="0.2">
      <c r="A56" s="456" t="s">
        <v>38</v>
      </c>
      <c r="B56" s="457"/>
      <c r="C56" s="217" t="s">
        <v>23</v>
      </c>
      <c r="D56" s="228">
        <v>200000</v>
      </c>
      <c r="E56" s="229">
        <v>9517889</v>
      </c>
      <c r="F56" s="229">
        <v>52129</v>
      </c>
      <c r="G56" s="230">
        <v>9465760</v>
      </c>
      <c r="H56" s="230">
        <v>0</v>
      </c>
      <c r="I56" s="231">
        <v>0</v>
      </c>
      <c r="J56" s="232">
        <v>-147871</v>
      </c>
      <c r="K56" s="233">
        <v>26.064500000000002</v>
      </c>
      <c r="L56" s="234">
        <v>0.20703760144454275</v>
      </c>
      <c r="M56" s="235">
        <v>0.5476949773211266</v>
      </c>
      <c r="N56" s="236">
        <v>0</v>
      </c>
      <c r="O56" s="230">
        <v>0</v>
      </c>
      <c r="P56" s="231">
        <v>0</v>
      </c>
    </row>
    <row r="57" spans="1:16" ht="18.75" customHeight="1" x14ac:dyDescent="0.2">
      <c r="A57" s="450" t="s">
        <v>14</v>
      </c>
      <c r="B57" s="451"/>
      <c r="C57" s="217" t="s">
        <v>56</v>
      </c>
      <c r="D57" s="246">
        <v>120723800000</v>
      </c>
      <c r="E57" s="247">
        <v>123487510888</v>
      </c>
      <c r="F57" s="247">
        <v>122585006416</v>
      </c>
      <c r="G57" s="247">
        <v>731808</v>
      </c>
      <c r="H57" s="247">
        <v>913032985</v>
      </c>
      <c r="I57" s="251">
        <v>11260321</v>
      </c>
      <c r="J57" s="222">
        <v>1861206416</v>
      </c>
      <c r="K57" s="223">
        <v>101.5417062882381</v>
      </c>
      <c r="L57" s="224">
        <v>99.14491246312825</v>
      </c>
      <c r="M57" s="225">
        <v>99.269153240266903</v>
      </c>
      <c r="N57" s="239">
        <v>140697271</v>
      </c>
      <c r="O57" s="220">
        <v>456900</v>
      </c>
      <c r="P57" s="242">
        <v>771878814</v>
      </c>
    </row>
    <row r="58" spans="1:16" ht="18.75" customHeight="1" x14ac:dyDescent="0.2">
      <c r="A58" s="450"/>
      <c r="B58" s="451"/>
      <c r="C58" s="217" t="s">
        <v>57</v>
      </c>
      <c r="D58" s="246">
        <v>854200000</v>
      </c>
      <c r="E58" s="247">
        <v>4243116348</v>
      </c>
      <c r="F58" s="247">
        <v>952499702</v>
      </c>
      <c r="G58" s="247">
        <v>244080499</v>
      </c>
      <c r="H58" s="247">
        <v>3046841392</v>
      </c>
      <c r="I58" s="251">
        <v>305245</v>
      </c>
      <c r="J58" s="222">
        <v>98299702</v>
      </c>
      <c r="K58" s="223">
        <v>111.507808709904</v>
      </c>
      <c r="L58" s="224">
        <v>20.328659834055181</v>
      </c>
      <c r="M58" s="225">
        <v>22.448116522870325</v>
      </c>
      <c r="N58" s="239">
        <v>8878923</v>
      </c>
      <c r="O58" s="220">
        <v>279459470</v>
      </c>
      <c r="P58" s="242">
        <v>2758502999</v>
      </c>
    </row>
    <row r="59" spans="1:16" ht="18.75" customHeight="1" thickBot="1" x14ac:dyDescent="0.25">
      <c r="A59" s="452"/>
      <c r="B59" s="453"/>
      <c r="C59" s="252" t="s">
        <v>59</v>
      </c>
      <c r="D59" s="253">
        <v>121578000000</v>
      </c>
      <c r="E59" s="254">
        <v>127730627236</v>
      </c>
      <c r="F59" s="254">
        <v>123537506118</v>
      </c>
      <c r="G59" s="254">
        <v>244812307</v>
      </c>
      <c r="H59" s="254">
        <v>3959874377</v>
      </c>
      <c r="I59" s="255">
        <v>11565566</v>
      </c>
      <c r="J59" s="256">
        <v>1959506118</v>
      </c>
      <c r="K59" s="257">
        <v>101.61172754774712</v>
      </c>
      <c r="L59" s="258">
        <v>96.362286038238409</v>
      </c>
      <c r="M59" s="259">
        <v>96.717215589764052</v>
      </c>
      <c r="N59" s="260">
        <v>149576194</v>
      </c>
      <c r="O59" s="261">
        <v>279916370</v>
      </c>
      <c r="P59" s="262">
        <v>3530381813</v>
      </c>
    </row>
    <row r="60" spans="1:16" ht="18.75" customHeight="1" thickBot="1" x14ac:dyDescent="0.25">
      <c r="A60" s="263"/>
      <c r="B60" s="264"/>
      <c r="C60" s="209"/>
      <c r="D60" s="265"/>
      <c r="E60" s="265"/>
      <c r="F60" s="265"/>
      <c r="G60" s="265"/>
      <c r="H60" s="265"/>
      <c r="I60" s="265"/>
      <c r="J60" s="265"/>
      <c r="K60" s="266"/>
      <c r="L60" s="267"/>
      <c r="M60" s="267"/>
      <c r="N60" s="265"/>
      <c r="O60" s="265"/>
      <c r="P60" s="265"/>
    </row>
    <row r="61" spans="1:16" ht="18.75" customHeight="1" x14ac:dyDescent="0.2">
      <c r="A61" s="439" t="s">
        <v>15</v>
      </c>
      <c r="B61" s="440"/>
      <c r="C61" s="441"/>
      <c r="D61" s="268">
        <v>23032035000</v>
      </c>
      <c r="E61" s="269">
        <v>23032035019</v>
      </c>
      <c r="F61" s="269">
        <v>23032035019</v>
      </c>
      <c r="G61" s="270">
        <v>0</v>
      </c>
      <c r="H61" s="271">
        <v>0</v>
      </c>
      <c r="I61" s="272">
        <v>0</v>
      </c>
      <c r="J61" s="273">
        <v>19</v>
      </c>
      <c r="K61" s="274">
        <v>100.00000008249378</v>
      </c>
      <c r="L61" s="275">
        <v>100</v>
      </c>
      <c r="M61" s="276">
        <v>100</v>
      </c>
      <c r="N61" s="277">
        <v>0</v>
      </c>
      <c r="O61" s="270">
        <v>0</v>
      </c>
      <c r="P61" s="272">
        <v>0</v>
      </c>
    </row>
    <row r="62" spans="1:16" ht="18.75" customHeight="1" x14ac:dyDescent="0.2">
      <c r="A62" s="442" t="s">
        <v>16</v>
      </c>
      <c r="B62" s="443"/>
      <c r="C62" s="444"/>
      <c r="D62" s="218">
        <v>15657524000</v>
      </c>
      <c r="E62" s="219">
        <v>15657523019</v>
      </c>
      <c r="F62" s="219">
        <v>15657523019</v>
      </c>
      <c r="G62" s="227">
        <v>0</v>
      </c>
      <c r="H62" s="220">
        <v>0</v>
      </c>
      <c r="I62" s="221">
        <v>0</v>
      </c>
      <c r="J62" s="222">
        <v>-981</v>
      </c>
      <c r="K62" s="223">
        <v>99.999993734641563</v>
      </c>
      <c r="L62" s="243">
        <v>100</v>
      </c>
      <c r="M62" s="278">
        <v>100</v>
      </c>
      <c r="N62" s="226">
        <v>0</v>
      </c>
      <c r="O62" s="227">
        <v>0</v>
      </c>
      <c r="P62" s="221">
        <v>0</v>
      </c>
    </row>
    <row r="63" spans="1:16" ht="18.75" customHeight="1" x14ac:dyDescent="0.2">
      <c r="A63" s="442" t="s">
        <v>39</v>
      </c>
      <c r="B63" s="443"/>
      <c r="C63" s="444"/>
      <c r="D63" s="218">
        <v>17900000000</v>
      </c>
      <c r="E63" s="219">
        <v>18114972000</v>
      </c>
      <c r="F63" s="219">
        <v>18114972000</v>
      </c>
      <c r="G63" s="227">
        <v>0</v>
      </c>
      <c r="H63" s="220">
        <v>0</v>
      </c>
      <c r="I63" s="221">
        <v>0</v>
      </c>
      <c r="J63" s="222">
        <v>214972000</v>
      </c>
      <c r="K63" s="223">
        <v>101.20096089385476</v>
      </c>
      <c r="L63" s="237">
        <v>100</v>
      </c>
      <c r="M63" s="278">
        <v>100</v>
      </c>
      <c r="N63" s="226">
        <v>0</v>
      </c>
      <c r="O63" s="227">
        <v>0</v>
      </c>
      <c r="P63" s="221">
        <v>0</v>
      </c>
    </row>
    <row r="64" spans="1:16" ht="18.75" customHeight="1" thickBot="1" x14ac:dyDescent="0.25">
      <c r="A64" s="445" t="s">
        <v>60</v>
      </c>
      <c r="B64" s="446"/>
      <c r="C64" s="447"/>
      <c r="D64" s="253">
        <v>146852511000</v>
      </c>
      <c r="E64" s="254">
        <v>153220111236</v>
      </c>
      <c r="F64" s="254">
        <v>149026990118</v>
      </c>
      <c r="G64" s="254">
        <v>244812307</v>
      </c>
      <c r="H64" s="254">
        <v>3959874377</v>
      </c>
      <c r="I64" s="255">
        <v>11565566</v>
      </c>
      <c r="J64" s="256">
        <v>2174479118</v>
      </c>
      <c r="K64" s="257">
        <v>101.480723144053</v>
      </c>
      <c r="L64" s="258">
        <v>96.916950214513918</v>
      </c>
      <c r="M64" s="259">
        <v>97.263335025555833</v>
      </c>
      <c r="N64" s="256">
        <v>149576194</v>
      </c>
      <c r="O64" s="254">
        <v>279916370</v>
      </c>
      <c r="P64" s="255">
        <v>3530381813</v>
      </c>
    </row>
    <row r="65" spans="1:16" ht="18.75" customHeight="1" thickBot="1" x14ac:dyDescent="0.25">
      <c r="A65" s="279" t="s">
        <v>40</v>
      </c>
      <c r="B65" s="280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</row>
    <row r="66" spans="1:16" ht="18.75" customHeight="1" x14ac:dyDescent="0.2">
      <c r="A66" s="448" t="s">
        <v>41</v>
      </c>
      <c r="B66" s="449"/>
      <c r="C66" s="282" t="s">
        <v>56</v>
      </c>
      <c r="D66" s="268">
        <v>0</v>
      </c>
      <c r="E66" s="269">
        <v>18540305429</v>
      </c>
      <c r="F66" s="269">
        <v>18535030770</v>
      </c>
      <c r="G66" s="270">
        <v>0</v>
      </c>
      <c r="H66" s="271">
        <v>5537500</v>
      </c>
      <c r="I66" s="272">
        <v>262841</v>
      </c>
      <c r="J66" s="273">
        <v>0</v>
      </c>
      <c r="K66" s="283" t="s">
        <v>7</v>
      </c>
      <c r="L66" s="284">
        <v>99.919544517454966</v>
      </c>
      <c r="M66" s="285">
        <v>99.971550312263204</v>
      </c>
      <c r="N66" s="277">
        <v>0</v>
      </c>
      <c r="O66" s="270">
        <v>0</v>
      </c>
      <c r="P66" s="272">
        <v>5537500</v>
      </c>
    </row>
    <row r="67" spans="1:16" ht="18.75" customHeight="1" x14ac:dyDescent="0.2">
      <c r="A67" s="450"/>
      <c r="B67" s="451"/>
      <c r="C67" s="217" t="s">
        <v>57</v>
      </c>
      <c r="D67" s="218">
        <v>0</v>
      </c>
      <c r="E67" s="219">
        <v>14410622</v>
      </c>
      <c r="F67" s="219">
        <v>11353013</v>
      </c>
      <c r="G67" s="227">
        <v>458</v>
      </c>
      <c r="H67" s="220">
        <v>3057151</v>
      </c>
      <c r="I67" s="242">
        <v>0</v>
      </c>
      <c r="J67" s="222">
        <v>0</v>
      </c>
      <c r="K67" s="245" t="s">
        <v>7</v>
      </c>
      <c r="L67" s="224">
        <v>47.948074987145802</v>
      </c>
      <c r="M67" s="225">
        <v>78.782255200365398</v>
      </c>
      <c r="N67" s="226">
        <v>1418900</v>
      </c>
      <c r="O67" s="227">
        <v>44404</v>
      </c>
      <c r="P67" s="221">
        <v>1593847</v>
      </c>
    </row>
    <row r="68" spans="1:16" ht="18.75" customHeight="1" thickBot="1" x14ac:dyDescent="0.25">
      <c r="A68" s="452"/>
      <c r="B68" s="453"/>
      <c r="C68" s="252" t="s">
        <v>59</v>
      </c>
      <c r="D68" s="253">
        <v>0</v>
      </c>
      <c r="E68" s="254">
        <v>18554716051</v>
      </c>
      <c r="F68" s="254">
        <v>18546383783</v>
      </c>
      <c r="G68" s="261">
        <v>458</v>
      </c>
      <c r="H68" s="261">
        <v>8594651</v>
      </c>
      <c r="I68" s="262">
        <v>262841</v>
      </c>
      <c r="J68" s="256">
        <v>0</v>
      </c>
      <c r="K68" s="286" t="s">
        <v>7</v>
      </c>
      <c r="L68" s="258">
        <v>99.905402146986177</v>
      </c>
      <c r="M68" s="259">
        <v>99.955093529983984</v>
      </c>
      <c r="N68" s="260">
        <v>1418900</v>
      </c>
      <c r="O68" s="261">
        <v>44404</v>
      </c>
      <c r="P68" s="262">
        <v>7131347</v>
      </c>
    </row>
  </sheetData>
  <mergeCells count="39"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A28:B29"/>
    <mergeCell ref="A57:B59"/>
    <mergeCell ref="A30:B32"/>
    <mergeCell ref="A33:B35"/>
    <mergeCell ref="A36:B38"/>
    <mergeCell ref="A39:B41"/>
    <mergeCell ref="A42:B44"/>
    <mergeCell ref="A45:B47"/>
    <mergeCell ref="A48:B50"/>
    <mergeCell ref="A51:B52"/>
    <mergeCell ref="A53:B54"/>
    <mergeCell ref="A55:B55"/>
    <mergeCell ref="A56:B56"/>
    <mergeCell ref="A61:C61"/>
    <mergeCell ref="A62:C62"/>
    <mergeCell ref="A63:C63"/>
    <mergeCell ref="A64:C64"/>
    <mergeCell ref="A66:B68"/>
  </mergeCells>
  <phoneticPr fontId="1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3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8"/>
  <sheetViews>
    <sheetView defaultGridColor="0" view="pageBreakPreview" colorId="22" zoomScale="60" zoomScaleNormal="87" workbookViewId="0">
      <pane xSplit="3" ySplit="4" topLeftCell="D5" activePane="bottomRight" state="frozenSplit"/>
      <selection activeCell="A2" sqref="A2"/>
      <selection pane="topRight" activeCell="A2" sqref="A2"/>
      <selection pane="bottomLeft" activeCell="A2" sqref="A2"/>
      <selection pane="bottomRight" activeCell="D5" sqref="D5"/>
    </sheetView>
  </sheetViews>
  <sheetFormatPr defaultColWidth="13.42578125" defaultRowHeight="17.25" x14ac:dyDescent="0.2"/>
  <cols>
    <col min="1" max="1" width="7.42578125" style="167" customWidth="1"/>
    <col min="2" max="2" width="20.42578125" style="167" customWidth="1"/>
    <col min="3" max="3" width="5.85546875" style="167" customWidth="1"/>
    <col min="4" max="6" width="23.42578125" style="167" customWidth="1"/>
    <col min="7" max="7" width="18.42578125" style="167" customWidth="1"/>
    <col min="8" max="8" width="20.85546875" style="167" customWidth="1"/>
    <col min="9" max="9" width="18.42578125" style="167" customWidth="1"/>
    <col min="10" max="10" width="20.85546875" style="167" customWidth="1"/>
    <col min="11" max="11" width="10.85546875" style="167" customWidth="1"/>
    <col min="12" max="12" width="9.85546875" style="167" customWidth="1"/>
    <col min="13" max="13" width="10" style="167" customWidth="1"/>
    <col min="14" max="14" width="18.42578125" style="167" customWidth="1"/>
    <col min="15" max="15" width="20" style="167" customWidth="1"/>
    <col min="16" max="16" width="19.28515625" style="167" customWidth="1"/>
    <col min="17" max="16384" width="13.42578125" style="167"/>
  </cols>
  <sheetData>
    <row r="1" spans="1:16" ht="24" x14ac:dyDescent="0.25">
      <c r="A1" s="167" t="s">
        <v>96</v>
      </c>
      <c r="B1" s="287"/>
      <c r="C1" s="287"/>
      <c r="D1" s="287"/>
      <c r="E1" s="287"/>
      <c r="F1" s="287"/>
      <c r="G1" s="288"/>
      <c r="H1" s="288"/>
      <c r="I1" s="288"/>
      <c r="J1" s="287"/>
      <c r="K1" s="287"/>
      <c r="L1" s="287"/>
      <c r="M1" s="287"/>
      <c r="N1" s="287"/>
      <c r="O1" s="287"/>
      <c r="P1" s="287"/>
    </row>
    <row r="2" spans="1:16" ht="19.5" thickBot="1" x14ac:dyDescent="0.25">
      <c r="A2" s="290"/>
      <c r="B2" s="290"/>
      <c r="C2" s="290"/>
      <c r="D2" s="290"/>
      <c r="E2" s="290"/>
      <c r="F2" s="290"/>
      <c r="G2" s="291"/>
      <c r="H2" s="289"/>
      <c r="I2" s="289"/>
      <c r="J2" s="289"/>
      <c r="K2" s="289"/>
      <c r="L2" s="289"/>
      <c r="M2" s="289"/>
      <c r="N2" s="289"/>
      <c r="O2" s="498" t="s">
        <v>61</v>
      </c>
      <c r="P2" s="498"/>
    </row>
    <row r="3" spans="1:16" ht="18.75" customHeight="1" x14ac:dyDescent="0.2">
      <c r="A3" s="499" t="s">
        <v>62</v>
      </c>
      <c r="B3" s="500"/>
      <c r="C3" s="501"/>
      <c r="D3" s="505" t="s">
        <v>63</v>
      </c>
      <c r="E3" s="507" t="s">
        <v>64</v>
      </c>
      <c r="F3" s="507" t="s">
        <v>65</v>
      </c>
      <c r="G3" s="507" t="s">
        <v>66</v>
      </c>
      <c r="H3" s="507" t="s">
        <v>67</v>
      </c>
      <c r="I3" s="509" t="s">
        <v>68</v>
      </c>
      <c r="J3" s="511" t="s">
        <v>18</v>
      </c>
      <c r="K3" s="512"/>
      <c r="L3" s="511" t="s">
        <v>69</v>
      </c>
      <c r="M3" s="512"/>
      <c r="N3" s="511" t="s">
        <v>70</v>
      </c>
      <c r="O3" s="513"/>
      <c r="P3" s="512"/>
    </row>
    <row r="4" spans="1:16" ht="18.75" customHeight="1" thickBot="1" x14ac:dyDescent="0.25">
      <c r="A4" s="502"/>
      <c r="B4" s="503"/>
      <c r="C4" s="504"/>
      <c r="D4" s="506"/>
      <c r="E4" s="508"/>
      <c r="F4" s="508"/>
      <c r="G4" s="508"/>
      <c r="H4" s="508"/>
      <c r="I4" s="510"/>
      <c r="J4" s="112" t="s">
        <v>0</v>
      </c>
      <c r="K4" s="113" t="s">
        <v>71</v>
      </c>
      <c r="L4" s="114" t="s">
        <v>72</v>
      </c>
      <c r="M4" s="115" t="s">
        <v>73</v>
      </c>
      <c r="N4" s="112" t="s">
        <v>74</v>
      </c>
      <c r="O4" s="116" t="s">
        <v>75</v>
      </c>
      <c r="P4" s="113" t="s">
        <v>76</v>
      </c>
    </row>
    <row r="5" spans="1:16" ht="18.75" customHeight="1" x14ac:dyDescent="0.2">
      <c r="A5" s="484" t="s">
        <v>20</v>
      </c>
      <c r="B5" s="485"/>
      <c r="C5" s="117" t="s">
        <v>77</v>
      </c>
      <c r="D5" s="188">
        <v>39638300000</v>
      </c>
      <c r="E5" s="189">
        <v>40789602295</v>
      </c>
      <c r="F5" s="189">
        <v>40202085763</v>
      </c>
      <c r="G5" s="189">
        <v>274739</v>
      </c>
      <c r="H5" s="292">
        <v>591698371</v>
      </c>
      <c r="I5" s="192">
        <v>4456578</v>
      </c>
      <c r="J5" s="293">
        <v>563785763</v>
      </c>
      <c r="K5" s="294">
        <v>101.422325788442</v>
      </c>
      <c r="L5" s="181">
        <v>98.386010706800775</v>
      </c>
      <c r="M5" s="295">
        <v>98.559641430796646</v>
      </c>
      <c r="N5" s="191">
        <v>0</v>
      </c>
      <c r="O5" s="190">
        <v>0</v>
      </c>
      <c r="P5" s="192">
        <v>591698371</v>
      </c>
    </row>
    <row r="6" spans="1:16" ht="18.75" customHeight="1" x14ac:dyDescent="0.2">
      <c r="A6" s="486"/>
      <c r="B6" s="487"/>
      <c r="C6" s="119" t="s">
        <v>78</v>
      </c>
      <c r="D6" s="168">
        <v>660000000</v>
      </c>
      <c r="E6" s="169">
        <v>2857204725</v>
      </c>
      <c r="F6" s="169">
        <v>660125552</v>
      </c>
      <c r="G6" s="169">
        <v>173109505</v>
      </c>
      <c r="H6" s="174">
        <v>2023987639</v>
      </c>
      <c r="I6" s="172">
        <v>17971</v>
      </c>
      <c r="J6" s="200">
        <v>125552</v>
      </c>
      <c r="K6" s="296">
        <v>100.01902303030303</v>
      </c>
      <c r="L6" s="182">
        <v>21.273133286548166</v>
      </c>
      <c r="M6" s="104">
        <v>23.103894034054559</v>
      </c>
      <c r="N6" s="170">
        <v>0</v>
      </c>
      <c r="O6" s="171">
        <v>0</v>
      </c>
      <c r="P6" s="172">
        <v>2023987639</v>
      </c>
    </row>
    <row r="7" spans="1:16" ht="18.75" customHeight="1" x14ac:dyDescent="0.2">
      <c r="A7" s="486"/>
      <c r="B7" s="487"/>
      <c r="C7" s="119" t="s">
        <v>79</v>
      </c>
      <c r="D7" s="297">
        <v>40298300000</v>
      </c>
      <c r="E7" s="298">
        <v>43646807020</v>
      </c>
      <c r="F7" s="298">
        <v>40862211315</v>
      </c>
      <c r="G7" s="298">
        <v>173384244</v>
      </c>
      <c r="H7" s="299">
        <v>2615686010</v>
      </c>
      <c r="I7" s="300">
        <v>4474549</v>
      </c>
      <c r="J7" s="301">
        <v>563911315</v>
      </c>
      <c r="K7" s="302">
        <v>101.39934268939383</v>
      </c>
      <c r="L7" s="183">
        <v>92.906877152840082</v>
      </c>
      <c r="M7" s="105">
        <v>93.620161713721615</v>
      </c>
      <c r="N7" s="303">
        <v>0</v>
      </c>
      <c r="O7" s="299">
        <v>0</v>
      </c>
      <c r="P7" s="300">
        <v>2615686010</v>
      </c>
    </row>
    <row r="8" spans="1:16" ht="18.75" customHeight="1" x14ac:dyDescent="0.2">
      <c r="A8" s="494" t="s">
        <v>24</v>
      </c>
      <c r="B8" s="496" t="s">
        <v>25</v>
      </c>
      <c r="C8" s="119" t="s">
        <v>77</v>
      </c>
      <c r="D8" s="168">
        <v>36974300000</v>
      </c>
      <c r="E8" s="169">
        <v>38124295823</v>
      </c>
      <c r="F8" s="169">
        <v>37536779291</v>
      </c>
      <c r="G8" s="169">
        <v>274739</v>
      </c>
      <c r="H8" s="174">
        <v>591698371</v>
      </c>
      <c r="I8" s="172">
        <v>4456578</v>
      </c>
      <c r="J8" s="200">
        <v>562479291</v>
      </c>
      <c r="K8" s="296">
        <v>101.52127096659032</v>
      </c>
      <c r="L8" s="182">
        <v>98.28377187230403</v>
      </c>
      <c r="M8" s="104">
        <v>98.458944567192347</v>
      </c>
      <c r="N8" s="170">
        <v>0</v>
      </c>
      <c r="O8" s="171">
        <v>0</v>
      </c>
      <c r="P8" s="172">
        <v>591698371</v>
      </c>
    </row>
    <row r="9" spans="1:16" ht="18.75" customHeight="1" x14ac:dyDescent="0.2">
      <c r="A9" s="495"/>
      <c r="B9" s="496"/>
      <c r="C9" s="119" t="s">
        <v>78</v>
      </c>
      <c r="D9" s="168">
        <v>660000000</v>
      </c>
      <c r="E9" s="169">
        <v>2857204725</v>
      </c>
      <c r="F9" s="169">
        <v>660125552</v>
      </c>
      <c r="G9" s="169">
        <v>173109505</v>
      </c>
      <c r="H9" s="174">
        <v>2023987639</v>
      </c>
      <c r="I9" s="172">
        <v>17971</v>
      </c>
      <c r="J9" s="200">
        <v>125552</v>
      </c>
      <c r="K9" s="296">
        <v>100.01902303030303</v>
      </c>
      <c r="L9" s="182">
        <v>21.273133286548166</v>
      </c>
      <c r="M9" s="104">
        <v>23.103894034054559</v>
      </c>
      <c r="N9" s="170">
        <v>0</v>
      </c>
      <c r="O9" s="171">
        <v>0</v>
      </c>
      <c r="P9" s="172">
        <v>2023987639</v>
      </c>
    </row>
    <row r="10" spans="1:16" ht="18.75" customHeight="1" x14ac:dyDescent="0.2">
      <c r="A10" s="495"/>
      <c r="B10" s="496"/>
      <c r="C10" s="119" t="s">
        <v>79</v>
      </c>
      <c r="D10" s="297">
        <v>37634300000</v>
      </c>
      <c r="E10" s="298">
        <v>40981500548</v>
      </c>
      <c r="F10" s="298">
        <v>38196904843</v>
      </c>
      <c r="G10" s="298">
        <v>173384244</v>
      </c>
      <c r="H10" s="299">
        <v>2615686010</v>
      </c>
      <c r="I10" s="300">
        <v>4474549</v>
      </c>
      <c r="J10" s="301">
        <v>562604843</v>
      </c>
      <c r="K10" s="302">
        <v>101.49492575390002</v>
      </c>
      <c r="L10" s="183">
        <v>92.491356007906248</v>
      </c>
      <c r="M10" s="105">
        <v>93.205237319852372</v>
      </c>
      <c r="N10" s="303">
        <v>0</v>
      </c>
      <c r="O10" s="299">
        <v>0</v>
      </c>
      <c r="P10" s="300">
        <v>2615686010</v>
      </c>
    </row>
    <row r="11" spans="1:16" ht="18.75" customHeight="1" x14ac:dyDescent="0.2">
      <c r="A11" s="495"/>
      <c r="B11" s="497" t="s">
        <v>26</v>
      </c>
      <c r="C11" s="119" t="s">
        <v>77</v>
      </c>
      <c r="D11" s="168">
        <v>1652000000</v>
      </c>
      <c r="E11" s="169">
        <v>1652936478</v>
      </c>
      <c r="F11" s="169">
        <v>1652936478</v>
      </c>
      <c r="G11" s="171">
        <v>0</v>
      </c>
      <c r="H11" s="174">
        <v>0</v>
      </c>
      <c r="I11" s="172">
        <v>0</v>
      </c>
      <c r="J11" s="200">
        <v>936478</v>
      </c>
      <c r="K11" s="296">
        <v>100.05668753026636</v>
      </c>
      <c r="L11" s="184">
        <v>100</v>
      </c>
      <c r="M11" s="102">
        <v>100</v>
      </c>
      <c r="N11" s="173">
        <v>0</v>
      </c>
      <c r="O11" s="174">
        <v>0</v>
      </c>
      <c r="P11" s="172">
        <v>0</v>
      </c>
    </row>
    <row r="12" spans="1:16" ht="18.75" customHeight="1" x14ac:dyDescent="0.2">
      <c r="A12" s="495"/>
      <c r="B12" s="497"/>
      <c r="C12" s="119" t="s">
        <v>79</v>
      </c>
      <c r="D12" s="297">
        <v>1652000000</v>
      </c>
      <c r="E12" s="298">
        <v>1652936478</v>
      </c>
      <c r="F12" s="298">
        <v>1652936478</v>
      </c>
      <c r="G12" s="299">
        <v>0</v>
      </c>
      <c r="H12" s="299">
        <v>0</v>
      </c>
      <c r="I12" s="300">
        <v>0</v>
      </c>
      <c r="J12" s="301">
        <v>936478</v>
      </c>
      <c r="K12" s="302">
        <v>100.05668753026636</v>
      </c>
      <c r="L12" s="185">
        <v>100</v>
      </c>
      <c r="M12" s="103">
        <v>100</v>
      </c>
      <c r="N12" s="303">
        <v>0</v>
      </c>
      <c r="O12" s="299">
        <v>0</v>
      </c>
      <c r="P12" s="300">
        <v>0</v>
      </c>
    </row>
    <row r="13" spans="1:16" ht="18.75" customHeight="1" x14ac:dyDescent="0.2">
      <c r="A13" s="495"/>
      <c r="B13" s="496" t="s">
        <v>27</v>
      </c>
      <c r="C13" s="119" t="s">
        <v>77</v>
      </c>
      <c r="D13" s="168">
        <v>1012000000</v>
      </c>
      <c r="E13" s="169">
        <v>1012369994</v>
      </c>
      <c r="F13" s="169">
        <v>1012369994</v>
      </c>
      <c r="G13" s="171">
        <v>0</v>
      </c>
      <c r="H13" s="174">
        <v>0</v>
      </c>
      <c r="I13" s="172">
        <v>0</v>
      </c>
      <c r="J13" s="200">
        <v>369994</v>
      </c>
      <c r="K13" s="296">
        <v>100.03656067193675</v>
      </c>
      <c r="L13" s="184">
        <v>100</v>
      </c>
      <c r="M13" s="102">
        <v>100</v>
      </c>
      <c r="N13" s="173">
        <v>0</v>
      </c>
      <c r="O13" s="174">
        <v>0</v>
      </c>
      <c r="P13" s="172">
        <v>0</v>
      </c>
    </row>
    <row r="14" spans="1:16" ht="18.75" customHeight="1" x14ac:dyDescent="0.2">
      <c r="A14" s="495"/>
      <c r="B14" s="496"/>
      <c r="C14" s="119" t="s">
        <v>79</v>
      </c>
      <c r="D14" s="297">
        <v>1012000000</v>
      </c>
      <c r="E14" s="298">
        <v>1012369994</v>
      </c>
      <c r="F14" s="298">
        <v>1012369994</v>
      </c>
      <c r="G14" s="299">
        <v>0</v>
      </c>
      <c r="H14" s="299">
        <v>0</v>
      </c>
      <c r="I14" s="300">
        <v>0</v>
      </c>
      <c r="J14" s="301">
        <v>369994</v>
      </c>
      <c r="K14" s="302">
        <v>100.03656067193675</v>
      </c>
      <c r="L14" s="185">
        <v>100</v>
      </c>
      <c r="M14" s="103">
        <v>100</v>
      </c>
      <c r="N14" s="303">
        <v>0</v>
      </c>
      <c r="O14" s="299">
        <v>0</v>
      </c>
      <c r="P14" s="300">
        <v>0</v>
      </c>
    </row>
    <row r="15" spans="1:16" ht="18.75" customHeight="1" x14ac:dyDescent="0.2">
      <c r="A15" s="486" t="s">
        <v>1</v>
      </c>
      <c r="B15" s="487"/>
      <c r="C15" s="119" t="s">
        <v>77</v>
      </c>
      <c r="D15" s="168">
        <v>7592000000</v>
      </c>
      <c r="E15" s="169">
        <v>8038261883</v>
      </c>
      <c r="F15" s="169">
        <v>8013700828</v>
      </c>
      <c r="G15" s="174">
        <v>76000</v>
      </c>
      <c r="H15" s="174">
        <v>24594057</v>
      </c>
      <c r="I15" s="172">
        <v>109002</v>
      </c>
      <c r="J15" s="200">
        <v>421700828</v>
      </c>
      <c r="K15" s="296">
        <v>105.55454199157009</v>
      </c>
      <c r="L15" s="182">
        <v>99.845774550648031</v>
      </c>
      <c r="M15" s="104">
        <v>99.694448185969847</v>
      </c>
      <c r="N15" s="170">
        <v>0</v>
      </c>
      <c r="O15" s="174">
        <v>0</v>
      </c>
      <c r="P15" s="172">
        <v>24594057</v>
      </c>
    </row>
    <row r="16" spans="1:16" ht="18.75" customHeight="1" x14ac:dyDescent="0.2">
      <c r="A16" s="486"/>
      <c r="B16" s="487"/>
      <c r="C16" s="119" t="s">
        <v>78</v>
      </c>
      <c r="D16" s="168">
        <v>8000000</v>
      </c>
      <c r="E16" s="169">
        <v>32240341</v>
      </c>
      <c r="F16" s="169">
        <v>8224382</v>
      </c>
      <c r="G16" s="171">
        <v>2951042</v>
      </c>
      <c r="H16" s="174">
        <v>21065617</v>
      </c>
      <c r="I16" s="175">
        <v>700</v>
      </c>
      <c r="J16" s="200">
        <v>224382</v>
      </c>
      <c r="K16" s="296">
        <v>102.80477500000001</v>
      </c>
      <c r="L16" s="182">
        <v>37.870813485220239</v>
      </c>
      <c r="M16" s="104">
        <v>25.509599913971133</v>
      </c>
      <c r="N16" s="170">
        <v>0</v>
      </c>
      <c r="O16" s="171">
        <v>1829413</v>
      </c>
      <c r="P16" s="172">
        <v>19236204</v>
      </c>
    </row>
    <row r="17" spans="1:16" ht="18.75" customHeight="1" x14ac:dyDescent="0.2">
      <c r="A17" s="486"/>
      <c r="B17" s="487"/>
      <c r="C17" s="119" t="s">
        <v>79</v>
      </c>
      <c r="D17" s="297">
        <v>7600000000</v>
      </c>
      <c r="E17" s="298">
        <v>8070502224</v>
      </c>
      <c r="F17" s="298">
        <v>8021925210</v>
      </c>
      <c r="G17" s="299">
        <v>3027042</v>
      </c>
      <c r="H17" s="299">
        <v>45659674</v>
      </c>
      <c r="I17" s="300">
        <v>109702</v>
      </c>
      <c r="J17" s="301">
        <v>421925210</v>
      </c>
      <c r="K17" s="302">
        <v>105.55164749999999</v>
      </c>
      <c r="L17" s="183">
        <v>99.479644281481399</v>
      </c>
      <c r="M17" s="105">
        <v>99.398091808270095</v>
      </c>
      <c r="N17" s="303">
        <v>0</v>
      </c>
      <c r="O17" s="299">
        <v>1829413</v>
      </c>
      <c r="P17" s="300">
        <v>43830261</v>
      </c>
    </row>
    <row r="18" spans="1:16" ht="18.75" customHeight="1" x14ac:dyDescent="0.2">
      <c r="A18" s="486" t="s">
        <v>2</v>
      </c>
      <c r="B18" s="487"/>
      <c r="C18" s="119" t="s">
        <v>77</v>
      </c>
      <c r="D18" s="168">
        <v>750000000</v>
      </c>
      <c r="E18" s="169">
        <v>750228920</v>
      </c>
      <c r="F18" s="169">
        <v>750228920</v>
      </c>
      <c r="G18" s="174">
        <v>0</v>
      </c>
      <c r="H18" s="174">
        <v>0</v>
      </c>
      <c r="I18" s="172">
        <v>0</v>
      </c>
      <c r="J18" s="200">
        <v>228920</v>
      </c>
      <c r="K18" s="296">
        <v>100.03052266666668</v>
      </c>
      <c r="L18" s="101">
        <v>100</v>
      </c>
      <c r="M18" s="102">
        <v>100</v>
      </c>
      <c r="N18" s="173">
        <v>0</v>
      </c>
      <c r="O18" s="174">
        <v>0</v>
      </c>
      <c r="P18" s="172">
        <v>0</v>
      </c>
    </row>
    <row r="19" spans="1:16" ht="18.75" customHeight="1" x14ac:dyDescent="0.2">
      <c r="A19" s="486"/>
      <c r="B19" s="487"/>
      <c r="C19" s="119" t="s">
        <v>79</v>
      </c>
      <c r="D19" s="297">
        <v>750000000</v>
      </c>
      <c r="E19" s="298">
        <v>750228920</v>
      </c>
      <c r="F19" s="298">
        <v>750228920</v>
      </c>
      <c r="G19" s="299">
        <v>0</v>
      </c>
      <c r="H19" s="299">
        <v>0</v>
      </c>
      <c r="I19" s="300">
        <v>0</v>
      </c>
      <c r="J19" s="301">
        <v>228920</v>
      </c>
      <c r="K19" s="302">
        <v>100.03052266666668</v>
      </c>
      <c r="L19" s="186">
        <v>100</v>
      </c>
      <c r="M19" s="103">
        <v>100</v>
      </c>
      <c r="N19" s="303">
        <v>0</v>
      </c>
      <c r="O19" s="299">
        <v>0</v>
      </c>
      <c r="P19" s="300">
        <v>0</v>
      </c>
    </row>
    <row r="20" spans="1:16" ht="18.75" customHeight="1" x14ac:dyDescent="0.2">
      <c r="A20" s="486" t="s">
        <v>3</v>
      </c>
      <c r="B20" s="487"/>
      <c r="C20" s="119" t="s">
        <v>77</v>
      </c>
      <c r="D20" s="168">
        <v>1251000000</v>
      </c>
      <c r="E20" s="169">
        <v>1269320200</v>
      </c>
      <c r="F20" s="169">
        <v>1256277513</v>
      </c>
      <c r="G20" s="174">
        <v>87600</v>
      </c>
      <c r="H20" s="174">
        <v>12955087</v>
      </c>
      <c r="I20" s="172">
        <v>0</v>
      </c>
      <c r="J20" s="200">
        <v>5277513</v>
      </c>
      <c r="K20" s="296">
        <v>100.42186354916068</v>
      </c>
      <c r="L20" s="182">
        <v>98.326296954570878</v>
      </c>
      <c r="M20" s="104">
        <v>98.97246675819072</v>
      </c>
      <c r="N20" s="170">
        <v>0</v>
      </c>
      <c r="O20" s="171">
        <v>0</v>
      </c>
      <c r="P20" s="172">
        <v>12955087</v>
      </c>
    </row>
    <row r="21" spans="1:16" ht="18.75" customHeight="1" x14ac:dyDescent="0.2">
      <c r="A21" s="486"/>
      <c r="B21" s="487"/>
      <c r="C21" s="119" t="s">
        <v>78</v>
      </c>
      <c r="D21" s="168">
        <v>29000000</v>
      </c>
      <c r="E21" s="169">
        <v>231880879</v>
      </c>
      <c r="F21" s="169">
        <v>29810076</v>
      </c>
      <c r="G21" s="171">
        <v>6445183</v>
      </c>
      <c r="H21" s="174">
        <v>195625620</v>
      </c>
      <c r="I21" s="175">
        <v>0</v>
      </c>
      <c r="J21" s="200">
        <v>810076</v>
      </c>
      <c r="K21" s="296">
        <v>102.79336551724138</v>
      </c>
      <c r="L21" s="182">
        <v>13.513518204091527</v>
      </c>
      <c r="M21" s="104">
        <v>12.855771518789179</v>
      </c>
      <c r="N21" s="170">
        <v>0</v>
      </c>
      <c r="O21" s="171">
        <v>7484756</v>
      </c>
      <c r="P21" s="172">
        <v>188140864</v>
      </c>
    </row>
    <row r="22" spans="1:16" ht="18.75" customHeight="1" x14ac:dyDescent="0.2">
      <c r="A22" s="486"/>
      <c r="B22" s="487"/>
      <c r="C22" s="119" t="s">
        <v>79</v>
      </c>
      <c r="D22" s="297">
        <v>1280000000</v>
      </c>
      <c r="E22" s="298">
        <v>1501201079</v>
      </c>
      <c r="F22" s="298">
        <v>1286087589</v>
      </c>
      <c r="G22" s="299">
        <v>6532783</v>
      </c>
      <c r="H22" s="299">
        <v>208580707</v>
      </c>
      <c r="I22" s="300">
        <v>0</v>
      </c>
      <c r="J22" s="301">
        <v>6087589</v>
      </c>
      <c r="K22" s="302">
        <v>100.47559289062499</v>
      </c>
      <c r="L22" s="183">
        <v>83.325518641423784</v>
      </c>
      <c r="M22" s="105">
        <v>85.670574514688312</v>
      </c>
      <c r="N22" s="303">
        <v>0</v>
      </c>
      <c r="O22" s="299">
        <v>7484756</v>
      </c>
      <c r="P22" s="300">
        <v>201095951</v>
      </c>
    </row>
    <row r="23" spans="1:16" ht="18.75" customHeight="1" x14ac:dyDescent="0.2">
      <c r="A23" s="486" t="s">
        <v>4</v>
      </c>
      <c r="B23" s="487"/>
      <c r="C23" s="119" t="s">
        <v>77</v>
      </c>
      <c r="D23" s="168">
        <v>25146000000</v>
      </c>
      <c r="E23" s="169">
        <v>25764902396</v>
      </c>
      <c r="F23" s="169">
        <v>25698421240</v>
      </c>
      <c r="G23" s="171">
        <v>0</v>
      </c>
      <c r="H23" s="174">
        <v>66481156</v>
      </c>
      <c r="I23" s="172">
        <v>0</v>
      </c>
      <c r="J23" s="200">
        <v>552421240</v>
      </c>
      <c r="K23" s="296">
        <v>102.19685532490257</v>
      </c>
      <c r="L23" s="182">
        <v>99.950953222082063</v>
      </c>
      <c r="M23" s="104">
        <v>99.741970084038343</v>
      </c>
      <c r="N23" s="170">
        <v>0</v>
      </c>
      <c r="O23" s="171">
        <v>0</v>
      </c>
      <c r="P23" s="172">
        <v>66481156</v>
      </c>
    </row>
    <row r="24" spans="1:16" ht="18.75" customHeight="1" x14ac:dyDescent="0.2">
      <c r="A24" s="486"/>
      <c r="B24" s="487"/>
      <c r="C24" s="119" t="s">
        <v>78</v>
      </c>
      <c r="D24" s="168">
        <v>4000000</v>
      </c>
      <c r="E24" s="169">
        <v>24724463</v>
      </c>
      <c r="F24" s="169">
        <v>4567017</v>
      </c>
      <c r="G24" s="171">
        <v>658890</v>
      </c>
      <c r="H24" s="174">
        <v>19500546</v>
      </c>
      <c r="I24" s="175">
        <v>1990</v>
      </c>
      <c r="J24" s="200">
        <v>567017</v>
      </c>
      <c r="K24" s="296">
        <v>114.17542499999999</v>
      </c>
      <c r="L24" s="182">
        <v>49.814288953377677</v>
      </c>
      <c r="M24" s="104">
        <v>18.47165295359499</v>
      </c>
      <c r="N24" s="170">
        <v>0</v>
      </c>
      <c r="O24" s="171">
        <v>1818296</v>
      </c>
      <c r="P24" s="172">
        <v>17682250</v>
      </c>
    </row>
    <row r="25" spans="1:16" ht="18.75" customHeight="1" x14ac:dyDescent="0.2">
      <c r="A25" s="486"/>
      <c r="B25" s="487"/>
      <c r="C25" s="119" t="s">
        <v>79</v>
      </c>
      <c r="D25" s="297">
        <v>25150000000</v>
      </c>
      <c r="E25" s="298">
        <v>25789626859</v>
      </c>
      <c r="F25" s="298">
        <v>25702988257</v>
      </c>
      <c r="G25" s="299">
        <v>658890</v>
      </c>
      <c r="H25" s="299">
        <v>85981702</v>
      </c>
      <c r="I25" s="300">
        <v>1990</v>
      </c>
      <c r="J25" s="301">
        <v>552988257</v>
      </c>
      <c r="K25" s="302">
        <v>102.19876046520875</v>
      </c>
      <c r="L25" s="183">
        <v>99.861553982408736</v>
      </c>
      <c r="M25" s="105">
        <v>99.664056395721886</v>
      </c>
      <c r="N25" s="303">
        <v>0</v>
      </c>
      <c r="O25" s="299">
        <v>1818296</v>
      </c>
      <c r="P25" s="300">
        <v>84163406</v>
      </c>
    </row>
    <row r="26" spans="1:16" ht="18.75" customHeight="1" x14ac:dyDescent="0.2">
      <c r="A26" s="490" t="s">
        <v>80</v>
      </c>
      <c r="B26" s="491"/>
      <c r="C26" s="119" t="s">
        <v>77</v>
      </c>
      <c r="D26" s="168">
        <v>16706242000</v>
      </c>
      <c r="E26" s="169">
        <v>16706241861</v>
      </c>
      <c r="F26" s="169">
        <v>16706241861</v>
      </c>
      <c r="G26" s="171">
        <v>0</v>
      </c>
      <c r="H26" s="174">
        <v>0</v>
      </c>
      <c r="I26" s="172">
        <v>0</v>
      </c>
      <c r="J26" s="200">
        <v>-139</v>
      </c>
      <c r="K26" s="296">
        <v>99.999999167975659</v>
      </c>
      <c r="L26" s="101">
        <v>100</v>
      </c>
      <c r="M26" s="102">
        <v>100</v>
      </c>
      <c r="N26" s="173">
        <v>0</v>
      </c>
      <c r="O26" s="174">
        <v>0</v>
      </c>
      <c r="P26" s="172">
        <v>0</v>
      </c>
    </row>
    <row r="27" spans="1:16" ht="18.75" customHeight="1" x14ac:dyDescent="0.2">
      <c r="A27" s="490"/>
      <c r="B27" s="491"/>
      <c r="C27" s="119" t="s">
        <v>79</v>
      </c>
      <c r="D27" s="297">
        <v>16706242000</v>
      </c>
      <c r="E27" s="298">
        <v>16706241861</v>
      </c>
      <c r="F27" s="298">
        <v>16706241861</v>
      </c>
      <c r="G27" s="299">
        <v>0</v>
      </c>
      <c r="H27" s="299">
        <v>0</v>
      </c>
      <c r="I27" s="300">
        <v>0</v>
      </c>
      <c r="J27" s="301">
        <v>-139</v>
      </c>
      <c r="K27" s="302">
        <v>99.999999167975659</v>
      </c>
      <c r="L27" s="186">
        <v>100</v>
      </c>
      <c r="M27" s="103">
        <v>100</v>
      </c>
      <c r="N27" s="303">
        <v>0</v>
      </c>
      <c r="O27" s="299">
        <v>0</v>
      </c>
      <c r="P27" s="300">
        <v>0</v>
      </c>
    </row>
    <row r="28" spans="1:16" ht="18.75" customHeight="1" x14ac:dyDescent="0.2">
      <c r="A28" s="490" t="s">
        <v>81</v>
      </c>
      <c r="B28" s="491"/>
      <c r="C28" s="119" t="s">
        <v>82</v>
      </c>
      <c r="D28" s="168">
        <v>2067916000</v>
      </c>
      <c r="E28" s="169">
        <v>2067916470</v>
      </c>
      <c r="F28" s="169">
        <v>2067916470</v>
      </c>
      <c r="G28" s="171">
        <v>0</v>
      </c>
      <c r="H28" s="174">
        <v>0</v>
      </c>
      <c r="I28" s="172">
        <v>0</v>
      </c>
      <c r="J28" s="200">
        <v>470</v>
      </c>
      <c r="K28" s="296">
        <v>100.00002272819593</v>
      </c>
      <c r="L28" s="101">
        <v>100</v>
      </c>
      <c r="M28" s="102">
        <v>100</v>
      </c>
      <c r="N28" s="173">
        <v>0</v>
      </c>
      <c r="O28" s="174">
        <v>0</v>
      </c>
      <c r="P28" s="172">
        <v>0</v>
      </c>
    </row>
    <row r="29" spans="1:16" ht="18.75" customHeight="1" x14ac:dyDescent="0.2">
      <c r="A29" s="490"/>
      <c r="B29" s="491"/>
      <c r="C29" s="119" t="s">
        <v>83</v>
      </c>
      <c r="D29" s="297">
        <v>2067916000</v>
      </c>
      <c r="E29" s="298">
        <v>2067916470</v>
      </c>
      <c r="F29" s="298">
        <v>2067916470</v>
      </c>
      <c r="G29" s="299">
        <v>0</v>
      </c>
      <c r="H29" s="299">
        <v>0</v>
      </c>
      <c r="I29" s="300">
        <v>0</v>
      </c>
      <c r="J29" s="301">
        <v>470</v>
      </c>
      <c r="K29" s="302">
        <v>100.00002272819593</v>
      </c>
      <c r="L29" s="186">
        <v>100</v>
      </c>
      <c r="M29" s="103">
        <v>100</v>
      </c>
      <c r="N29" s="303">
        <v>0</v>
      </c>
      <c r="O29" s="299">
        <v>0</v>
      </c>
      <c r="P29" s="300">
        <v>0</v>
      </c>
    </row>
    <row r="30" spans="1:16" ht="18.75" customHeight="1" x14ac:dyDescent="0.2">
      <c r="A30" s="486" t="s">
        <v>5</v>
      </c>
      <c r="B30" s="487"/>
      <c r="C30" s="119" t="s">
        <v>84</v>
      </c>
      <c r="D30" s="168">
        <v>2977000000</v>
      </c>
      <c r="E30" s="169">
        <v>3026097100</v>
      </c>
      <c r="F30" s="169">
        <v>2991993880</v>
      </c>
      <c r="G30" s="171">
        <v>0</v>
      </c>
      <c r="H30" s="174">
        <v>38355120</v>
      </c>
      <c r="I30" s="172">
        <v>4251900</v>
      </c>
      <c r="J30" s="200">
        <v>14993880</v>
      </c>
      <c r="K30" s="296">
        <v>100.50365737319449</v>
      </c>
      <c r="L30" s="182">
        <v>99.426487334336969</v>
      </c>
      <c r="M30" s="104">
        <v>98.873029553479967</v>
      </c>
      <c r="N30" s="170">
        <v>933200</v>
      </c>
      <c r="O30" s="171">
        <v>27900</v>
      </c>
      <c r="P30" s="172">
        <v>37394020</v>
      </c>
    </row>
    <row r="31" spans="1:16" ht="18.75" customHeight="1" x14ac:dyDescent="0.2">
      <c r="A31" s="486"/>
      <c r="B31" s="487"/>
      <c r="C31" s="119" t="s">
        <v>85</v>
      </c>
      <c r="D31" s="168">
        <v>33000000</v>
      </c>
      <c r="E31" s="169">
        <v>211706933</v>
      </c>
      <c r="F31" s="169">
        <v>33919788</v>
      </c>
      <c r="G31" s="169">
        <v>16655960</v>
      </c>
      <c r="H31" s="174">
        <v>161131185</v>
      </c>
      <c r="I31" s="172">
        <v>0</v>
      </c>
      <c r="J31" s="200">
        <v>919788</v>
      </c>
      <c r="K31" s="296">
        <v>102.78723636363635</v>
      </c>
      <c r="L31" s="182">
        <v>18.482353672102199</v>
      </c>
      <c r="M31" s="104">
        <v>16.022048744147646</v>
      </c>
      <c r="N31" s="170">
        <v>1061130</v>
      </c>
      <c r="O31" s="171">
        <v>51616203</v>
      </c>
      <c r="P31" s="172">
        <v>108453852</v>
      </c>
    </row>
    <row r="32" spans="1:16" ht="18.75" customHeight="1" x14ac:dyDescent="0.2">
      <c r="A32" s="486"/>
      <c r="B32" s="487"/>
      <c r="C32" s="119" t="s">
        <v>86</v>
      </c>
      <c r="D32" s="297">
        <v>3010000000</v>
      </c>
      <c r="E32" s="298">
        <v>3237804033</v>
      </c>
      <c r="F32" s="298">
        <v>3025913668</v>
      </c>
      <c r="G32" s="298">
        <v>16655960</v>
      </c>
      <c r="H32" s="299">
        <v>199486305</v>
      </c>
      <c r="I32" s="300">
        <v>4251900</v>
      </c>
      <c r="J32" s="301">
        <v>15913668</v>
      </c>
      <c r="K32" s="302">
        <v>100.52869328903655</v>
      </c>
      <c r="L32" s="183">
        <v>92.69720504674595</v>
      </c>
      <c r="M32" s="105">
        <v>93.4557384313444</v>
      </c>
      <c r="N32" s="303">
        <v>1994330</v>
      </c>
      <c r="O32" s="299">
        <v>51644103</v>
      </c>
      <c r="P32" s="300">
        <v>145847872</v>
      </c>
    </row>
    <row r="33" spans="1:16" ht="18.75" customHeight="1" x14ac:dyDescent="0.2">
      <c r="A33" s="486" t="s">
        <v>6</v>
      </c>
      <c r="B33" s="487"/>
      <c r="C33" s="119" t="s">
        <v>84</v>
      </c>
      <c r="D33" s="168">
        <v>1418000000</v>
      </c>
      <c r="E33" s="169">
        <v>1418186185</v>
      </c>
      <c r="F33" s="169">
        <v>1418186185</v>
      </c>
      <c r="G33" s="171">
        <v>0</v>
      </c>
      <c r="H33" s="174">
        <v>0</v>
      </c>
      <c r="I33" s="172">
        <v>0</v>
      </c>
      <c r="J33" s="200">
        <v>186185</v>
      </c>
      <c r="K33" s="296">
        <v>100.01313011283497</v>
      </c>
      <c r="L33" s="101">
        <v>100</v>
      </c>
      <c r="M33" s="102">
        <v>100</v>
      </c>
      <c r="N33" s="170">
        <v>0</v>
      </c>
      <c r="O33" s="171">
        <v>0</v>
      </c>
      <c r="P33" s="172">
        <v>0</v>
      </c>
    </row>
    <row r="34" spans="1:16" ht="18.75" customHeight="1" x14ac:dyDescent="0.2">
      <c r="A34" s="486"/>
      <c r="B34" s="487"/>
      <c r="C34" s="119" t="s">
        <v>29</v>
      </c>
      <c r="D34" s="168">
        <v>0</v>
      </c>
      <c r="E34" s="169">
        <v>0</v>
      </c>
      <c r="F34" s="169">
        <v>0</v>
      </c>
      <c r="G34" s="171">
        <v>0</v>
      </c>
      <c r="H34" s="174">
        <v>0</v>
      </c>
      <c r="I34" s="172">
        <v>0</v>
      </c>
      <c r="J34" s="200">
        <v>0</v>
      </c>
      <c r="K34" s="176" t="s">
        <v>87</v>
      </c>
      <c r="L34" s="182" t="s">
        <v>7</v>
      </c>
      <c r="M34" s="104" t="s">
        <v>87</v>
      </c>
      <c r="N34" s="170">
        <v>0</v>
      </c>
      <c r="O34" s="171">
        <v>0</v>
      </c>
      <c r="P34" s="172">
        <v>0</v>
      </c>
    </row>
    <row r="35" spans="1:16" ht="18.75" customHeight="1" x14ac:dyDescent="0.2">
      <c r="A35" s="486"/>
      <c r="B35" s="487"/>
      <c r="C35" s="119" t="s">
        <v>88</v>
      </c>
      <c r="D35" s="297">
        <v>1418000000</v>
      </c>
      <c r="E35" s="298">
        <v>1418186185</v>
      </c>
      <c r="F35" s="298">
        <v>1418186185</v>
      </c>
      <c r="G35" s="298">
        <v>0</v>
      </c>
      <c r="H35" s="299">
        <v>0</v>
      </c>
      <c r="I35" s="300">
        <v>0</v>
      </c>
      <c r="J35" s="301">
        <v>186185</v>
      </c>
      <c r="K35" s="302">
        <v>100.01313011283497</v>
      </c>
      <c r="L35" s="186">
        <v>100</v>
      </c>
      <c r="M35" s="103">
        <v>100</v>
      </c>
      <c r="N35" s="303">
        <v>0</v>
      </c>
      <c r="O35" s="299">
        <v>0</v>
      </c>
      <c r="P35" s="300">
        <v>0</v>
      </c>
    </row>
    <row r="36" spans="1:16" ht="18.75" customHeight="1" x14ac:dyDescent="0.2">
      <c r="A36" s="486" t="s">
        <v>8</v>
      </c>
      <c r="B36" s="487"/>
      <c r="C36" s="119" t="s">
        <v>89</v>
      </c>
      <c r="D36" s="168">
        <v>550000000</v>
      </c>
      <c r="E36" s="169">
        <v>550694850</v>
      </c>
      <c r="F36" s="169">
        <v>550694850</v>
      </c>
      <c r="G36" s="171">
        <v>0</v>
      </c>
      <c r="H36" s="174">
        <v>0</v>
      </c>
      <c r="I36" s="172">
        <v>0</v>
      </c>
      <c r="J36" s="200">
        <v>694850</v>
      </c>
      <c r="K36" s="296">
        <v>100.12633636363637</v>
      </c>
      <c r="L36" s="182">
        <v>99.411165154340765</v>
      </c>
      <c r="M36" s="102">
        <v>100</v>
      </c>
      <c r="N36" s="170">
        <v>0</v>
      </c>
      <c r="O36" s="171">
        <v>0</v>
      </c>
      <c r="P36" s="172">
        <v>0</v>
      </c>
    </row>
    <row r="37" spans="1:16" ht="18.75" customHeight="1" x14ac:dyDescent="0.2">
      <c r="A37" s="486"/>
      <c r="B37" s="487"/>
      <c r="C37" s="119" t="s">
        <v>90</v>
      </c>
      <c r="D37" s="177">
        <v>0</v>
      </c>
      <c r="E37" s="178">
        <v>3384000</v>
      </c>
      <c r="F37" s="178">
        <v>0</v>
      </c>
      <c r="G37" s="174">
        <v>0</v>
      </c>
      <c r="H37" s="174">
        <v>3384000</v>
      </c>
      <c r="I37" s="175">
        <v>0</v>
      </c>
      <c r="J37" s="200">
        <v>0</v>
      </c>
      <c r="K37" s="296" t="e">
        <v>#DIV/0!</v>
      </c>
      <c r="L37" s="184">
        <v>100</v>
      </c>
      <c r="M37" s="104">
        <v>0</v>
      </c>
      <c r="N37" s="173">
        <v>0</v>
      </c>
      <c r="O37" s="174">
        <v>0</v>
      </c>
      <c r="P37" s="172">
        <v>3384000</v>
      </c>
    </row>
    <row r="38" spans="1:16" ht="18.75" customHeight="1" x14ac:dyDescent="0.2">
      <c r="A38" s="486"/>
      <c r="B38" s="487"/>
      <c r="C38" s="119" t="s">
        <v>88</v>
      </c>
      <c r="D38" s="297">
        <v>550000000</v>
      </c>
      <c r="E38" s="298">
        <v>554078850</v>
      </c>
      <c r="F38" s="298">
        <v>550694850</v>
      </c>
      <c r="G38" s="298">
        <v>0</v>
      </c>
      <c r="H38" s="299">
        <v>3384000</v>
      </c>
      <c r="I38" s="300">
        <v>0</v>
      </c>
      <c r="J38" s="301">
        <v>694850</v>
      </c>
      <c r="K38" s="302">
        <v>100.12633636363637</v>
      </c>
      <c r="L38" s="183">
        <v>99.414405976381559</v>
      </c>
      <c r="M38" s="105">
        <v>99.389256601294207</v>
      </c>
      <c r="N38" s="303">
        <v>0</v>
      </c>
      <c r="O38" s="299">
        <v>0</v>
      </c>
      <c r="P38" s="300">
        <v>3384000</v>
      </c>
    </row>
    <row r="39" spans="1:16" ht="18.75" customHeight="1" x14ac:dyDescent="0.2">
      <c r="A39" s="486" t="s">
        <v>9</v>
      </c>
      <c r="B39" s="487"/>
      <c r="C39" s="119" t="s">
        <v>89</v>
      </c>
      <c r="D39" s="168">
        <v>17389000000</v>
      </c>
      <c r="E39" s="169">
        <v>17533648000</v>
      </c>
      <c r="F39" s="169">
        <v>17401578884</v>
      </c>
      <c r="G39" s="169">
        <v>113800</v>
      </c>
      <c r="H39" s="174">
        <v>132050416</v>
      </c>
      <c r="I39" s="172">
        <v>95100</v>
      </c>
      <c r="J39" s="200">
        <v>12578884</v>
      </c>
      <c r="K39" s="296">
        <v>100.07233816780723</v>
      </c>
      <c r="L39" s="182">
        <v>99.221143840402206</v>
      </c>
      <c r="M39" s="104">
        <v>99.246767609341774</v>
      </c>
      <c r="N39" s="170">
        <v>82032667</v>
      </c>
      <c r="O39" s="171">
        <v>145500</v>
      </c>
      <c r="P39" s="172">
        <v>49872249</v>
      </c>
    </row>
    <row r="40" spans="1:16" ht="18.75" customHeight="1" x14ac:dyDescent="0.2">
      <c r="A40" s="486"/>
      <c r="B40" s="487"/>
      <c r="C40" s="119" t="s">
        <v>90</v>
      </c>
      <c r="D40" s="168">
        <v>127000000</v>
      </c>
      <c r="E40" s="169">
        <v>328893914</v>
      </c>
      <c r="F40" s="169">
        <v>127331009</v>
      </c>
      <c r="G40" s="169">
        <v>27192085</v>
      </c>
      <c r="H40" s="174">
        <v>174454820</v>
      </c>
      <c r="I40" s="172">
        <v>84000</v>
      </c>
      <c r="J40" s="200">
        <v>331009</v>
      </c>
      <c r="K40" s="296">
        <v>100.26063700787402</v>
      </c>
      <c r="L40" s="182">
        <v>37.243523082084224</v>
      </c>
      <c r="M40" s="104">
        <v>38.714917965918943</v>
      </c>
      <c r="N40" s="170">
        <v>7739728</v>
      </c>
      <c r="O40" s="171">
        <v>33038598</v>
      </c>
      <c r="P40" s="172">
        <v>133676494</v>
      </c>
    </row>
    <row r="41" spans="1:16" ht="18.75" customHeight="1" x14ac:dyDescent="0.2">
      <c r="A41" s="486"/>
      <c r="B41" s="487"/>
      <c r="C41" s="119" t="s">
        <v>88</v>
      </c>
      <c r="D41" s="297">
        <v>17516000000</v>
      </c>
      <c r="E41" s="298">
        <v>17862541914</v>
      </c>
      <c r="F41" s="298">
        <v>17528909893</v>
      </c>
      <c r="G41" s="298">
        <v>27305885</v>
      </c>
      <c r="H41" s="299">
        <v>306505236</v>
      </c>
      <c r="I41" s="300">
        <v>179100</v>
      </c>
      <c r="J41" s="301">
        <v>12909893</v>
      </c>
      <c r="K41" s="302">
        <v>100.07370343114867</v>
      </c>
      <c r="L41" s="183">
        <v>97.934836818059992</v>
      </c>
      <c r="M41" s="105">
        <v>98.132225398791022</v>
      </c>
      <c r="N41" s="303">
        <v>89772395</v>
      </c>
      <c r="O41" s="299">
        <v>33184098</v>
      </c>
      <c r="P41" s="300">
        <v>183548743</v>
      </c>
    </row>
    <row r="42" spans="1:16" ht="18.75" customHeight="1" x14ac:dyDescent="0.2">
      <c r="A42" s="486" t="s">
        <v>10</v>
      </c>
      <c r="B42" s="487"/>
      <c r="C42" s="119" t="s">
        <v>89</v>
      </c>
      <c r="D42" s="168">
        <v>400000</v>
      </c>
      <c r="E42" s="169">
        <v>426400</v>
      </c>
      <c r="F42" s="169">
        <v>426400</v>
      </c>
      <c r="G42" s="171">
        <v>0</v>
      </c>
      <c r="H42" s="174">
        <v>0</v>
      </c>
      <c r="I42" s="172">
        <v>0</v>
      </c>
      <c r="J42" s="200">
        <v>26400</v>
      </c>
      <c r="K42" s="296">
        <v>106.60000000000001</v>
      </c>
      <c r="L42" s="101">
        <v>100</v>
      </c>
      <c r="M42" s="102">
        <v>100</v>
      </c>
      <c r="N42" s="170">
        <v>0</v>
      </c>
      <c r="O42" s="171">
        <v>0</v>
      </c>
      <c r="P42" s="172">
        <v>0</v>
      </c>
    </row>
    <row r="43" spans="1:16" ht="18.75" customHeight="1" x14ac:dyDescent="0.2">
      <c r="A43" s="486"/>
      <c r="B43" s="487"/>
      <c r="C43" s="119" t="s">
        <v>29</v>
      </c>
      <c r="D43" s="168">
        <v>0</v>
      </c>
      <c r="E43" s="169">
        <v>0</v>
      </c>
      <c r="F43" s="169">
        <v>0</v>
      </c>
      <c r="G43" s="171">
        <v>0</v>
      </c>
      <c r="H43" s="174">
        <v>0</v>
      </c>
      <c r="I43" s="172">
        <v>0</v>
      </c>
      <c r="J43" s="200">
        <v>0</v>
      </c>
      <c r="K43" s="176" t="s">
        <v>87</v>
      </c>
      <c r="L43" s="101" t="s">
        <v>7</v>
      </c>
      <c r="M43" s="102" t="s">
        <v>87</v>
      </c>
      <c r="N43" s="170">
        <v>0</v>
      </c>
      <c r="O43" s="171">
        <v>0</v>
      </c>
      <c r="P43" s="172">
        <v>0</v>
      </c>
    </row>
    <row r="44" spans="1:16" ht="18.75" customHeight="1" x14ac:dyDescent="0.2">
      <c r="A44" s="486"/>
      <c r="B44" s="487"/>
      <c r="C44" s="119" t="s">
        <v>88</v>
      </c>
      <c r="D44" s="297">
        <v>400000</v>
      </c>
      <c r="E44" s="298">
        <v>426400</v>
      </c>
      <c r="F44" s="298">
        <v>426400</v>
      </c>
      <c r="G44" s="298">
        <v>0</v>
      </c>
      <c r="H44" s="299">
        <v>0</v>
      </c>
      <c r="I44" s="300">
        <v>0</v>
      </c>
      <c r="J44" s="301">
        <v>26400</v>
      </c>
      <c r="K44" s="302">
        <v>106.60000000000001</v>
      </c>
      <c r="L44" s="186">
        <v>100</v>
      </c>
      <c r="M44" s="103">
        <v>100</v>
      </c>
      <c r="N44" s="303">
        <v>0</v>
      </c>
      <c r="O44" s="299">
        <v>0</v>
      </c>
      <c r="P44" s="300">
        <v>0</v>
      </c>
    </row>
    <row r="45" spans="1:16" ht="18.75" customHeight="1" x14ac:dyDescent="0.2">
      <c r="A45" s="486" t="s">
        <v>11</v>
      </c>
      <c r="B45" s="487"/>
      <c r="C45" s="119" t="s">
        <v>89</v>
      </c>
      <c r="D45" s="168">
        <v>886000000</v>
      </c>
      <c r="E45" s="169">
        <v>888539200</v>
      </c>
      <c r="F45" s="169">
        <v>888590300</v>
      </c>
      <c r="G45" s="171">
        <v>0</v>
      </c>
      <c r="H45" s="174">
        <v>0</v>
      </c>
      <c r="I45" s="172">
        <v>51100</v>
      </c>
      <c r="J45" s="200">
        <v>2590300</v>
      </c>
      <c r="K45" s="296">
        <v>100.29235891647856</v>
      </c>
      <c r="L45" s="101">
        <v>100</v>
      </c>
      <c r="M45" s="104">
        <v>100.00575101244831</v>
      </c>
      <c r="N45" s="170">
        <v>0</v>
      </c>
      <c r="O45" s="171">
        <v>0</v>
      </c>
      <c r="P45" s="172">
        <v>0</v>
      </c>
    </row>
    <row r="46" spans="1:16" ht="18.75" customHeight="1" x14ac:dyDescent="0.2">
      <c r="A46" s="486"/>
      <c r="B46" s="487"/>
      <c r="C46" s="119" t="s">
        <v>90</v>
      </c>
      <c r="D46" s="168">
        <v>0</v>
      </c>
      <c r="E46" s="169">
        <v>0</v>
      </c>
      <c r="F46" s="169">
        <v>0</v>
      </c>
      <c r="G46" s="171">
        <v>0</v>
      </c>
      <c r="H46" s="174">
        <v>0</v>
      </c>
      <c r="I46" s="172">
        <v>0</v>
      </c>
      <c r="J46" s="200">
        <v>0</v>
      </c>
      <c r="K46" s="176" t="s">
        <v>87</v>
      </c>
      <c r="L46" s="101" t="s">
        <v>7</v>
      </c>
      <c r="M46" s="102" t="s">
        <v>87</v>
      </c>
      <c r="N46" s="170">
        <v>0</v>
      </c>
      <c r="O46" s="171">
        <v>0</v>
      </c>
      <c r="P46" s="172">
        <v>0</v>
      </c>
    </row>
    <row r="47" spans="1:16" ht="18.75" customHeight="1" x14ac:dyDescent="0.2">
      <c r="A47" s="486"/>
      <c r="B47" s="487"/>
      <c r="C47" s="119" t="s">
        <v>88</v>
      </c>
      <c r="D47" s="297">
        <v>886000000</v>
      </c>
      <c r="E47" s="298">
        <v>888539200</v>
      </c>
      <c r="F47" s="298">
        <v>888590300</v>
      </c>
      <c r="G47" s="298">
        <v>0</v>
      </c>
      <c r="H47" s="299">
        <v>0</v>
      </c>
      <c r="I47" s="300">
        <v>51100</v>
      </c>
      <c r="J47" s="301">
        <v>2590300</v>
      </c>
      <c r="K47" s="302">
        <v>100.29235891647856</v>
      </c>
      <c r="L47" s="186">
        <v>100</v>
      </c>
      <c r="M47" s="105">
        <v>100.00575101244831</v>
      </c>
      <c r="N47" s="303">
        <v>0</v>
      </c>
      <c r="O47" s="299">
        <v>0</v>
      </c>
      <c r="P47" s="300">
        <v>0</v>
      </c>
    </row>
    <row r="48" spans="1:16" ht="18.75" customHeight="1" x14ac:dyDescent="0.2">
      <c r="A48" s="486" t="s">
        <v>12</v>
      </c>
      <c r="B48" s="487"/>
      <c r="C48" s="119" t="s">
        <v>89</v>
      </c>
      <c r="D48" s="168">
        <v>10235000000</v>
      </c>
      <c r="E48" s="169">
        <v>10512280406</v>
      </c>
      <c r="F48" s="169">
        <v>10452840261</v>
      </c>
      <c r="G48" s="171">
        <v>0</v>
      </c>
      <c r="H48" s="174">
        <v>59440145</v>
      </c>
      <c r="I48" s="175">
        <v>0</v>
      </c>
      <c r="J48" s="200">
        <v>217840261</v>
      </c>
      <c r="K48" s="296">
        <v>102.12838554958476</v>
      </c>
      <c r="L48" s="182">
        <v>99.423494772155834</v>
      </c>
      <c r="M48" s="104">
        <v>99.43456469287031</v>
      </c>
      <c r="N48" s="170">
        <v>53275019</v>
      </c>
      <c r="O48" s="171">
        <v>0</v>
      </c>
      <c r="P48" s="172">
        <v>6165126</v>
      </c>
    </row>
    <row r="49" spans="1:16" ht="18.75" customHeight="1" x14ac:dyDescent="0.2">
      <c r="A49" s="486"/>
      <c r="B49" s="487"/>
      <c r="C49" s="119" t="s">
        <v>90</v>
      </c>
      <c r="D49" s="168">
        <v>61000000</v>
      </c>
      <c r="E49" s="169">
        <v>240023605</v>
      </c>
      <c r="F49" s="169">
        <v>61269946</v>
      </c>
      <c r="G49" s="171">
        <v>0</v>
      </c>
      <c r="H49" s="174">
        <v>178753659</v>
      </c>
      <c r="I49" s="172">
        <v>0</v>
      </c>
      <c r="J49" s="200">
        <v>269946</v>
      </c>
      <c r="K49" s="296">
        <v>100.4425344262295</v>
      </c>
      <c r="L49" s="182">
        <v>20.272873495264918</v>
      </c>
      <c r="M49" s="104">
        <v>25.526633515899405</v>
      </c>
      <c r="N49" s="170">
        <v>0</v>
      </c>
      <c r="O49" s="171">
        <v>178753659</v>
      </c>
      <c r="P49" s="172">
        <v>0</v>
      </c>
    </row>
    <row r="50" spans="1:16" ht="18.75" customHeight="1" x14ac:dyDescent="0.2">
      <c r="A50" s="486"/>
      <c r="B50" s="487"/>
      <c r="C50" s="119" t="s">
        <v>88</v>
      </c>
      <c r="D50" s="297">
        <v>10296000000</v>
      </c>
      <c r="E50" s="298">
        <v>10752304011</v>
      </c>
      <c r="F50" s="298">
        <v>10514110207</v>
      </c>
      <c r="G50" s="298">
        <v>0</v>
      </c>
      <c r="H50" s="299">
        <v>238193804</v>
      </c>
      <c r="I50" s="300">
        <v>0</v>
      </c>
      <c r="J50" s="301">
        <v>218110207</v>
      </c>
      <c r="K50" s="302">
        <v>102.11839750388501</v>
      </c>
      <c r="L50" s="183">
        <v>97.788214332519132</v>
      </c>
      <c r="M50" s="105">
        <v>97.784718477487999</v>
      </c>
      <c r="N50" s="303">
        <v>53275019</v>
      </c>
      <c r="O50" s="299">
        <v>178753659</v>
      </c>
      <c r="P50" s="300">
        <v>6165126</v>
      </c>
    </row>
    <row r="51" spans="1:16" ht="18.75" customHeight="1" x14ac:dyDescent="0.2">
      <c r="A51" s="486" t="s">
        <v>36</v>
      </c>
      <c r="B51" s="487"/>
      <c r="C51" s="119" t="s">
        <v>89</v>
      </c>
      <c r="D51" s="168">
        <v>12000000</v>
      </c>
      <c r="E51" s="169">
        <v>12721000</v>
      </c>
      <c r="F51" s="169">
        <v>12721000</v>
      </c>
      <c r="G51" s="171">
        <v>0</v>
      </c>
      <c r="H51" s="174">
        <v>0</v>
      </c>
      <c r="I51" s="172">
        <v>0</v>
      </c>
      <c r="J51" s="200">
        <v>721000</v>
      </c>
      <c r="K51" s="296">
        <v>106.00833333333333</v>
      </c>
      <c r="L51" s="101">
        <v>100</v>
      </c>
      <c r="M51" s="102">
        <v>100</v>
      </c>
      <c r="N51" s="173">
        <v>0</v>
      </c>
      <c r="O51" s="174">
        <v>0</v>
      </c>
      <c r="P51" s="172">
        <v>0</v>
      </c>
    </row>
    <row r="52" spans="1:16" ht="18.75" customHeight="1" x14ac:dyDescent="0.2">
      <c r="A52" s="486"/>
      <c r="B52" s="487"/>
      <c r="C52" s="119" t="s">
        <v>88</v>
      </c>
      <c r="D52" s="297">
        <v>12000000</v>
      </c>
      <c r="E52" s="298">
        <v>12721000</v>
      </c>
      <c r="F52" s="298">
        <v>12721000</v>
      </c>
      <c r="G52" s="299">
        <v>0</v>
      </c>
      <c r="H52" s="299">
        <v>0</v>
      </c>
      <c r="I52" s="300">
        <v>0</v>
      </c>
      <c r="J52" s="301">
        <v>721000</v>
      </c>
      <c r="K52" s="302">
        <v>106.00833333333333</v>
      </c>
      <c r="L52" s="186">
        <v>100</v>
      </c>
      <c r="M52" s="103">
        <v>100</v>
      </c>
      <c r="N52" s="303">
        <v>0</v>
      </c>
      <c r="O52" s="299">
        <v>0</v>
      </c>
      <c r="P52" s="300">
        <v>0</v>
      </c>
    </row>
    <row r="53" spans="1:16" ht="18.75" customHeight="1" x14ac:dyDescent="0.2">
      <c r="A53" s="486" t="s">
        <v>13</v>
      </c>
      <c r="B53" s="487"/>
      <c r="C53" s="119" t="s">
        <v>82</v>
      </c>
      <c r="D53" s="179">
        <v>770000000</v>
      </c>
      <c r="E53" s="171">
        <v>770452400</v>
      </c>
      <c r="F53" s="171">
        <v>770452400</v>
      </c>
      <c r="G53" s="171">
        <v>0</v>
      </c>
      <c r="H53" s="174">
        <v>0</v>
      </c>
      <c r="I53" s="172">
        <v>0</v>
      </c>
      <c r="J53" s="200">
        <v>452400</v>
      </c>
      <c r="K53" s="176">
        <v>100.05875324675324</v>
      </c>
      <c r="L53" s="101">
        <v>100</v>
      </c>
      <c r="M53" s="102">
        <v>100</v>
      </c>
      <c r="N53" s="173">
        <v>0</v>
      </c>
      <c r="O53" s="174">
        <v>0</v>
      </c>
      <c r="P53" s="172">
        <v>0</v>
      </c>
    </row>
    <row r="54" spans="1:16" ht="18.75" customHeight="1" x14ac:dyDescent="0.2">
      <c r="A54" s="486"/>
      <c r="B54" s="487"/>
      <c r="C54" s="119" t="s">
        <v>83</v>
      </c>
      <c r="D54" s="297">
        <v>770000000</v>
      </c>
      <c r="E54" s="298">
        <v>770452400</v>
      </c>
      <c r="F54" s="298">
        <v>770452400</v>
      </c>
      <c r="G54" s="299">
        <v>0</v>
      </c>
      <c r="H54" s="299">
        <v>0</v>
      </c>
      <c r="I54" s="300">
        <v>0</v>
      </c>
      <c r="J54" s="301">
        <v>452400</v>
      </c>
      <c r="K54" s="180">
        <v>100.05875324675324</v>
      </c>
      <c r="L54" s="185">
        <v>100</v>
      </c>
      <c r="M54" s="103">
        <v>100</v>
      </c>
      <c r="N54" s="303">
        <v>0</v>
      </c>
      <c r="O54" s="299">
        <v>0</v>
      </c>
      <c r="P54" s="300">
        <v>0</v>
      </c>
    </row>
    <row r="55" spans="1:16" ht="18.75" customHeight="1" x14ac:dyDescent="0.2">
      <c r="A55" s="492" t="s">
        <v>37</v>
      </c>
      <c r="B55" s="493"/>
      <c r="C55" s="119" t="s">
        <v>91</v>
      </c>
      <c r="D55" s="168">
        <v>0</v>
      </c>
      <c r="E55" s="169">
        <v>0</v>
      </c>
      <c r="F55" s="169">
        <v>0</v>
      </c>
      <c r="G55" s="169">
        <v>0</v>
      </c>
      <c r="H55" s="178">
        <v>0</v>
      </c>
      <c r="I55" s="172">
        <v>0</v>
      </c>
      <c r="J55" s="200">
        <v>0</v>
      </c>
      <c r="K55" s="176" t="s">
        <v>92</v>
      </c>
      <c r="L55" s="182">
        <v>0.5476949773211266</v>
      </c>
      <c r="M55" s="104" t="s">
        <v>92</v>
      </c>
      <c r="N55" s="173">
        <v>0</v>
      </c>
      <c r="O55" s="174">
        <v>0</v>
      </c>
      <c r="P55" s="172">
        <v>0</v>
      </c>
    </row>
    <row r="56" spans="1:16" ht="18.75" customHeight="1" x14ac:dyDescent="0.2">
      <c r="A56" s="492" t="s">
        <v>38</v>
      </c>
      <c r="B56" s="493"/>
      <c r="C56" s="119" t="s">
        <v>83</v>
      </c>
      <c r="D56" s="297">
        <v>0</v>
      </c>
      <c r="E56" s="298">
        <v>0</v>
      </c>
      <c r="F56" s="298">
        <v>0</v>
      </c>
      <c r="G56" s="299">
        <v>0</v>
      </c>
      <c r="H56" s="299">
        <v>0</v>
      </c>
      <c r="I56" s="300">
        <v>0</v>
      </c>
      <c r="J56" s="301">
        <v>0</v>
      </c>
      <c r="K56" s="180" t="s">
        <v>93</v>
      </c>
      <c r="L56" s="183">
        <v>0.5476949773211266</v>
      </c>
      <c r="M56" s="105" t="s">
        <v>93</v>
      </c>
      <c r="N56" s="303">
        <v>0</v>
      </c>
      <c r="O56" s="299">
        <v>0</v>
      </c>
      <c r="P56" s="300">
        <v>0</v>
      </c>
    </row>
    <row r="57" spans="1:16" ht="18.75" customHeight="1" x14ac:dyDescent="0.2">
      <c r="A57" s="486" t="s">
        <v>14</v>
      </c>
      <c r="B57" s="487"/>
      <c r="C57" s="119" t="s">
        <v>84</v>
      </c>
      <c r="D57" s="177">
        <v>127388858000</v>
      </c>
      <c r="E57" s="178">
        <v>130099519566</v>
      </c>
      <c r="F57" s="178">
        <v>129182356755</v>
      </c>
      <c r="G57" s="178">
        <v>552139</v>
      </c>
      <c r="H57" s="178">
        <v>925574352</v>
      </c>
      <c r="I57" s="304">
        <v>8963680</v>
      </c>
      <c r="J57" s="200">
        <v>1793498755</v>
      </c>
      <c r="K57" s="296">
        <v>101.40789295324399</v>
      </c>
      <c r="L57" s="182">
        <v>99.269153240266903</v>
      </c>
      <c r="M57" s="104">
        <v>99.295029824814435</v>
      </c>
      <c r="N57" s="173">
        <v>136240886</v>
      </c>
      <c r="O57" s="174">
        <v>173400</v>
      </c>
      <c r="P57" s="175">
        <v>789160066</v>
      </c>
    </row>
    <row r="58" spans="1:16" ht="18.75" customHeight="1" x14ac:dyDescent="0.2">
      <c r="A58" s="486"/>
      <c r="B58" s="487"/>
      <c r="C58" s="119" t="s">
        <v>85</v>
      </c>
      <c r="D58" s="177">
        <v>922000000</v>
      </c>
      <c r="E58" s="178">
        <v>3930058860</v>
      </c>
      <c r="F58" s="178">
        <v>925247770</v>
      </c>
      <c r="G58" s="178">
        <v>227012665</v>
      </c>
      <c r="H58" s="178">
        <v>2777903086</v>
      </c>
      <c r="I58" s="304">
        <v>104661</v>
      </c>
      <c r="J58" s="200">
        <v>3247770</v>
      </c>
      <c r="K58" s="296">
        <v>100.35225271149675</v>
      </c>
      <c r="L58" s="182">
        <v>22.448116522870325</v>
      </c>
      <c r="M58" s="104">
        <v>23.542847650887346</v>
      </c>
      <c r="N58" s="173">
        <v>8800858</v>
      </c>
      <c r="O58" s="174">
        <v>274540925</v>
      </c>
      <c r="P58" s="175">
        <v>2494561303</v>
      </c>
    </row>
    <row r="59" spans="1:16" ht="18.75" customHeight="1" thickBot="1" x14ac:dyDescent="0.25">
      <c r="A59" s="488"/>
      <c r="B59" s="489"/>
      <c r="C59" s="135" t="s">
        <v>86</v>
      </c>
      <c r="D59" s="305">
        <v>128310858000</v>
      </c>
      <c r="E59" s="306">
        <v>134029578426</v>
      </c>
      <c r="F59" s="306">
        <v>130107604525</v>
      </c>
      <c r="G59" s="306">
        <v>227564804</v>
      </c>
      <c r="H59" s="306">
        <v>3703477438</v>
      </c>
      <c r="I59" s="307">
        <v>9068341</v>
      </c>
      <c r="J59" s="308">
        <v>1796746525</v>
      </c>
      <c r="K59" s="309">
        <v>101.40030746657465</v>
      </c>
      <c r="L59" s="187">
        <v>96.717215589764052</v>
      </c>
      <c r="M59" s="310">
        <v>97.07379971864539</v>
      </c>
      <c r="N59" s="311">
        <v>145041744</v>
      </c>
      <c r="O59" s="312">
        <v>274714325</v>
      </c>
      <c r="P59" s="313">
        <v>3283721369</v>
      </c>
    </row>
    <row r="60" spans="1:16" ht="18.75" customHeight="1" thickBot="1" x14ac:dyDescent="0.25">
      <c r="A60" s="137"/>
      <c r="B60" s="138"/>
      <c r="C60" s="289"/>
      <c r="D60" s="314"/>
      <c r="E60" s="314"/>
      <c r="F60" s="314"/>
      <c r="G60" s="314"/>
      <c r="H60" s="314"/>
      <c r="I60" s="314"/>
      <c r="J60" s="314"/>
      <c r="K60" s="315"/>
      <c r="L60" s="316"/>
      <c r="M60" s="316"/>
      <c r="N60" s="314"/>
      <c r="O60" s="314"/>
      <c r="P60" s="314"/>
    </row>
    <row r="61" spans="1:16" ht="18.75" customHeight="1" x14ac:dyDescent="0.2">
      <c r="A61" s="475" t="s">
        <v>15</v>
      </c>
      <c r="B61" s="476"/>
      <c r="C61" s="477"/>
      <c r="D61" s="188">
        <v>27909000000</v>
      </c>
      <c r="E61" s="189">
        <v>27908999214</v>
      </c>
      <c r="F61" s="189">
        <v>27908999214</v>
      </c>
      <c r="G61" s="190">
        <v>0</v>
      </c>
      <c r="H61" s="292">
        <v>0</v>
      </c>
      <c r="I61" s="192">
        <v>0</v>
      </c>
      <c r="J61" s="293">
        <v>-786</v>
      </c>
      <c r="K61" s="294">
        <v>99.999997183704181</v>
      </c>
      <c r="L61" s="193">
        <v>100</v>
      </c>
      <c r="M61" s="317">
        <v>100</v>
      </c>
      <c r="N61" s="191">
        <v>0</v>
      </c>
      <c r="O61" s="190">
        <v>0</v>
      </c>
      <c r="P61" s="192">
        <v>0</v>
      </c>
    </row>
    <row r="62" spans="1:16" ht="18.75" customHeight="1" x14ac:dyDescent="0.2">
      <c r="A62" s="478" t="s">
        <v>16</v>
      </c>
      <c r="B62" s="479"/>
      <c r="C62" s="480"/>
      <c r="D62" s="168">
        <v>18104628000</v>
      </c>
      <c r="E62" s="169">
        <v>18104627214</v>
      </c>
      <c r="F62" s="169">
        <v>18104627214</v>
      </c>
      <c r="G62" s="171">
        <v>0</v>
      </c>
      <c r="H62" s="174">
        <v>0</v>
      </c>
      <c r="I62" s="172">
        <v>0</v>
      </c>
      <c r="J62" s="200">
        <v>-786</v>
      </c>
      <c r="K62" s="296">
        <v>99.999995658568636</v>
      </c>
      <c r="L62" s="101">
        <v>100</v>
      </c>
      <c r="M62" s="318">
        <v>100</v>
      </c>
      <c r="N62" s="170">
        <v>0</v>
      </c>
      <c r="O62" s="171">
        <v>0</v>
      </c>
      <c r="P62" s="172">
        <v>0</v>
      </c>
    </row>
    <row r="63" spans="1:16" ht="18.75" customHeight="1" x14ac:dyDescent="0.2">
      <c r="A63" s="478" t="s">
        <v>39</v>
      </c>
      <c r="B63" s="479"/>
      <c r="C63" s="480"/>
      <c r="D63" s="168">
        <v>21861000000</v>
      </c>
      <c r="E63" s="169">
        <v>21860900000</v>
      </c>
      <c r="F63" s="169">
        <v>21860900000</v>
      </c>
      <c r="G63" s="171">
        <v>0</v>
      </c>
      <c r="H63" s="174">
        <v>0</v>
      </c>
      <c r="I63" s="172">
        <v>0</v>
      </c>
      <c r="J63" s="200">
        <v>-100000</v>
      </c>
      <c r="K63" s="296">
        <v>99.999542564384058</v>
      </c>
      <c r="L63" s="184">
        <v>100</v>
      </c>
      <c r="M63" s="318">
        <v>100</v>
      </c>
      <c r="N63" s="170">
        <v>0</v>
      </c>
      <c r="O63" s="171">
        <v>0</v>
      </c>
      <c r="P63" s="172">
        <v>0</v>
      </c>
    </row>
    <row r="64" spans="1:16" ht="18.75" customHeight="1" thickBot="1" x14ac:dyDescent="0.25">
      <c r="A64" s="481" t="s">
        <v>94</v>
      </c>
      <c r="B64" s="482"/>
      <c r="C64" s="483"/>
      <c r="D64" s="305">
        <v>159976230000</v>
      </c>
      <c r="E64" s="306">
        <v>165694850426</v>
      </c>
      <c r="F64" s="306">
        <v>161772876525</v>
      </c>
      <c r="G64" s="306">
        <v>227564804</v>
      </c>
      <c r="H64" s="306">
        <v>3703477438</v>
      </c>
      <c r="I64" s="307">
        <v>9068341</v>
      </c>
      <c r="J64" s="308">
        <v>1796646525</v>
      </c>
      <c r="K64" s="309">
        <v>101.12307092434921</v>
      </c>
      <c r="L64" s="187">
        <v>97.263335025555833</v>
      </c>
      <c r="M64" s="310">
        <v>97.633014006822393</v>
      </c>
      <c r="N64" s="308">
        <v>145041744</v>
      </c>
      <c r="O64" s="306">
        <v>274714325</v>
      </c>
      <c r="P64" s="307">
        <v>3283721369</v>
      </c>
    </row>
    <row r="65" spans="1:16" ht="18.75" customHeight="1" thickBot="1" x14ac:dyDescent="0.25">
      <c r="A65" s="147" t="s">
        <v>40</v>
      </c>
      <c r="B65" s="148"/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</row>
    <row r="66" spans="1:16" ht="18.75" customHeight="1" x14ac:dyDescent="0.2">
      <c r="A66" s="484" t="s">
        <v>41</v>
      </c>
      <c r="B66" s="485"/>
      <c r="C66" s="117" t="s">
        <v>84</v>
      </c>
      <c r="D66" s="188">
        <v>0</v>
      </c>
      <c r="E66" s="189">
        <v>21997340504</v>
      </c>
      <c r="F66" s="189">
        <v>21944195294</v>
      </c>
      <c r="G66" s="190">
        <v>0</v>
      </c>
      <c r="H66" s="292">
        <v>53145210</v>
      </c>
      <c r="I66" s="192">
        <v>0</v>
      </c>
      <c r="J66" s="293">
        <v>0</v>
      </c>
      <c r="K66" s="320" t="s">
        <v>95</v>
      </c>
      <c r="L66" s="181">
        <v>99.971550312263204</v>
      </c>
      <c r="M66" s="295">
        <v>99.758401657735234</v>
      </c>
      <c r="N66" s="191">
        <v>0</v>
      </c>
      <c r="O66" s="190">
        <v>0</v>
      </c>
      <c r="P66" s="192">
        <v>53145210</v>
      </c>
    </row>
    <row r="67" spans="1:16" ht="18.75" customHeight="1" x14ac:dyDescent="0.2">
      <c r="A67" s="486"/>
      <c r="B67" s="487"/>
      <c r="C67" s="119" t="s">
        <v>85</v>
      </c>
      <c r="D67" s="168">
        <v>0</v>
      </c>
      <c r="E67" s="169">
        <v>6467575</v>
      </c>
      <c r="F67" s="169">
        <v>3047735</v>
      </c>
      <c r="G67" s="171">
        <v>19400</v>
      </c>
      <c r="H67" s="174">
        <v>3402050</v>
      </c>
      <c r="I67" s="175">
        <v>1610</v>
      </c>
      <c r="J67" s="200">
        <v>0</v>
      </c>
      <c r="K67" s="176" t="s">
        <v>95</v>
      </c>
      <c r="L67" s="182">
        <v>78.782255200365398</v>
      </c>
      <c r="M67" s="104">
        <v>47.123303556588056</v>
      </c>
      <c r="N67" s="170">
        <v>0</v>
      </c>
      <c r="O67" s="171">
        <v>34604</v>
      </c>
      <c r="P67" s="172">
        <v>3367446</v>
      </c>
    </row>
    <row r="68" spans="1:16" ht="18.75" customHeight="1" thickBot="1" x14ac:dyDescent="0.25">
      <c r="A68" s="488"/>
      <c r="B68" s="489"/>
      <c r="C68" s="135" t="s">
        <v>86</v>
      </c>
      <c r="D68" s="305">
        <v>0</v>
      </c>
      <c r="E68" s="306">
        <v>22003808079</v>
      </c>
      <c r="F68" s="306">
        <v>21947243029</v>
      </c>
      <c r="G68" s="312">
        <v>19400</v>
      </c>
      <c r="H68" s="312">
        <v>56547260</v>
      </c>
      <c r="I68" s="313">
        <v>1610</v>
      </c>
      <c r="J68" s="308">
        <v>0</v>
      </c>
      <c r="K68" s="321" t="s">
        <v>95</v>
      </c>
      <c r="L68" s="187">
        <v>99.955093529983984</v>
      </c>
      <c r="M68" s="310">
        <v>99.742930633657068</v>
      </c>
      <c r="N68" s="311">
        <v>0</v>
      </c>
      <c r="O68" s="312">
        <v>34604</v>
      </c>
      <c r="P68" s="313">
        <v>56512656</v>
      </c>
    </row>
  </sheetData>
  <mergeCells count="39"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A28:B29"/>
    <mergeCell ref="A57:B59"/>
    <mergeCell ref="A30:B32"/>
    <mergeCell ref="A33:B35"/>
    <mergeCell ref="A36:B38"/>
    <mergeCell ref="A39:B41"/>
    <mergeCell ref="A42:B44"/>
    <mergeCell ref="A45:B47"/>
    <mergeCell ref="A48:B50"/>
    <mergeCell ref="A51:B52"/>
    <mergeCell ref="A53:B54"/>
    <mergeCell ref="A55:B55"/>
    <mergeCell ref="A56:B56"/>
    <mergeCell ref="A61:C61"/>
    <mergeCell ref="A62:C62"/>
    <mergeCell ref="A63:C63"/>
    <mergeCell ref="A64:C64"/>
    <mergeCell ref="A66:B68"/>
  </mergeCells>
  <phoneticPr fontId="1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8"/>
  <sheetViews>
    <sheetView defaultGridColor="0" view="pageBreakPreview" colorId="22" zoomScale="60" zoomScaleNormal="87" workbookViewId="0">
      <pane xSplit="3" ySplit="4" topLeftCell="D5" activePane="bottomRight" state="frozenSplit"/>
      <selection activeCell="A2" sqref="A2"/>
      <selection pane="topRight" activeCell="A2" sqref="A2"/>
      <selection pane="bottomLeft" activeCell="A2" sqref="A2"/>
      <selection pane="bottomRight" activeCell="D5" sqref="D5"/>
    </sheetView>
  </sheetViews>
  <sheetFormatPr defaultColWidth="13.42578125" defaultRowHeight="17.25" x14ac:dyDescent="0.2"/>
  <cols>
    <col min="1" max="1" width="7.42578125" style="167" customWidth="1"/>
    <col min="2" max="2" width="20.42578125" style="167" customWidth="1"/>
    <col min="3" max="3" width="5.85546875" style="167" customWidth="1"/>
    <col min="4" max="6" width="23.42578125" style="167" customWidth="1"/>
    <col min="7" max="7" width="18.42578125" style="167" customWidth="1"/>
    <col min="8" max="8" width="20.85546875" style="167" customWidth="1"/>
    <col min="9" max="9" width="18.42578125" style="167" customWidth="1"/>
    <col min="10" max="10" width="20.85546875" style="167" customWidth="1"/>
    <col min="11" max="11" width="10.85546875" style="167" customWidth="1"/>
    <col min="12" max="12" width="9.85546875" style="167" customWidth="1"/>
    <col min="13" max="13" width="10" style="167" customWidth="1"/>
    <col min="14" max="14" width="18.42578125" style="167" customWidth="1"/>
    <col min="15" max="15" width="20" style="167" customWidth="1"/>
    <col min="16" max="16" width="19.28515625" style="167" customWidth="1"/>
    <col min="17" max="16384" width="13.42578125" style="167"/>
  </cols>
  <sheetData>
    <row r="1" spans="1:16" ht="24" x14ac:dyDescent="0.25">
      <c r="A1" s="167" t="s">
        <v>116</v>
      </c>
      <c r="B1" s="287"/>
      <c r="C1" s="287"/>
      <c r="D1" s="287"/>
      <c r="E1" s="287"/>
      <c r="F1" s="287"/>
      <c r="G1" s="288"/>
      <c r="H1" s="288"/>
      <c r="I1" s="288"/>
      <c r="J1" s="287"/>
      <c r="K1" s="287"/>
      <c r="L1" s="287"/>
      <c r="M1" s="287"/>
      <c r="N1" s="287"/>
      <c r="O1" s="287"/>
      <c r="P1" s="287"/>
    </row>
    <row r="2" spans="1:16" ht="19.5" thickBot="1" x14ac:dyDescent="0.25">
      <c r="A2" s="290"/>
      <c r="B2" s="290"/>
      <c r="C2" s="290"/>
      <c r="D2" s="290"/>
      <c r="E2" s="290"/>
      <c r="F2" s="290"/>
      <c r="G2" s="291"/>
      <c r="H2" s="289"/>
      <c r="I2" s="289"/>
      <c r="J2" s="289"/>
      <c r="K2" s="289"/>
      <c r="L2" s="289"/>
      <c r="M2" s="289"/>
      <c r="N2" s="289"/>
      <c r="O2" s="498" t="s">
        <v>17</v>
      </c>
      <c r="P2" s="498"/>
    </row>
    <row r="3" spans="1:16" ht="18.75" customHeight="1" x14ac:dyDescent="0.2">
      <c r="A3" s="499" t="s">
        <v>42</v>
      </c>
      <c r="B3" s="500"/>
      <c r="C3" s="501"/>
      <c r="D3" s="505" t="s">
        <v>43</v>
      </c>
      <c r="E3" s="507" t="s">
        <v>44</v>
      </c>
      <c r="F3" s="507" t="s">
        <v>45</v>
      </c>
      <c r="G3" s="507" t="s">
        <v>46</v>
      </c>
      <c r="H3" s="507" t="s">
        <v>47</v>
      </c>
      <c r="I3" s="509" t="s">
        <v>98</v>
      </c>
      <c r="J3" s="511" t="s">
        <v>18</v>
      </c>
      <c r="K3" s="512"/>
      <c r="L3" s="511" t="s">
        <v>49</v>
      </c>
      <c r="M3" s="512"/>
      <c r="N3" s="511" t="s">
        <v>50</v>
      </c>
      <c r="O3" s="513"/>
      <c r="P3" s="512"/>
    </row>
    <row r="4" spans="1:16" ht="18.75" customHeight="1" thickBot="1" x14ac:dyDescent="0.25">
      <c r="A4" s="502"/>
      <c r="B4" s="503"/>
      <c r="C4" s="504"/>
      <c r="D4" s="506"/>
      <c r="E4" s="508"/>
      <c r="F4" s="508"/>
      <c r="G4" s="508"/>
      <c r="H4" s="508"/>
      <c r="I4" s="510"/>
      <c r="J4" s="112" t="s">
        <v>0</v>
      </c>
      <c r="K4" s="113" t="s">
        <v>51</v>
      </c>
      <c r="L4" s="114" t="s">
        <v>99</v>
      </c>
      <c r="M4" s="115" t="s">
        <v>100</v>
      </c>
      <c r="N4" s="112" t="s">
        <v>53</v>
      </c>
      <c r="O4" s="116" t="s">
        <v>54</v>
      </c>
      <c r="P4" s="113" t="s">
        <v>55</v>
      </c>
    </row>
    <row r="5" spans="1:16" ht="18.75" customHeight="1" x14ac:dyDescent="0.2">
      <c r="A5" s="514" t="s">
        <v>20</v>
      </c>
      <c r="B5" s="515"/>
      <c r="C5" s="117" t="s">
        <v>21</v>
      </c>
      <c r="D5" s="188">
        <v>40275900000</v>
      </c>
      <c r="E5" s="189">
        <v>41377612956</v>
      </c>
      <c r="F5" s="189">
        <v>40800045886</v>
      </c>
      <c r="G5" s="189">
        <v>673851</v>
      </c>
      <c r="H5" s="322">
        <v>580989150</v>
      </c>
      <c r="I5" s="192">
        <v>4095931</v>
      </c>
      <c r="J5" s="293">
        <v>524145886</v>
      </c>
      <c r="K5" s="294">
        <v>101.30138838858971</v>
      </c>
      <c r="L5" s="181">
        <v>98.559641430796646</v>
      </c>
      <c r="M5" s="295">
        <v>98.604155656310638</v>
      </c>
      <c r="N5" s="191">
        <v>0</v>
      </c>
      <c r="O5" s="190">
        <v>0</v>
      </c>
      <c r="P5" s="192">
        <v>580989150</v>
      </c>
    </row>
    <row r="6" spans="1:16" ht="18.75" customHeight="1" x14ac:dyDescent="0.2">
      <c r="A6" s="516"/>
      <c r="B6" s="487"/>
      <c r="C6" s="119" t="s">
        <v>22</v>
      </c>
      <c r="D6" s="168">
        <v>669000000</v>
      </c>
      <c r="E6" s="169">
        <v>2608056122</v>
      </c>
      <c r="F6" s="169">
        <v>669900530</v>
      </c>
      <c r="G6" s="169">
        <v>138828671</v>
      </c>
      <c r="H6" s="174">
        <v>1799420296</v>
      </c>
      <c r="I6" s="172">
        <v>93375</v>
      </c>
      <c r="J6" s="200">
        <v>900530</v>
      </c>
      <c r="K6" s="296">
        <v>100.13460837070254</v>
      </c>
      <c r="L6" s="182">
        <v>23.103894034054559</v>
      </c>
      <c r="M6" s="104">
        <v>25.685817277823137</v>
      </c>
      <c r="N6" s="170">
        <v>0</v>
      </c>
      <c r="O6" s="171">
        <v>0</v>
      </c>
      <c r="P6" s="172">
        <v>1799420296</v>
      </c>
    </row>
    <row r="7" spans="1:16" ht="18.75" customHeight="1" x14ac:dyDescent="0.2">
      <c r="A7" s="516"/>
      <c r="B7" s="487"/>
      <c r="C7" s="119" t="s">
        <v>23</v>
      </c>
      <c r="D7" s="297">
        <v>40944900000</v>
      </c>
      <c r="E7" s="298">
        <v>43985669078</v>
      </c>
      <c r="F7" s="298">
        <v>41469946416</v>
      </c>
      <c r="G7" s="298">
        <v>139502522</v>
      </c>
      <c r="H7" s="299">
        <v>2380409446</v>
      </c>
      <c r="I7" s="300">
        <v>4189306</v>
      </c>
      <c r="J7" s="301">
        <v>525046416</v>
      </c>
      <c r="K7" s="302">
        <v>101.28232433343346</v>
      </c>
      <c r="L7" s="183">
        <v>93.620161713721615</v>
      </c>
      <c r="M7" s="105">
        <v>94.28058566634769</v>
      </c>
      <c r="N7" s="303">
        <v>0</v>
      </c>
      <c r="O7" s="299">
        <v>0</v>
      </c>
      <c r="P7" s="300">
        <v>2380409446</v>
      </c>
    </row>
    <row r="8" spans="1:16" ht="18.75" customHeight="1" x14ac:dyDescent="0.2">
      <c r="A8" s="494" t="s">
        <v>24</v>
      </c>
      <c r="B8" s="496" t="s">
        <v>25</v>
      </c>
      <c r="C8" s="119" t="s">
        <v>21</v>
      </c>
      <c r="D8" s="168">
        <v>37625900000</v>
      </c>
      <c r="E8" s="169">
        <v>38726221140</v>
      </c>
      <c r="F8" s="169">
        <v>38148654070</v>
      </c>
      <c r="G8" s="169">
        <v>673851</v>
      </c>
      <c r="H8" s="174">
        <v>580989150</v>
      </c>
      <c r="I8" s="172">
        <v>4095931</v>
      </c>
      <c r="J8" s="200">
        <v>522754070</v>
      </c>
      <c r="K8" s="296">
        <v>101.3893463545058</v>
      </c>
      <c r="L8" s="182">
        <v>98.458944567192347</v>
      </c>
      <c r="M8" s="104">
        <v>98.508589134188881</v>
      </c>
      <c r="N8" s="170">
        <v>0</v>
      </c>
      <c r="O8" s="171">
        <v>0</v>
      </c>
      <c r="P8" s="172">
        <v>580989150</v>
      </c>
    </row>
    <row r="9" spans="1:16" ht="18.75" customHeight="1" x14ac:dyDescent="0.2">
      <c r="A9" s="495"/>
      <c r="B9" s="496"/>
      <c r="C9" s="119" t="s">
        <v>22</v>
      </c>
      <c r="D9" s="168">
        <v>669000000</v>
      </c>
      <c r="E9" s="169">
        <v>2608056122</v>
      </c>
      <c r="F9" s="169">
        <v>669900530</v>
      </c>
      <c r="G9" s="169">
        <v>138828671</v>
      </c>
      <c r="H9" s="174">
        <v>1799420296</v>
      </c>
      <c r="I9" s="172">
        <v>93375</v>
      </c>
      <c r="J9" s="200">
        <v>900530</v>
      </c>
      <c r="K9" s="296">
        <v>100.13460837070254</v>
      </c>
      <c r="L9" s="182">
        <v>23.103894034054559</v>
      </c>
      <c r="M9" s="104">
        <v>25.685817277823137</v>
      </c>
      <c r="N9" s="170">
        <v>0</v>
      </c>
      <c r="O9" s="171">
        <v>0</v>
      </c>
      <c r="P9" s="172">
        <v>1799420296</v>
      </c>
    </row>
    <row r="10" spans="1:16" ht="18.75" customHeight="1" x14ac:dyDescent="0.2">
      <c r="A10" s="495"/>
      <c r="B10" s="496"/>
      <c r="C10" s="119" t="s">
        <v>23</v>
      </c>
      <c r="D10" s="297">
        <v>38294900000</v>
      </c>
      <c r="E10" s="298">
        <v>41334277262</v>
      </c>
      <c r="F10" s="298">
        <v>38818554600</v>
      </c>
      <c r="G10" s="298">
        <v>139502522</v>
      </c>
      <c r="H10" s="299">
        <v>2380409446</v>
      </c>
      <c r="I10" s="300">
        <v>4189306</v>
      </c>
      <c r="J10" s="301">
        <v>523654600</v>
      </c>
      <c r="K10" s="302">
        <v>101.36742647193229</v>
      </c>
      <c r="L10" s="183">
        <v>93.205237319852372</v>
      </c>
      <c r="M10" s="105">
        <v>93.913713197272259</v>
      </c>
      <c r="N10" s="303">
        <v>0</v>
      </c>
      <c r="O10" s="299">
        <v>0</v>
      </c>
      <c r="P10" s="300">
        <v>2380409446</v>
      </c>
    </row>
    <row r="11" spans="1:16" ht="18.75" customHeight="1" x14ac:dyDescent="0.2">
      <c r="A11" s="495"/>
      <c r="B11" s="497" t="s">
        <v>26</v>
      </c>
      <c r="C11" s="119" t="s">
        <v>21</v>
      </c>
      <c r="D11" s="168">
        <v>1292000000</v>
      </c>
      <c r="E11" s="169">
        <v>1292565510</v>
      </c>
      <c r="F11" s="169">
        <v>1292565510</v>
      </c>
      <c r="G11" s="171">
        <v>0</v>
      </c>
      <c r="H11" s="174">
        <v>0</v>
      </c>
      <c r="I11" s="172">
        <v>0</v>
      </c>
      <c r="J11" s="200">
        <v>565510</v>
      </c>
      <c r="K11" s="296">
        <v>100.04377012383901</v>
      </c>
      <c r="L11" s="184">
        <v>100</v>
      </c>
      <c r="M11" s="102">
        <v>100</v>
      </c>
      <c r="N11" s="173">
        <v>0</v>
      </c>
      <c r="O11" s="174">
        <v>0</v>
      </c>
      <c r="P11" s="172">
        <v>0</v>
      </c>
    </row>
    <row r="12" spans="1:16" ht="18.75" customHeight="1" x14ac:dyDescent="0.2">
      <c r="A12" s="495"/>
      <c r="B12" s="497"/>
      <c r="C12" s="119" t="s">
        <v>23</v>
      </c>
      <c r="D12" s="297">
        <v>1292000000</v>
      </c>
      <c r="E12" s="298">
        <v>1292565510</v>
      </c>
      <c r="F12" s="298">
        <v>1292565510</v>
      </c>
      <c r="G12" s="299">
        <v>0</v>
      </c>
      <c r="H12" s="299">
        <v>0</v>
      </c>
      <c r="I12" s="300">
        <v>0</v>
      </c>
      <c r="J12" s="301">
        <v>565510</v>
      </c>
      <c r="K12" s="302">
        <v>100.04377012383901</v>
      </c>
      <c r="L12" s="185">
        <v>100</v>
      </c>
      <c r="M12" s="103">
        <v>100</v>
      </c>
      <c r="N12" s="303">
        <v>0</v>
      </c>
      <c r="O12" s="299">
        <v>0</v>
      </c>
      <c r="P12" s="300">
        <v>0</v>
      </c>
    </row>
    <row r="13" spans="1:16" ht="18.75" customHeight="1" x14ac:dyDescent="0.2">
      <c r="A13" s="495"/>
      <c r="B13" s="496" t="s">
        <v>27</v>
      </c>
      <c r="C13" s="119" t="s">
        <v>21</v>
      </c>
      <c r="D13" s="168">
        <v>1358000000</v>
      </c>
      <c r="E13" s="169">
        <v>1358826306</v>
      </c>
      <c r="F13" s="169">
        <v>1358826306</v>
      </c>
      <c r="G13" s="171">
        <v>0</v>
      </c>
      <c r="H13" s="174">
        <v>0</v>
      </c>
      <c r="I13" s="172">
        <v>0</v>
      </c>
      <c r="J13" s="200">
        <v>826306</v>
      </c>
      <c r="K13" s="296">
        <v>100.06084727540501</v>
      </c>
      <c r="L13" s="184">
        <v>100</v>
      </c>
      <c r="M13" s="102">
        <v>100</v>
      </c>
      <c r="N13" s="173">
        <v>0</v>
      </c>
      <c r="O13" s="174">
        <v>0</v>
      </c>
      <c r="P13" s="172">
        <v>0</v>
      </c>
    </row>
    <row r="14" spans="1:16" ht="18.75" customHeight="1" x14ac:dyDescent="0.2">
      <c r="A14" s="495"/>
      <c r="B14" s="496"/>
      <c r="C14" s="119" t="s">
        <v>23</v>
      </c>
      <c r="D14" s="297">
        <v>1358000000</v>
      </c>
      <c r="E14" s="298">
        <v>1358826306</v>
      </c>
      <c r="F14" s="298">
        <v>1358826306</v>
      </c>
      <c r="G14" s="299">
        <v>0</v>
      </c>
      <c r="H14" s="299">
        <v>0</v>
      </c>
      <c r="I14" s="300">
        <v>0</v>
      </c>
      <c r="J14" s="301">
        <v>826306</v>
      </c>
      <c r="K14" s="302">
        <v>100.06084727540501</v>
      </c>
      <c r="L14" s="185">
        <v>100</v>
      </c>
      <c r="M14" s="103">
        <v>100</v>
      </c>
      <c r="N14" s="303">
        <v>0</v>
      </c>
      <c r="O14" s="299">
        <v>0</v>
      </c>
      <c r="P14" s="300">
        <v>0</v>
      </c>
    </row>
    <row r="15" spans="1:16" ht="18.75" customHeight="1" x14ac:dyDescent="0.2">
      <c r="A15" s="516" t="s">
        <v>1</v>
      </c>
      <c r="B15" s="487"/>
      <c r="C15" s="119" t="s">
        <v>101</v>
      </c>
      <c r="D15" s="168">
        <v>6674000000</v>
      </c>
      <c r="E15" s="169">
        <v>7039421600</v>
      </c>
      <c r="F15" s="169">
        <v>7031695084</v>
      </c>
      <c r="G15" s="174">
        <v>30871</v>
      </c>
      <c r="H15" s="174">
        <v>8007080</v>
      </c>
      <c r="I15" s="172">
        <v>311435</v>
      </c>
      <c r="J15" s="200">
        <v>357695084</v>
      </c>
      <c r="K15" s="296">
        <v>105.35953077614624</v>
      </c>
      <c r="L15" s="182">
        <v>99.694448185969847</v>
      </c>
      <c r="M15" s="104">
        <v>99.890239334436231</v>
      </c>
      <c r="N15" s="170">
        <v>0</v>
      </c>
      <c r="O15" s="174">
        <v>24500</v>
      </c>
      <c r="P15" s="172">
        <v>7982580</v>
      </c>
    </row>
    <row r="16" spans="1:16" ht="18.75" customHeight="1" x14ac:dyDescent="0.2">
      <c r="A16" s="516"/>
      <c r="B16" s="487"/>
      <c r="C16" s="119" t="s">
        <v>102</v>
      </c>
      <c r="D16" s="168">
        <v>8000000</v>
      </c>
      <c r="E16" s="169">
        <v>45285974</v>
      </c>
      <c r="F16" s="169">
        <v>7327977</v>
      </c>
      <c r="G16" s="171">
        <v>1970563</v>
      </c>
      <c r="H16" s="174">
        <v>35987434</v>
      </c>
      <c r="I16" s="175">
        <v>0</v>
      </c>
      <c r="J16" s="200">
        <v>-672023</v>
      </c>
      <c r="K16" s="296">
        <v>91.599712499999995</v>
      </c>
      <c r="L16" s="182">
        <v>25.509599913971133</v>
      </c>
      <c r="M16" s="104">
        <v>16.181559879886873</v>
      </c>
      <c r="N16" s="170">
        <v>0</v>
      </c>
      <c r="O16" s="171">
        <v>2203123</v>
      </c>
      <c r="P16" s="172">
        <v>33784311</v>
      </c>
    </row>
    <row r="17" spans="1:16" ht="18.75" customHeight="1" x14ac:dyDescent="0.2">
      <c r="A17" s="516"/>
      <c r="B17" s="487"/>
      <c r="C17" s="119" t="s">
        <v>103</v>
      </c>
      <c r="D17" s="297">
        <v>6682000000</v>
      </c>
      <c r="E17" s="298">
        <v>7084707574</v>
      </c>
      <c r="F17" s="298">
        <v>7039023061</v>
      </c>
      <c r="G17" s="299">
        <v>2001434</v>
      </c>
      <c r="H17" s="299">
        <v>43994514</v>
      </c>
      <c r="I17" s="300">
        <v>311435</v>
      </c>
      <c r="J17" s="301">
        <v>357023061</v>
      </c>
      <c r="K17" s="302">
        <v>105.3430568841664</v>
      </c>
      <c r="L17" s="183">
        <v>99.398091808270095</v>
      </c>
      <c r="M17" s="105">
        <v>99.355167273697276</v>
      </c>
      <c r="N17" s="303">
        <v>0</v>
      </c>
      <c r="O17" s="299">
        <v>2227623</v>
      </c>
      <c r="P17" s="300">
        <v>41766891</v>
      </c>
    </row>
    <row r="18" spans="1:16" ht="18.75" customHeight="1" x14ac:dyDescent="0.2">
      <c r="A18" s="516" t="s">
        <v>104</v>
      </c>
      <c r="B18" s="487"/>
      <c r="C18" s="119" t="s">
        <v>101</v>
      </c>
      <c r="D18" s="168">
        <v>618000000</v>
      </c>
      <c r="E18" s="169">
        <v>618418476</v>
      </c>
      <c r="F18" s="169">
        <v>618418476</v>
      </c>
      <c r="G18" s="174">
        <v>0</v>
      </c>
      <c r="H18" s="174">
        <v>0</v>
      </c>
      <c r="I18" s="172">
        <v>0</v>
      </c>
      <c r="J18" s="200">
        <v>418476</v>
      </c>
      <c r="K18" s="296">
        <v>100.06771456310679</v>
      </c>
      <c r="L18" s="101">
        <v>100</v>
      </c>
      <c r="M18" s="102">
        <v>100</v>
      </c>
      <c r="N18" s="173">
        <v>0</v>
      </c>
      <c r="O18" s="174">
        <v>0</v>
      </c>
      <c r="P18" s="172">
        <v>0</v>
      </c>
    </row>
    <row r="19" spans="1:16" ht="18.75" customHeight="1" x14ac:dyDescent="0.2">
      <c r="A19" s="516"/>
      <c r="B19" s="487"/>
      <c r="C19" s="119" t="s">
        <v>103</v>
      </c>
      <c r="D19" s="297">
        <v>618000000</v>
      </c>
      <c r="E19" s="298">
        <v>618418476</v>
      </c>
      <c r="F19" s="298">
        <v>618418476</v>
      </c>
      <c r="G19" s="299">
        <v>0</v>
      </c>
      <c r="H19" s="299">
        <v>0</v>
      </c>
      <c r="I19" s="300">
        <v>0</v>
      </c>
      <c r="J19" s="301">
        <v>418476</v>
      </c>
      <c r="K19" s="302">
        <v>100.06771456310679</v>
      </c>
      <c r="L19" s="186">
        <v>100</v>
      </c>
      <c r="M19" s="103">
        <v>100</v>
      </c>
      <c r="N19" s="303">
        <v>0</v>
      </c>
      <c r="O19" s="299">
        <v>0</v>
      </c>
      <c r="P19" s="300">
        <v>0</v>
      </c>
    </row>
    <row r="20" spans="1:16" ht="18.75" customHeight="1" x14ac:dyDescent="0.2">
      <c r="A20" s="516" t="s">
        <v>3</v>
      </c>
      <c r="B20" s="487"/>
      <c r="C20" s="119" t="s">
        <v>101</v>
      </c>
      <c r="D20" s="168">
        <v>1279000000</v>
      </c>
      <c r="E20" s="169">
        <v>1380173400</v>
      </c>
      <c r="F20" s="169">
        <v>1352820741</v>
      </c>
      <c r="G20" s="174">
        <v>0</v>
      </c>
      <c r="H20" s="174">
        <v>27352659</v>
      </c>
      <c r="I20" s="172">
        <v>0</v>
      </c>
      <c r="J20" s="200">
        <v>73820741</v>
      </c>
      <c r="K20" s="296">
        <v>105.77175457388586</v>
      </c>
      <c r="L20" s="182">
        <v>98.97246675819072</v>
      </c>
      <c r="M20" s="104">
        <v>98.018172281830672</v>
      </c>
      <c r="N20" s="170">
        <v>0</v>
      </c>
      <c r="O20" s="171">
        <v>0</v>
      </c>
      <c r="P20" s="172">
        <v>27352659</v>
      </c>
    </row>
    <row r="21" spans="1:16" ht="18.75" customHeight="1" x14ac:dyDescent="0.2">
      <c r="A21" s="516"/>
      <c r="B21" s="487"/>
      <c r="C21" s="119" t="s">
        <v>102</v>
      </c>
      <c r="D21" s="168">
        <v>24000000</v>
      </c>
      <c r="E21" s="169">
        <v>208545007</v>
      </c>
      <c r="F21" s="169">
        <v>24074212</v>
      </c>
      <c r="G21" s="171">
        <v>3283746</v>
      </c>
      <c r="H21" s="174">
        <v>181187049</v>
      </c>
      <c r="I21" s="175">
        <v>0</v>
      </c>
      <c r="J21" s="200">
        <v>74212</v>
      </c>
      <c r="K21" s="296">
        <v>100.30921666666666</v>
      </c>
      <c r="L21" s="182">
        <v>12.855771518789179</v>
      </c>
      <c r="M21" s="104">
        <v>11.543892777063707</v>
      </c>
      <c r="N21" s="170">
        <v>0</v>
      </c>
      <c r="O21" s="171">
        <v>4829179</v>
      </c>
      <c r="P21" s="172">
        <v>176357870</v>
      </c>
    </row>
    <row r="22" spans="1:16" ht="18.75" customHeight="1" x14ac:dyDescent="0.2">
      <c r="A22" s="516"/>
      <c r="B22" s="487"/>
      <c r="C22" s="119" t="s">
        <v>103</v>
      </c>
      <c r="D22" s="297">
        <v>1303000000</v>
      </c>
      <c r="E22" s="298">
        <v>1588718407</v>
      </c>
      <c r="F22" s="298">
        <v>1376894953</v>
      </c>
      <c r="G22" s="299">
        <v>3283746</v>
      </c>
      <c r="H22" s="299">
        <v>208539708</v>
      </c>
      <c r="I22" s="300">
        <v>0</v>
      </c>
      <c r="J22" s="301">
        <v>73894953</v>
      </c>
      <c r="K22" s="302">
        <v>105.67113990790484</v>
      </c>
      <c r="L22" s="183">
        <v>85.670574514688312</v>
      </c>
      <c r="M22" s="105">
        <v>86.667023365078947</v>
      </c>
      <c r="N22" s="303">
        <v>0</v>
      </c>
      <c r="O22" s="299">
        <v>4829179</v>
      </c>
      <c r="P22" s="300">
        <v>203710529</v>
      </c>
    </row>
    <row r="23" spans="1:16" ht="18.75" customHeight="1" x14ac:dyDescent="0.2">
      <c r="A23" s="516" t="s">
        <v>4</v>
      </c>
      <c r="B23" s="487"/>
      <c r="C23" s="119" t="s">
        <v>101</v>
      </c>
      <c r="D23" s="168">
        <v>26763000000</v>
      </c>
      <c r="E23" s="169">
        <v>29023247281</v>
      </c>
      <c r="F23" s="169">
        <v>29013993462</v>
      </c>
      <c r="G23" s="171">
        <v>0</v>
      </c>
      <c r="H23" s="174">
        <v>9255001</v>
      </c>
      <c r="I23" s="172">
        <v>1182</v>
      </c>
      <c r="J23" s="200">
        <v>2250993462</v>
      </c>
      <c r="K23" s="296">
        <v>108.41084131823786</v>
      </c>
      <c r="L23" s="182">
        <v>99.741970084038343</v>
      </c>
      <c r="M23" s="104">
        <v>99.968115838622722</v>
      </c>
      <c r="N23" s="170">
        <v>0</v>
      </c>
      <c r="O23" s="171">
        <v>0</v>
      </c>
      <c r="P23" s="172">
        <v>9255001</v>
      </c>
    </row>
    <row r="24" spans="1:16" ht="18.75" customHeight="1" x14ac:dyDescent="0.2">
      <c r="A24" s="516"/>
      <c r="B24" s="487"/>
      <c r="C24" s="119" t="s">
        <v>102</v>
      </c>
      <c r="D24" s="168">
        <v>5000000</v>
      </c>
      <c r="E24" s="169">
        <v>85464569</v>
      </c>
      <c r="F24" s="169">
        <v>11719110</v>
      </c>
      <c r="G24" s="171">
        <v>762382</v>
      </c>
      <c r="H24" s="174">
        <v>72983077</v>
      </c>
      <c r="I24" s="175">
        <v>0</v>
      </c>
      <c r="J24" s="200">
        <v>6719110</v>
      </c>
      <c r="K24" s="296">
        <v>234.38219999999998</v>
      </c>
      <c r="L24" s="182">
        <v>18.47165295359499</v>
      </c>
      <c r="M24" s="104">
        <v>13.712243725233083</v>
      </c>
      <c r="N24" s="170">
        <v>0</v>
      </c>
      <c r="O24" s="171">
        <v>2994339</v>
      </c>
      <c r="P24" s="172">
        <v>69988738</v>
      </c>
    </row>
    <row r="25" spans="1:16" ht="18.75" customHeight="1" x14ac:dyDescent="0.2">
      <c r="A25" s="516"/>
      <c r="B25" s="487"/>
      <c r="C25" s="119" t="s">
        <v>103</v>
      </c>
      <c r="D25" s="297">
        <v>26768000000</v>
      </c>
      <c r="E25" s="298">
        <v>29108711850</v>
      </c>
      <c r="F25" s="298">
        <v>29025712572</v>
      </c>
      <c r="G25" s="299">
        <v>762382</v>
      </c>
      <c r="H25" s="299">
        <v>82238078</v>
      </c>
      <c r="I25" s="300">
        <v>1182</v>
      </c>
      <c r="J25" s="301">
        <v>2257712572</v>
      </c>
      <c r="K25" s="302">
        <v>108.43437153317394</v>
      </c>
      <c r="L25" s="183">
        <v>99.664056395721886</v>
      </c>
      <c r="M25" s="105">
        <v>99.714864476216931</v>
      </c>
      <c r="N25" s="303">
        <v>0</v>
      </c>
      <c r="O25" s="299">
        <v>2994339</v>
      </c>
      <c r="P25" s="300">
        <v>79243739</v>
      </c>
    </row>
    <row r="26" spans="1:16" ht="18.75" customHeight="1" x14ac:dyDescent="0.2">
      <c r="A26" s="490" t="s">
        <v>105</v>
      </c>
      <c r="B26" s="491"/>
      <c r="C26" s="119" t="s">
        <v>101</v>
      </c>
      <c r="D26" s="168">
        <v>29618669000</v>
      </c>
      <c r="E26" s="169">
        <v>29618668852</v>
      </c>
      <c r="F26" s="169">
        <v>29618668852</v>
      </c>
      <c r="G26" s="171">
        <v>0</v>
      </c>
      <c r="H26" s="174">
        <v>0</v>
      </c>
      <c r="I26" s="172">
        <v>0</v>
      </c>
      <c r="J26" s="200">
        <v>-148</v>
      </c>
      <c r="K26" s="296">
        <v>99.999999500315155</v>
      </c>
      <c r="L26" s="101">
        <v>100</v>
      </c>
      <c r="M26" s="102">
        <v>100</v>
      </c>
      <c r="N26" s="173">
        <v>0</v>
      </c>
      <c r="O26" s="174">
        <v>0</v>
      </c>
      <c r="P26" s="172">
        <v>0</v>
      </c>
    </row>
    <row r="27" spans="1:16" ht="18.75" customHeight="1" x14ac:dyDescent="0.2">
      <c r="A27" s="490"/>
      <c r="B27" s="491"/>
      <c r="C27" s="119" t="s">
        <v>103</v>
      </c>
      <c r="D27" s="297">
        <v>29618669000</v>
      </c>
      <c r="E27" s="298">
        <v>29618668852</v>
      </c>
      <c r="F27" s="298">
        <v>29618668852</v>
      </c>
      <c r="G27" s="299">
        <v>0</v>
      </c>
      <c r="H27" s="299">
        <v>0</v>
      </c>
      <c r="I27" s="300">
        <v>0</v>
      </c>
      <c r="J27" s="301">
        <v>-148</v>
      </c>
      <c r="K27" s="302">
        <v>99.999999500315155</v>
      </c>
      <c r="L27" s="186">
        <v>100</v>
      </c>
      <c r="M27" s="103">
        <v>100</v>
      </c>
      <c r="N27" s="303">
        <v>0</v>
      </c>
      <c r="O27" s="299">
        <v>0</v>
      </c>
      <c r="P27" s="300">
        <v>0</v>
      </c>
    </row>
    <row r="28" spans="1:16" ht="18.75" customHeight="1" x14ac:dyDescent="0.2">
      <c r="A28" s="490" t="s">
        <v>106</v>
      </c>
      <c r="B28" s="491"/>
      <c r="C28" s="119" t="s">
        <v>101</v>
      </c>
      <c r="D28" s="168">
        <v>2096865000</v>
      </c>
      <c r="E28" s="169">
        <v>2096865325</v>
      </c>
      <c r="F28" s="169">
        <v>2096865325</v>
      </c>
      <c r="G28" s="171">
        <v>0</v>
      </c>
      <c r="H28" s="174">
        <v>0</v>
      </c>
      <c r="I28" s="172">
        <v>0</v>
      </c>
      <c r="J28" s="200">
        <v>325</v>
      </c>
      <c r="K28" s="296">
        <v>100.00001549932875</v>
      </c>
      <c r="L28" s="101">
        <v>100</v>
      </c>
      <c r="M28" s="102">
        <v>100</v>
      </c>
      <c r="N28" s="173">
        <v>0</v>
      </c>
      <c r="O28" s="174">
        <v>0</v>
      </c>
      <c r="P28" s="172">
        <v>0</v>
      </c>
    </row>
    <row r="29" spans="1:16" ht="18.75" customHeight="1" x14ac:dyDescent="0.2">
      <c r="A29" s="490"/>
      <c r="B29" s="491"/>
      <c r="C29" s="119" t="s">
        <v>103</v>
      </c>
      <c r="D29" s="297">
        <v>2096865000</v>
      </c>
      <c r="E29" s="298">
        <v>2096865325</v>
      </c>
      <c r="F29" s="298">
        <v>2096865325</v>
      </c>
      <c r="G29" s="299">
        <v>0</v>
      </c>
      <c r="H29" s="299">
        <v>0</v>
      </c>
      <c r="I29" s="300">
        <v>0</v>
      </c>
      <c r="J29" s="301">
        <v>325</v>
      </c>
      <c r="K29" s="302">
        <v>100.00001549932875</v>
      </c>
      <c r="L29" s="186">
        <v>100</v>
      </c>
      <c r="M29" s="103">
        <v>100</v>
      </c>
      <c r="N29" s="303">
        <v>0</v>
      </c>
      <c r="O29" s="299">
        <v>0</v>
      </c>
      <c r="P29" s="300">
        <v>0</v>
      </c>
    </row>
    <row r="30" spans="1:16" ht="18.75" customHeight="1" x14ac:dyDescent="0.2">
      <c r="A30" s="516" t="s">
        <v>5</v>
      </c>
      <c r="B30" s="487"/>
      <c r="C30" s="119" t="s">
        <v>101</v>
      </c>
      <c r="D30" s="168">
        <v>2576000000</v>
      </c>
      <c r="E30" s="169">
        <v>2606330800</v>
      </c>
      <c r="F30" s="169">
        <v>2582514300</v>
      </c>
      <c r="G30" s="171">
        <v>0</v>
      </c>
      <c r="H30" s="174">
        <v>29314800</v>
      </c>
      <c r="I30" s="172">
        <v>5498300</v>
      </c>
      <c r="J30" s="200">
        <v>6514300</v>
      </c>
      <c r="K30" s="296">
        <v>100.25288431677019</v>
      </c>
      <c r="L30" s="182">
        <v>98.873029553479967</v>
      </c>
      <c r="M30" s="104">
        <v>99.0862057878455</v>
      </c>
      <c r="N30" s="170">
        <v>7785100</v>
      </c>
      <c r="O30" s="171">
        <v>0</v>
      </c>
      <c r="P30" s="172">
        <v>21529700</v>
      </c>
    </row>
    <row r="31" spans="1:16" ht="18.75" customHeight="1" x14ac:dyDescent="0.2">
      <c r="A31" s="516"/>
      <c r="B31" s="487"/>
      <c r="C31" s="119" t="s">
        <v>102</v>
      </c>
      <c r="D31" s="168">
        <v>31000000</v>
      </c>
      <c r="E31" s="169">
        <v>194660415</v>
      </c>
      <c r="F31" s="169">
        <v>31772200</v>
      </c>
      <c r="G31" s="169">
        <v>20143532</v>
      </c>
      <c r="H31" s="174">
        <v>142957183</v>
      </c>
      <c r="I31" s="172">
        <v>212500</v>
      </c>
      <c r="J31" s="200">
        <v>772200</v>
      </c>
      <c r="K31" s="296">
        <v>102.49096774193549</v>
      </c>
      <c r="L31" s="182">
        <v>16.022048744147646</v>
      </c>
      <c r="M31" s="104">
        <v>16.321859788493718</v>
      </c>
      <c r="N31" s="170">
        <v>801240</v>
      </c>
      <c r="O31" s="171">
        <v>32852163</v>
      </c>
      <c r="P31" s="172">
        <v>109303780</v>
      </c>
    </row>
    <row r="32" spans="1:16" ht="18.75" customHeight="1" x14ac:dyDescent="0.2">
      <c r="A32" s="516"/>
      <c r="B32" s="487"/>
      <c r="C32" s="119" t="s">
        <v>103</v>
      </c>
      <c r="D32" s="297">
        <v>2607000000</v>
      </c>
      <c r="E32" s="298">
        <v>2800991215</v>
      </c>
      <c r="F32" s="298">
        <v>2614286500</v>
      </c>
      <c r="G32" s="298">
        <v>20143532</v>
      </c>
      <c r="H32" s="299">
        <v>172271983</v>
      </c>
      <c r="I32" s="300">
        <v>5710800</v>
      </c>
      <c r="J32" s="301">
        <v>7286500</v>
      </c>
      <c r="K32" s="302">
        <v>100.2794975067127</v>
      </c>
      <c r="L32" s="183">
        <v>93.4557384313444</v>
      </c>
      <c r="M32" s="105">
        <v>93.334334145707061</v>
      </c>
      <c r="N32" s="303">
        <v>8586340</v>
      </c>
      <c r="O32" s="299">
        <v>32852163</v>
      </c>
      <c r="P32" s="300">
        <v>130833480</v>
      </c>
    </row>
    <row r="33" spans="1:16" ht="18.75" customHeight="1" x14ac:dyDescent="0.2">
      <c r="A33" s="516" t="s">
        <v>6</v>
      </c>
      <c r="B33" s="487"/>
      <c r="C33" s="119" t="s">
        <v>101</v>
      </c>
      <c r="D33" s="168">
        <v>1400000000</v>
      </c>
      <c r="E33" s="169">
        <v>1400772035</v>
      </c>
      <c r="F33" s="169">
        <v>1400772035</v>
      </c>
      <c r="G33" s="171">
        <v>0</v>
      </c>
      <c r="H33" s="174">
        <v>0</v>
      </c>
      <c r="I33" s="172">
        <v>0</v>
      </c>
      <c r="J33" s="200">
        <v>772035</v>
      </c>
      <c r="K33" s="296">
        <v>100.05514535714286</v>
      </c>
      <c r="L33" s="101">
        <v>100</v>
      </c>
      <c r="M33" s="102">
        <v>100</v>
      </c>
      <c r="N33" s="170">
        <v>0</v>
      </c>
      <c r="O33" s="171">
        <v>0</v>
      </c>
      <c r="P33" s="172">
        <v>0</v>
      </c>
    </row>
    <row r="34" spans="1:16" ht="18.75" customHeight="1" x14ac:dyDescent="0.2">
      <c r="A34" s="516"/>
      <c r="B34" s="487"/>
      <c r="C34" s="119" t="s">
        <v>29</v>
      </c>
      <c r="D34" s="168">
        <v>0</v>
      </c>
      <c r="E34" s="169">
        <v>0</v>
      </c>
      <c r="F34" s="169">
        <v>0</v>
      </c>
      <c r="G34" s="171">
        <v>0</v>
      </c>
      <c r="H34" s="174">
        <v>0</v>
      </c>
      <c r="I34" s="172">
        <v>0</v>
      </c>
      <c r="J34" s="200">
        <v>0</v>
      </c>
      <c r="K34" s="176" t="s">
        <v>107</v>
      </c>
      <c r="L34" s="182" t="s">
        <v>7</v>
      </c>
      <c r="M34" s="104" t="s">
        <v>107</v>
      </c>
      <c r="N34" s="170">
        <v>0</v>
      </c>
      <c r="O34" s="171">
        <v>0</v>
      </c>
      <c r="P34" s="172">
        <v>0</v>
      </c>
    </row>
    <row r="35" spans="1:16" ht="18.75" customHeight="1" x14ac:dyDescent="0.2">
      <c r="A35" s="516"/>
      <c r="B35" s="487"/>
      <c r="C35" s="119" t="s">
        <v>108</v>
      </c>
      <c r="D35" s="297">
        <v>1400000000</v>
      </c>
      <c r="E35" s="298">
        <v>1400772035</v>
      </c>
      <c r="F35" s="298">
        <v>1400772035</v>
      </c>
      <c r="G35" s="298">
        <v>0</v>
      </c>
      <c r="H35" s="299">
        <v>0</v>
      </c>
      <c r="I35" s="300">
        <v>0</v>
      </c>
      <c r="J35" s="301">
        <v>772035</v>
      </c>
      <c r="K35" s="302">
        <v>100.05514535714286</v>
      </c>
      <c r="L35" s="186">
        <v>100</v>
      </c>
      <c r="M35" s="103">
        <v>100</v>
      </c>
      <c r="N35" s="303">
        <v>0</v>
      </c>
      <c r="O35" s="299">
        <v>0</v>
      </c>
      <c r="P35" s="300">
        <v>0</v>
      </c>
    </row>
    <row r="36" spans="1:16" ht="18.75" customHeight="1" x14ac:dyDescent="0.2">
      <c r="A36" s="516" t="s">
        <v>8</v>
      </c>
      <c r="B36" s="487"/>
      <c r="C36" s="119" t="s">
        <v>109</v>
      </c>
      <c r="D36" s="168">
        <v>577000000</v>
      </c>
      <c r="E36" s="169">
        <v>577615775</v>
      </c>
      <c r="F36" s="169">
        <v>577615775</v>
      </c>
      <c r="G36" s="171">
        <v>0</v>
      </c>
      <c r="H36" s="174">
        <v>0</v>
      </c>
      <c r="I36" s="172">
        <v>0</v>
      </c>
      <c r="J36" s="200">
        <v>615775</v>
      </c>
      <c r="K36" s="296">
        <v>100.10672010398613</v>
      </c>
      <c r="L36" s="182">
        <v>99.4</v>
      </c>
      <c r="M36" s="102">
        <v>100</v>
      </c>
      <c r="N36" s="170">
        <v>0</v>
      </c>
      <c r="O36" s="171">
        <v>0</v>
      </c>
      <c r="P36" s="172">
        <v>0</v>
      </c>
    </row>
    <row r="37" spans="1:16" ht="18.75" customHeight="1" x14ac:dyDescent="0.2">
      <c r="A37" s="516"/>
      <c r="B37" s="487"/>
      <c r="C37" s="119" t="s">
        <v>110</v>
      </c>
      <c r="D37" s="177">
        <v>3000000</v>
      </c>
      <c r="E37" s="178">
        <v>3384000</v>
      </c>
      <c r="F37" s="178">
        <v>3384000</v>
      </c>
      <c r="G37" s="174">
        <v>0</v>
      </c>
      <c r="H37" s="174">
        <v>0</v>
      </c>
      <c r="I37" s="175">
        <v>0</v>
      </c>
      <c r="J37" s="200">
        <v>384000</v>
      </c>
      <c r="K37" s="296">
        <v>112.79999999999998</v>
      </c>
      <c r="L37" s="184">
        <v>0</v>
      </c>
      <c r="M37" s="102">
        <v>100</v>
      </c>
      <c r="N37" s="173">
        <v>0</v>
      </c>
      <c r="O37" s="174">
        <v>0</v>
      </c>
      <c r="P37" s="172">
        <v>0</v>
      </c>
    </row>
    <row r="38" spans="1:16" ht="18.75" customHeight="1" x14ac:dyDescent="0.2">
      <c r="A38" s="516"/>
      <c r="B38" s="487"/>
      <c r="C38" s="119" t="s">
        <v>108</v>
      </c>
      <c r="D38" s="297">
        <v>580000000</v>
      </c>
      <c r="E38" s="298">
        <v>580999775</v>
      </c>
      <c r="F38" s="298">
        <v>580999775</v>
      </c>
      <c r="G38" s="298">
        <v>0</v>
      </c>
      <c r="H38" s="299">
        <v>0</v>
      </c>
      <c r="I38" s="300">
        <v>0</v>
      </c>
      <c r="J38" s="301">
        <v>999775</v>
      </c>
      <c r="K38" s="302">
        <v>100.172375</v>
      </c>
      <c r="L38" s="183">
        <v>99.389256601294207</v>
      </c>
      <c r="M38" s="103">
        <v>100</v>
      </c>
      <c r="N38" s="303">
        <v>0</v>
      </c>
      <c r="O38" s="299">
        <v>0</v>
      </c>
      <c r="P38" s="300">
        <v>0</v>
      </c>
    </row>
    <row r="39" spans="1:16" ht="18.75" customHeight="1" x14ac:dyDescent="0.2">
      <c r="A39" s="516" t="s">
        <v>9</v>
      </c>
      <c r="B39" s="487"/>
      <c r="C39" s="119" t="s">
        <v>109</v>
      </c>
      <c r="D39" s="168">
        <v>17263000000</v>
      </c>
      <c r="E39" s="169">
        <v>17438009400</v>
      </c>
      <c r="F39" s="169">
        <v>17316664360</v>
      </c>
      <c r="G39" s="169">
        <v>50000</v>
      </c>
      <c r="H39" s="174">
        <v>121577740</v>
      </c>
      <c r="I39" s="172">
        <v>282700</v>
      </c>
      <c r="J39" s="200">
        <v>53664360</v>
      </c>
      <c r="K39" s="296">
        <v>100.31086346521462</v>
      </c>
      <c r="L39" s="182">
        <v>99.246767609341774</v>
      </c>
      <c r="M39" s="104">
        <v>99.304134794192734</v>
      </c>
      <c r="N39" s="170">
        <v>76257674</v>
      </c>
      <c r="O39" s="171">
        <v>148400</v>
      </c>
      <c r="P39" s="172">
        <v>45171666</v>
      </c>
    </row>
    <row r="40" spans="1:16" ht="18.75" customHeight="1" x14ac:dyDescent="0.2">
      <c r="A40" s="516"/>
      <c r="B40" s="487"/>
      <c r="C40" s="119" t="s">
        <v>110</v>
      </c>
      <c r="D40" s="168">
        <v>116000000</v>
      </c>
      <c r="E40" s="169">
        <v>298776748</v>
      </c>
      <c r="F40" s="169">
        <v>116639420</v>
      </c>
      <c r="G40" s="169">
        <v>18456095</v>
      </c>
      <c r="H40" s="174">
        <v>163928733</v>
      </c>
      <c r="I40" s="172">
        <v>247500</v>
      </c>
      <c r="J40" s="200">
        <v>639420</v>
      </c>
      <c r="K40" s="296">
        <v>100.55122413793103</v>
      </c>
      <c r="L40" s="182">
        <v>38.714917965918943</v>
      </c>
      <c r="M40" s="104">
        <v>39.038988402136297</v>
      </c>
      <c r="N40" s="170">
        <v>7650422</v>
      </c>
      <c r="O40" s="171">
        <v>27259250</v>
      </c>
      <c r="P40" s="172">
        <v>129019061</v>
      </c>
    </row>
    <row r="41" spans="1:16" ht="18.75" customHeight="1" x14ac:dyDescent="0.2">
      <c r="A41" s="516"/>
      <c r="B41" s="487"/>
      <c r="C41" s="119" t="s">
        <v>108</v>
      </c>
      <c r="D41" s="297">
        <v>17379000000</v>
      </c>
      <c r="E41" s="298">
        <v>17736786148</v>
      </c>
      <c r="F41" s="298">
        <v>17433303780</v>
      </c>
      <c r="G41" s="298">
        <v>18506095</v>
      </c>
      <c r="H41" s="299">
        <v>285506473</v>
      </c>
      <c r="I41" s="300">
        <v>530200</v>
      </c>
      <c r="J41" s="301">
        <v>54303780</v>
      </c>
      <c r="K41" s="302">
        <v>100.31246780597272</v>
      </c>
      <c r="L41" s="183">
        <v>98.132225398791022</v>
      </c>
      <c r="M41" s="105">
        <v>98.288966414390572</v>
      </c>
      <c r="N41" s="303">
        <v>83908096</v>
      </c>
      <c r="O41" s="299">
        <v>27407650</v>
      </c>
      <c r="P41" s="300">
        <v>174190727</v>
      </c>
    </row>
    <row r="42" spans="1:16" ht="18.75" customHeight="1" x14ac:dyDescent="0.2">
      <c r="A42" s="516" t="s">
        <v>10</v>
      </c>
      <c r="B42" s="487"/>
      <c r="C42" s="119" t="s">
        <v>109</v>
      </c>
      <c r="D42" s="168">
        <v>400000</v>
      </c>
      <c r="E42" s="169">
        <v>487600</v>
      </c>
      <c r="F42" s="169">
        <v>464800</v>
      </c>
      <c r="G42" s="171">
        <v>0</v>
      </c>
      <c r="H42" s="174">
        <v>22800</v>
      </c>
      <c r="I42" s="172">
        <v>0</v>
      </c>
      <c r="J42" s="200">
        <v>64800</v>
      </c>
      <c r="K42" s="296">
        <v>116.19999999999999</v>
      </c>
      <c r="L42" s="101">
        <v>100</v>
      </c>
      <c r="M42" s="104">
        <v>95.324036095159968</v>
      </c>
      <c r="N42" s="170">
        <v>0</v>
      </c>
      <c r="O42" s="171">
        <v>0</v>
      </c>
      <c r="P42" s="172">
        <v>22800</v>
      </c>
    </row>
    <row r="43" spans="1:16" ht="18.75" customHeight="1" x14ac:dyDescent="0.2">
      <c r="A43" s="516"/>
      <c r="B43" s="487"/>
      <c r="C43" s="119" t="s">
        <v>29</v>
      </c>
      <c r="D43" s="168">
        <v>0</v>
      </c>
      <c r="E43" s="169">
        <v>0</v>
      </c>
      <c r="F43" s="169">
        <v>0</v>
      </c>
      <c r="G43" s="171">
        <v>0</v>
      </c>
      <c r="H43" s="174">
        <v>0</v>
      </c>
      <c r="I43" s="172">
        <v>0</v>
      </c>
      <c r="J43" s="200">
        <v>0</v>
      </c>
      <c r="K43" s="176" t="s">
        <v>107</v>
      </c>
      <c r="L43" s="101" t="s">
        <v>7</v>
      </c>
      <c r="M43" s="104" t="s">
        <v>107</v>
      </c>
      <c r="N43" s="170">
        <v>0</v>
      </c>
      <c r="O43" s="171">
        <v>0</v>
      </c>
      <c r="P43" s="172">
        <v>0</v>
      </c>
    </row>
    <row r="44" spans="1:16" ht="18.75" customHeight="1" x14ac:dyDescent="0.2">
      <c r="A44" s="516"/>
      <c r="B44" s="487"/>
      <c r="C44" s="119" t="s">
        <v>108</v>
      </c>
      <c r="D44" s="297">
        <v>400000</v>
      </c>
      <c r="E44" s="298">
        <v>487600</v>
      </c>
      <c r="F44" s="298">
        <v>464800</v>
      </c>
      <c r="G44" s="298">
        <v>0</v>
      </c>
      <c r="H44" s="299">
        <v>22800</v>
      </c>
      <c r="I44" s="300">
        <v>0</v>
      </c>
      <c r="J44" s="301">
        <v>64800</v>
      </c>
      <c r="K44" s="302">
        <v>116.19999999999999</v>
      </c>
      <c r="L44" s="186">
        <v>100</v>
      </c>
      <c r="M44" s="105">
        <v>95.324036095159968</v>
      </c>
      <c r="N44" s="303">
        <v>0</v>
      </c>
      <c r="O44" s="299">
        <v>0</v>
      </c>
      <c r="P44" s="300">
        <v>22800</v>
      </c>
    </row>
    <row r="45" spans="1:16" ht="18.75" customHeight="1" x14ac:dyDescent="0.2">
      <c r="A45" s="516" t="s">
        <v>11</v>
      </c>
      <c r="B45" s="487"/>
      <c r="C45" s="119" t="s">
        <v>109</v>
      </c>
      <c r="D45" s="168">
        <v>1422000000</v>
      </c>
      <c r="E45" s="169">
        <v>1429452500</v>
      </c>
      <c r="F45" s="169">
        <v>1429593400</v>
      </c>
      <c r="G45" s="171">
        <v>0</v>
      </c>
      <c r="H45" s="174">
        <v>0</v>
      </c>
      <c r="I45" s="172">
        <v>140900</v>
      </c>
      <c r="J45" s="200">
        <v>7593400</v>
      </c>
      <c r="K45" s="296">
        <v>100.53399437412097</v>
      </c>
      <c r="L45" s="101">
        <v>100.00575101244831</v>
      </c>
      <c r="M45" s="104">
        <v>100.00985692074413</v>
      </c>
      <c r="N45" s="170">
        <v>0</v>
      </c>
      <c r="O45" s="171">
        <v>0</v>
      </c>
      <c r="P45" s="172">
        <v>0</v>
      </c>
    </row>
    <row r="46" spans="1:16" ht="18.75" customHeight="1" x14ac:dyDescent="0.2">
      <c r="A46" s="516"/>
      <c r="B46" s="487"/>
      <c r="C46" s="119" t="s">
        <v>110</v>
      </c>
      <c r="D46" s="168">
        <v>0</v>
      </c>
      <c r="E46" s="169">
        <v>0</v>
      </c>
      <c r="F46" s="169">
        <v>0</v>
      </c>
      <c r="G46" s="171">
        <v>0</v>
      </c>
      <c r="H46" s="174">
        <v>0</v>
      </c>
      <c r="I46" s="172">
        <v>0</v>
      </c>
      <c r="J46" s="200">
        <v>0</v>
      </c>
      <c r="K46" s="176" t="s">
        <v>107</v>
      </c>
      <c r="L46" s="101" t="s">
        <v>7</v>
      </c>
      <c r="M46" s="102" t="s">
        <v>107</v>
      </c>
      <c r="N46" s="170">
        <v>0</v>
      </c>
      <c r="O46" s="171">
        <v>0</v>
      </c>
      <c r="P46" s="172">
        <v>0</v>
      </c>
    </row>
    <row r="47" spans="1:16" ht="18.75" customHeight="1" x14ac:dyDescent="0.2">
      <c r="A47" s="516"/>
      <c r="B47" s="487"/>
      <c r="C47" s="119" t="s">
        <v>108</v>
      </c>
      <c r="D47" s="297">
        <v>1422000000</v>
      </c>
      <c r="E47" s="298">
        <v>1429452500</v>
      </c>
      <c r="F47" s="298">
        <v>1429593400</v>
      </c>
      <c r="G47" s="298">
        <v>0</v>
      </c>
      <c r="H47" s="299">
        <v>0</v>
      </c>
      <c r="I47" s="300">
        <v>140900</v>
      </c>
      <c r="J47" s="301">
        <v>7593400</v>
      </c>
      <c r="K47" s="302">
        <v>100.53399437412097</v>
      </c>
      <c r="L47" s="186">
        <v>100.00575101244831</v>
      </c>
      <c r="M47" s="105">
        <v>100.00985692074413</v>
      </c>
      <c r="N47" s="303">
        <v>0</v>
      </c>
      <c r="O47" s="299">
        <v>0</v>
      </c>
      <c r="P47" s="300">
        <v>0</v>
      </c>
    </row>
    <row r="48" spans="1:16" ht="18.75" customHeight="1" x14ac:dyDescent="0.2">
      <c r="A48" s="516" t="s">
        <v>12</v>
      </c>
      <c r="B48" s="487"/>
      <c r="C48" s="119" t="s">
        <v>109</v>
      </c>
      <c r="D48" s="168">
        <v>10115000000</v>
      </c>
      <c r="E48" s="169">
        <v>10182418178</v>
      </c>
      <c r="F48" s="169">
        <v>10123465751</v>
      </c>
      <c r="G48" s="171">
        <v>0</v>
      </c>
      <c r="H48" s="174">
        <v>58952427</v>
      </c>
      <c r="I48" s="175">
        <v>0</v>
      </c>
      <c r="J48" s="200">
        <v>8465751</v>
      </c>
      <c r="K48" s="296">
        <v>100.08369501730104</v>
      </c>
      <c r="L48" s="182">
        <v>99.43456469287031</v>
      </c>
      <c r="M48" s="104">
        <v>99.421037066348617</v>
      </c>
      <c r="N48" s="170">
        <v>58952427</v>
      </c>
      <c r="O48" s="171">
        <v>0</v>
      </c>
      <c r="P48" s="172">
        <v>0</v>
      </c>
    </row>
    <row r="49" spans="1:16" ht="18.75" customHeight="1" x14ac:dyDescent="0.2">
      <c r="A49" s="516"/>
      <c r="B49" s="487"/>
      <c r="C49" s="119" t="s">
        <v>110</v>
      </c>
      <c r="D49" s="168">
        <v>59000000</v>
      </c>
      <c r="E49" s="169">
        <v>238193804</v>
      </c>
      <c r="F49" s="169">
        <v>59440145</v>
      </c>
      <c r="G49" s="171">
        <v>178753659</v>
      </c>
      <c r="H49" s="174">
        <v>0</v>
      </c>
      <c r="I49" s="172">
        <v>0</v>
      </c>
      <c r="J49" s="200">
        <v>440145</v>
      </c>
      <c r="K49" s="296">
        <v>100.74600847457627</v>
      </c>
      <c r="L49" s="182">
        <v>25.526633515899405</v>
      </c>
      <c r="M49" s="104">
        <v>24.954530303399498</v>
      </c>
      <c r="N49" s="170">
        <v>0</v>
      </c>
      <c r="O49" s="171">
        <v>0</v>
      </c>
      <c r="P49" s="172">
        <v>0</v>
      </c>
    </row>
    <row r="50" spans="1:16" ht="18.75" customHeight="1" x14ac:dyDescent="0.2">
      <c r="A50" s="516"/>
      <c r="B50" s="487"/>
      <c r="C50" s="119" t="s">
        <v>108</v>
      </c>
      <c r="D50" s="297">
        <v>10174000000</v>
      </c>
      <c r="E50" s="298">
        <v>10420611982</v>
      </c>
      <c r="F50" s="298">
        <v>10182905896</v>
      </c>
      <c r="G50" s="298">
        <v>178753659</v>
      </c>
      <c r="H50" s="299">
        <v>58952427</v>
      </c>
      <c r="I50" s="300">
        <v>0</v>
      </c>
      <c r="J50" s="301">
        <v>8905896</v>
      </c>
      <c r="K50" s="302">
        <v>100.08753583644585</v>
      </c>
      <c r="L50" s="183">
        <v>97.784718477487999</v>
      </c>
      <c r="M50" s="105">
        <v>97.718885547119498</v>
      </c>
      <c r="N50" s="303">
        <v>58952427</v>
      </c>
      <c r="O50" s="299">
        <v>0</v>
      </c>
      <c r="P50" s="300">
        <v>0</v>
      </c>
    </row>
    <row r="51" spans="1:16" ht="18.75" customHeight="1" x14ac:dyDescent="0.2">
      <c r="A51" s="516" t="s">
        <v>36</v>
      </c>
      <c r="B51" s="487"/>
      <c r="C51" s="119" t="s">
        <v>109</v>
      </c>
      <c r="D51" s="168">
        <v>9700000</v>
      </c>
      <c r="E51" s="169">
        <v>10758500</v>
      </c>
      <c r="F51" s="169">
        <v>10758500</v>
      </c>
      <c r="G51" s="171">
        <v>0</v>
      </c>
      <c r="H51" s="174">
        <v>0</v>
      </c>
      <c r="I51" s="172">
        <v>0</v>
      </c>
      <c r="J51" s="200">
        <v>1058500</v>
      </c>
      <c r="K51" s="296">
        <v>110.91237113402062</v>
      </c>
      <c r="L51" s="101">
        <v>100</v>
      </c>
      <c r="M51" s="102">
        <v>100</v>
      </c>
      <c r="N51" s="173">
        <v>0</v>
      </c>
      <c r="O51" s="174">
        <v>0</v>
      </c>
      <c r="P51" s="172">
        <v>0</v>
      </c>
    </row>
    <row r="52" spans="1:16" ht="18.75" customHeight="1" x14ac:dyDescent="0.2">
      <c r="A52" s="516"/>
      <c r="B52" s="487"/>
      <c r="C52" s="119" t="s">
        <v>108</v>
      </c>
      <c r="D52" s="297">
        <v>9700000</v>
      </c>
      <c r="E52" s="298">
        <v>10758500</v>
      </c>
      <c r="F52" s="298">
        <v>10758500</v>
      </c>
      <c r="G52" s="299">
        <v>0</v>
      </c>
      <c r="H52" s="299">
        <v>0</v>
      </c>
      <c r="I52" s="300">
        <v>0</v>
      </c>
      <c r="J52" s="301">
        <v>1058500</v>
      </c>
      <c r="K52" s="302">
        <v>110.91237113402062</v>
      </c>
      <c r="L52" s="186">
        <v>100</v>
      </c>
      <c r="M52" s="103">
        <v>100</v>
      </c>
      <c r="N52" s="303">
        <v>0</v>
      </c>
      <c r="O52" s="299">
        <v>0</v>
      </c>
      <c r="P52" s="300">
        <v>0</v>
      </c>
    </row>
    <row r="53" spans="1:16" ht="18.75" customHeight="1" x14ac:dyDescent="0.2">
      <c r="A53" s="516" t="s">
        <v>13</v>
      </c>
      <c r="B53" s="487"/>
      <c r="C53" s="119" t="s">
        <v>21</v>
      </c>
      <c r="D53" s="179">
        <v>770000000</v>
      </c>
      <c r="E53" s="171">
        <v>770452400</v>
      </c>
      <c r="F53" s="171">
        <v>770452400</v>
      </c>
      <c r="G53" s="171">
        <v>0</v>
      </c>
      <c r="H53" s="174">
        <v>0</v>
      </c>
      <c r="I53" s="172">
        <v>0</v>
      </c>
      <c r="J53" s="200">
        <v>452400</v>
      </c>
      <c r="K53" s="176">
        <v>100.05875324675324</v>
      </c>
      <c r="L53" s="101">
        <v>100</v>
      </c>
      <c r="M53" s="102">
        <v>100</v>
      </c>
      <c r="N53" s="173">
        <v>0</v>
      </c>
      <c r="O53" s="174">
        <v>0</v>
      </c>
      <c r="P53" s="172">
        <v>0</v>
      </c>
    </row>
    <row r="54" spans="1:16" ht="18.75" customHeight="1" x14ac:dyDescent="0.2">
      <c r="A54" s="516"/>
      <c r="B54" s="487"/>
      <c r="C54" s="119" t="s">
        <v>23</v>
      </c>
      <c r="D54" s="297">
        <v>770000000</v>
      </c>
      <c r="E54" s="298">
        <v>770452400</v>
      </c>
      <c r="F54" s="298">
        <v>770452400</v>
      </c>
      <c r="G54" s="299">
        <v>0</v>
      </c>
      <c r="H54" s="299">
        <v>0</v>
      </c>
      <c r="I54" s="300">
        <v>0</v>
      </c>
      <c r="J54" s="301">
        <v>452400</v>
      </c>
      <c r="K54" s="180">
        <v>100.05875324675324</v>
      </c>
      <c r="L54" s="185">
        <v>100</v>
      </c>
      <c r="M54" s="103">
        <v>100</v>
      </c>
      <c r="N54" s="303">
        <v>0</v>
      </c>
      <c r="O54" s="299">
        <v>0</v>
      </c>
      <c r="P54" s="300">
        <v>0</v>
      </c>
    </row>
    <row r="55" spans="1:16" ht="18.75" customHeight="1" x14ac:dyDescent="0.2">
      <c r="A55" s="492" t="s">
        <v>37</v>
      </c>
      <c r="B55" s="493"/>
      <c r="C55" s="119" t="s">
        <v>102</v>
      </c>
      <c r="D55" s="168">
        <v>0</v>
      </c>
      <c r="E55" s="169">
        <v>0</v>
      </c>
      <c r="F55" s="169">
        <v>0</v>
      </c>
      <c r="G55" s="169">
        <v>0</v>
      </c>
      <c r="H55" s="178">
        <v>0</v>
      </c>
      <c r="I55" s="172">
        <v>0</v>
      </c>
      <c r="J55" s="200">
        <v>0</v>
      </c>
      <c r="K55" s="176" t="s">
        <v>111</v>
      </c>
      <c r="L55" s="182" t="s">
        <v>7</v>
      </c>
      <c r="M55" s="104" t="s">
        <v>111</v>
      </c>
      <c r="N55" s="173">
        <v>0</v>
      </c>
      <c r="O55" s="174">
        <v>0</v>
      </c>
      <c r="P55" s="172">
        <v>0</v>
      </c>
    </row>
    <row r="56" spans="1:16" ht="18.75" customHeight="1" x14ac:dyDescent="0.2">
      <c r="A56" s="492" t="s">
        <v>38</v>
      </c>
      <c r="B56" s="493"/>
      <c r="C56" s="119" t="s">
        <v>103</v>
      </c>
      <c r="D56" s="297">
        <v>0</v>
      </c>
      <c r="E56" s="298">
        <v>0</v>
      </c>
      <c r="F56" s="298">
        <v>0</v>
      </c>
      <c r="G56" s="299">
        <v>0</v>
      </c>
      <c r="H56" s="299">
        <v>0</v>
      </c>
      <c r="I56" s="300">
        <v>0</v>
      </c>
      <c r="J56" s="301">
        <v>0</v>
      </c>
      <c r="K56" s="180" t="s">
        <v>112</v>
      </c>
      <c r="L56" s="183" t="s">
        <v>7</v>
      </c>
      <c r="M56" s="105" t="s">
        <v>112</v>
      </c>
      <c r="N56" s="303">
        <v>0</v>
      </c>
      <c r="O56" s="299">
        <v>0</v>
      </c>
      <c r="P56" s="300">
        <v>0</v>
      </c>
    </row>
    <row r="57" spans="1:16" ht="18.75" customHeight="1" x14ac:dyDescent="0.2">
      <c r="A57" s="516" t="s">
        <v>14</v>
      </c>
      <c r="B57" s="487"/>
      <c r="C57" s="119" t="s">
        <v>101</v>
      </c>
      <c r="D57" s="177">
        <v>141458534000</v>
      </c>
      <c r="E57" s="178">
        <v>145570705078</v>
      </c>
      <c r="F57" s="178">
        <v>144744809147</v>
      </c>
      <c r="G57" s="178">
        <v>754722</v>
      </c>
      <c r="H57" s="178">
        <v>835471657</v>
      </c>
      <c r="I57" s="304">
        <v>10330448</v>
      </c>
      <c r="J57" s="200">
        <v>3286275147</v>
      </c>
      <c r="K57" s="296">
        <v>102.32313672005111</v>
      </c>
      <c r="L57" s="182">
        <v>99.295029824814435</v>
      </c>
      <c r="M57" s="104">
        <v>99.43264963197268</v>
      </c>
      <c r="N57" s="173">
        <v>142995201</v>
      </c>
      <c r="O57" s="174">
        <v>172900</v>
      </c>
      <c r="P57" s="175">
        <v>692303556</v>
      </c>
    </row>
    <row r="58" spans="1:16" ht="18.75" customHeight="1" x14ac:dyDescent="0.2">
      <c r="A58" s="516"/>
      <c r="B58" s="487"/>
      <c r="C58" s="119" t="s">
        <v>102</v>
      </c>
      <c r="D58" s="177">
        <v>915000000</v>
      </c>
      <c r="E58" s="178">
        <v>3682366639</v>
      </c>
      <c r="F58" s="178">
        <v>924257594</v>
      </c>
      <c r="G58" s="178">
        <v>362198648</v>
      </c>
      <c r="H58" s="178">
        <v>2396463772</v>
      </c>
      <c r="I58" s="304">
        <v>553375</v>
      </c>
      <c r="J58" s="200">
        <v>9257594</v>
      </c>
      <c r="K58" s="296">
        <v>101.01175890710383</v>
      </c>
      <c r="L58" s="182">
        <v>23.542847650887346</v>
      </c>
      <c r="M58" s="104">
        <v>25.099553754674346</v>
      </c>
      <c r="N58" s="173">
        <v>8451662</v>
      </c>
      <c r="O58" s="174">
        <v>70138054</v>
      </c>
      <c r="P58" s="175">
        <v>2317874056</v>
      </c>
    </row>
    <row r="59" spans="1:16" ht="18.75" customHeight="1" thickBot="1" x14ac:dyDescent="0.25">
      <c r="A59" s="517"/>
      <c r="B59" s="518"/>
      <c r="C59" s="135" t="s">
        <v>23</v>
      </c>
      <c r="D59" s="305">
        <v>142373534000</v>
      </c>
      <c r="E59" s="306">
        <v>149253071717</v>
      </c>
      <c r="F59" s="306">
        <v>145669066741</v>
      </c>
      <c r="G59" s="306">
        <v>362953370</v>
      </c>
      <c r="H59" s="306">
        <v>3231935429</v>
      </c>
      <c r="I59" s="307">
        <v>10883823</v>
      </c>
      <c r="J59" s="308">
        <v>3295532741</v>
      </c>
      <c r="K59" s="309">
        <v>102.31470881449076</v>
      </c>
      <c r="L59" s="187">
        <v>97.07379971864539</v>
      </c>
      <c r="M59" s="310">
        <v>97.598706053570766</v>
      </c>
      <c r="N59" s="311">
        <v>151446863</v>
      </c>
      <c r="O59" s="312">
        <v>70310954</v>
      </c>
      <c r="P59" s="313">
        <v>3010177612</v>
      </c>
    </row>
    <row r="60" spans="1:16" ht="18.75" customHeight="1" thickBot="1" x14ac:dyDescent="0.25">
      <c r="A60" s="137"/>
      <c r="B60" s="138"/>
      <c r="C60" s="289"/>
      <c r="D60" s="314"/>
      <c r="E60" s="314"/>
      <c r="F60" s="314"/>
      <c r="G60" s="314"/>
      <c r="H60" s="314"/>
      <c r="I60" s="314"/>
      <c r="J60" s="314"/>
      <c r="K60" s="315"/>
      <c r="L60" s="316"/>
      <c r="M60" s="316"/>
      <c r="N60" s="314"/>
      <c r="O60" s="314"/>
      <c r="P60" s="314"/>
    </row>
    <row r="61" spans="1:16" ht="18.75" customHeight="1" x14ac:dyDescent="0.2">
      <c r="A61" s="475" t="s">
        <v>15</v>
      </c>
      <c r="B61" s="476"/>
      <c r="C61" s="477"/>
      <c r="D61" s="188">
        <v>47491860000</v>
      </c>
      <c r="E61" s="189">
        <v>47491860991</v>
      </c>
      <c r="F61" s="189">
        <v>47491860991</v>
      </c>
      <c r="G61" s="190">
        <v>0</v>
      </c>
      <c r="H61" s="322">
        <v>0</v>
      </c>
      <c r="I61" s="192">
        <v>0</v>
      </c>
      <c r="J61" s="293">
        <v>991</v>
      </c>
      <c r="K61" s="294">
        <v>100.00000208667339</v>
      </c>
      <c r="L61" s="193">
        <v>100</v>
      </c>
      <c r="M61" s="317">
        <v>100</v>
      </c>
      <c r="N61" s="191">
        <v>0</v>
      </c>
      <c r="O61" s="190">
        <v>0</v>
      </c>
      <c r="P61" s="192">
        <v>0</v>
      </c>
    </row>
    <row r="62" spans="1:16" ht="18.75" customHeight="1" x14ac:dyDescent="0.2">
      <c r="A62" s="478" t="s">
        <v>16</v>
      </c>
      <c r="B62" s="479"/>
      <c r="C62" s="480"/>
      <c r="D62" s="168">
        <v>31395143000</v>
      </c>
      <c r="E62" s="169">
        <v>31395142991</v>
      </c>
      <c r="F62" s="169">
        <v>31395142991</v>
      </c>
      <c r="G62" s="171">
        <v>0</v>
      </c>
      <c r="H62" s="174">
        <v>0</v>
      </c>
      <c r="I62" s="172">
        <v>0</v>
      </c>
      <c r="J62" s="200">
        <v>-9</v>
      </c>
      <c r="K62" s="296">
        <v>99.999999971333139</v>
      </c>
      <c r="L62" s="101">
        <v>100</v>
      </c>
      <c r="M62" s="318">
        <v>100</v>
      </c>
      <c r="N62" s="170">
        <v>0</v>
      </c>
      <c r="O62" s="171">
        <v>0</v>
      </c>
      <c r="P62" s="172">
        <v>0</v>
      </c>
    </row>
    <row r="63" spans="1:16" ht="18.75" customHeight="1" x14ac:dyDescent="0.2">
      <c r="A63" s="478" t="s">
        <v>39</v>
      </c>
      <c r="B63" s="479"/>
      <c r="C63" s="480"/>
      <c r="D63" s="168">
        <v>19749130000</v>
      </c>
      <c r="E63" s="169">
        <v>19749130000</v>
      </c>
      <c r="F63" s="169">
        <v>19749130000</v>
      </c>
      <c r="G63" s="171">
        <v>0</v>
      </c>
      <c r="H63" s="174">
        <v>0</v>
      </c>
      <c r="I63" s="172">
        <v>0</v>
      </c>
      <c r="J63" s="200">
        <v>0</v>
      </c>
      <c r="K63" s="296">
        <v>100</v>
      </c>
      <c r="L63" s="184">
        <v>100</v>
      </c>
      <c r="M63" s="318">
        <v>100</v>
      </c>
      <c r="N63" s="170">
        <v>0</v>
      </c>
      <c r="O63" s="171">
        <v>0</v>
      </c>
      <c r="P63" s="172">
        <v>0</v>
      </c>
    </row>
    <row r="64" spans="1:16" ht="18.75" customHeight="1" thickBot="1" x14ac:dyDescent="0.25">
      <c r="A64" s="481" t="s">
        <v>60</v>
      </c>
      <c r="B64" s="482"/>
      <c r="C64" s="483"/>
      <c r="D64" s="305">
        <v>178219381000</v>
      </c>
      <c r="E64" s="306">
        <v>185098919717</v>
      </c>
      <c r="F64" s="306">
        <v>181514914741</v>
      </c>
      <c r="G64" s="306">
        <v>362953370</v>
      </c>
      <c r="H64" s="306">
        <v>3231935429</v>
      </c>
      <c r="I64" s="307">
        <v>10883823</v>
      </c>
      <c r="J64" s="308">
        <v>3295533741</v>
      </c>
      <c r="K64" s="309">
        <v>101.84914442105486</v>
      </c>
      <c r="L64" s="187">
        <v>97.633014006822393</v>
      </c>
      <c r="M64" s="310">
        <v>98.063735335960018</v>
      </c>
      <c r="N64" s="308">
        <v>151446863</v>
      </c>
      <c r="O64" s="306">
        <v>70310954</v>
      </c>
      <c r="P64" s="307">
        <v>3010177612</v>
      </c>
    </row>
    <row r="65" spans="1:16" ht="18.75" customHeight="1" thickBot="1" x14ac:dyDescent="0.25">
      <c r="A65" s="147" t="s">
        <v>40</v>
      </c>
      <c r="B65" s="148"/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</row>
    <row r="66" spans="1:16" ht="18.75" customHeight="1" x14ac:dyDescent="0.2">
      <c r="A66" s="514" t="s">
        <v>41</v>
      </c>
      <c r="B66" s="515"/>
      <c r="C66" s="150" t="s">
        <v>113</v>
      </c>
      <c r="D66" s="194">
        <v>0</v>
      </c>
      <c r="E66" s="195">
        <v>18565026519</v>
      </c>
      <c r="F66" s="195">
        <v>18559511059</v>
      </c>
      <c r="G66" s="196">
        <v>0</v>
      </c>
      <c r="H66" s="322">
        <v>5516378</v>
      </c>
      <c r="I66" s="205">
        <v>918</v>
      </c>
      <c r="J66" s="197">
        <v>0</v>
      </c>
      <c r="K66" s="198" t="s">
        <v>114</v>
      </c>
      <c r="L66" s="199">
        <v>99.758401657735234</v>
      </c>
      <c r="M66" s="323">
        <v>99.97029112781307</v>
      </c>
      <c r="N66" s="204">
        <v>0</v>
      </c>
      <c r="O66" s="196">
        <v>0</v>
      </c>
      <c r="P66" s="324">
        <v>5516378</v>
      </c>
    </row>
    <row r="67" spans="1:16" ht="18.75" customHeight="1" x14ac:dyDescent="0.2">
      <c r="A67" s="516"/>
      <c r="B67" s="487"/>
      <c r="C67" s="119" t="s">
        <v>22</v>
      </c>
      <c r="D67" s="168">
        <v>0</v>
      </c>
      <c r="E67" s="169">
        <v>56128793</v>
      </c>
      <c r="F67" s="169">
        <v>7931124</v>
      </c>
      <c r="G67" s="171">
        <v>33200</v>
      </c>
      <c r="H67" s="174">
        <v>48164469</v>
      </c>
      <c r="I67" s="175">
        <v>0</v>
      </c>
      <c r="J67" s="200">
        <v>0</v>
      </c>
      <c r="K67" s="176" t="s">
        <v>87</v>
      </c>
      <c r="L67" s="182">
        <v>47.123303556588056</v>
      </c>
      <c r="M67" s="104">
        <v>14.130223680384505</v>
      </c>
      <c r="N67" s="170">
        <v>0</v>
      </c>
      <c r="O67" s="171">
        <v>17404</v>
      </c>
      <c r="P67" s="325">
        <v>48147065</v>
      </c>
    </row>
    <row r="68" spans="1:16" ht="18.75" customHeight="1" thickBot="1" x14ac:dyDescent="0.25">
      <c r="A68" s="517"/>
      <c r="B68" s="518"/>
      <c r="C68" s="161" t="s">
        <v>115</v>
      </c>
      <c r="D68" s="326">
        <v>0</v>
      </c>
      <c r="E68" s="327">
        <v>18621155312</v>
      </c>
      <c r="F68" s="327">
        <v>18567442183</v>
      </c>
      <c r="G68" s="328">
        <v>33200</v>
      </c>
      <c r="H68" s="328">
        <v>53680847</v>
      </c>
      <c r="I68" s="329">
        <v>918</v>
      </c>
      <c r="J68" s="201">
        <v>0</v>
      </c>
      <c r="K68" s="202" t="s">
        <v>112</v>
      </c>
      <c r="L68" s="203">
        <v>99.742930633657068</v>
      </c>
      <c r="M68" s="330">
        <v>99.711547816985416</v>
      </c>
      <c r="N68" s="331">
        <v>0</v>
      </c>
      <c r="O68" s="328">
        <v>17404</v>
      </c>
      <c r="P68" s="332">
        <v>53663443</v>
      </c>
    </row>
  </sheetData>
  <mergeCells count="39">
    <mergeCell ref="A61:C61"/>
    <mergeCell ref="A62:C62"/>
    <mergeCell ref="A63:C63"/>
    <mergeCell ref="A64:C64"/>
    <mergeCell ref="A66:B68"/>
    <mergeCell ref="A57:B59"/>
    <mergeCell ref="A30:B32"/>
    <mergeCell ref="A33:B35"/>
    <mergeCell ref="A36:B38"/>
    <mergeCell ref="A39:B41"/>
    <mergeCell ref="A42:B44"/>
    <mergeCell ref="A45:B47"/>
    <mergeCell ref="A48:B50"/>
    <mergeCell ref="A51:B52"/>
    <mergeCell ref="A53:B54"/>
    <mergeCell ref="A55:B55"/>
    <mergeCell ref="A56:B56"/>
    <mergeCell ref="A28:B29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</mergeCells>
  <phoneticPr fontId="1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landscape" r:id="rId1"/>
  <headerFooter alignWithMargins="0"/>
  <colBreaks count="1" manualBreakCount="1">
    <brk id="8" max="6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8"/>
  <sheetViews>
    <sheetView defaultGridColor="0" view="pageBreakPreview" colorId="22" zoomScale="60" zoomScaleNormal="60" workbookViewId="0">
      <pane xSplit="3" ySplit="4" topLeftCell="D5" activePane="bottomRight" state="frozenSplit"/>
      <selection activeCell="A2" sqref="A2"/>
      <selection pane="topRight" activeCell="A2" sqref="A2"/>
      <selection pane="bottomLeft" activeCell="A2" sqref="A2"/>
      <selection pane="bottomRight" activeCell="D5" sqref="D5"/>
    </sheetView>
  </sheetViews>
  <sheetFormatPr defaultColWidth="13.42578125" defaultRowHeight="17.25" x14ac:dyDescent="0.2"/>
  <cols>
    <col min="1" max="1" width="7.42578125" style="1" customWidth="1"/>
    <col min="2" max="2" width="20.42578125" style="1" customWidth="1"/>
    <col min="3" max="3" width="5.85546875" style="1" customWidth="1"/>
    <col min="4" max="6" width="23.42578125" style="1" customWidth="1"/>
    <col min="7" max="7" width="18.42578125" style="1" customWidth="1"/>
    <col min="8" max="8" width="20.85546875" style="1" customWidth="1"/>
    <col min="9" max="9" width="18.42578125" style="1" customWidth="1"/>
    <col min="10" max="10" width="20.85546875" style="1" customWidth="1"/>
    <col min="11" max="11" width="10.85546875" style="1" customWidth="1"/>
    <col min="12" max="12" width="9.85546875" style="1" customWidth="1"/>
    <col min="13" max="13" width="10" style="1" customWidth="1"/>
    <col min="14" max="14" width="18.42578125" style="1" customWidth="1"/>
    <col min="15" max="15" width="20" style="1" customWidth="1"/>
    <col min="16" max="16" width="19.28515625" style="1" customWidth="1"/>
    <col min="17" max="16384" width="13.42578125" style="1"/>
  </cols>
  <sheetData>
    <row r="1" spans="1:16" ht="24" x14ac:dyDescent="0.25">
      <c r="A1" s="1" t="s">
        <v>211</v>
      </c>
      <c r="B1" s="2"/>
      <c r="C1" s="2"/>
      <c r="D1" s="2"/>
      <c r="E1" s="2"/>
      <c r="F1" s="2"/>
      <c r="G1" s="165"/>
      <c r="H1" s="165"/>
      <c r="I1" s="165"/>
      <c r="J1" s="2"/>
      <c r="K1" s="2"/>
      <c r="L1" s="2"/>
      <c r="M1" s="2"/>
      <c r="N1" s="2"/>
      <c r="O1" s="2"/>
      <c r="P1" s="2"/>
    </row>
    <row r="2" spans="1:16" ht="19.5" thickBot="1" x14ac:dyDescent="0.25">
      <c r="A2" s="4"/>
      <c r="B2" s="4"/>
      <c r="C2" s="4"/>
      <c r="D2" s="4"/>
      <c r="E2" s="4"/>
      <c r="F2" s="4"/>
      <c r="G2" s="5"/>
      <c r="H2" s="3"/>
      <c r="I2" s="3"/>
      <c r="J2" s="3"/>
      <c r="K2" s="3"/>
      <c r="L2" s="3"/>
      <c r="M2" s="3"/>
      <c r="N2" s="3"/>
      <c r="O2" s="519" t="s">
        <v>117</v>
      </c>
      <c r="P2" s="519"/>
    </row>
    <row r="3" spans="1:16" ht="18.75" customHeight="1" x14ac:dyDescent="0.2">
      <c r="A3" s="520" t="s">
        <v>118</v>
      </c>
      <c r="B3" s="521"/>
      <c r="C3" s="522"/>
      <c r="D3" s="526" t="s">
        <v>119</v>
      </c>
      <c r="E3" s="528" t="s">
        <v>120</v>
      </c>
      <c r="F3" s="528" t="s">
        <v>121</v>
      </c>
      <c r="G3" s="528" t="s">
        <v>122</v>
      </c>
      <c r="H3" s="528" t="s">
        <v>123</v>
      </c>
      <c r="I3" s="530" t="s">
        <v>124</v>
      </c>
      <c r="J3" s="532" t="s">
        <v>18</v>
      </c>
      <c r="K3" s="533"/>
      <c r="L3" s="532" t="s">
        <v>125</v>
      </c>
      <c r="M3" s="533"/>
      <c r="N3" s="532" t="s">
        <v>126</v>
      </c>
      <c r="O3" s="536"/>
      <c r="P3" s="533"/>
    </row>
    <row r="4" spans="1:16" ht="18.75" customHeight="1" thickBot="1" x14ac:dyDescent="0.25">
      <c r="A4" s="523"/>
      <c r="B4" s="524"/>
      <c r="C4" s="525"/>
      <c r="D4" s="527"/>
      <c r="E4" s="529"/>
      <c r="F4" s="529"/>
      <c r="G4" s="529"/>
      <c r="H4" s="529"/>
      <c r="I4" s="531"/>
      <c r="J4" s="6" t="s">
        <v>0</v>
      </c>
      <c r="K4" s="7" t="s">
        <v>127</v>
      </c>
      <c r="L4" s="8" t="s">
        <v>128</v>
      </c>
      <c r="M4" s="9" t="s">
        <v>129</v>
      </c>
      <c r="N4" s="6" t="s">
        <v>130</v>
      </c>
      <c r="O4" s="10" t="s">
        <v>131</v>
      </c>
      <c r="P4" s="7" t="s">
        <v>132</v>
      </c>
    </row>
    <row r="5" spans="1:16" ht="18.75" customHeight="1" x14ac:dyDescent="0.2">
      <c r="A5" s="537" t="s">
        <v>20</v>
      </c>
      <c r="B5" s="538"/>
      <c r="C5" s="11" t="s">
        <v>133</v>
      </c>
      <c r="D5" s="12">
        <v>40056900000</v>
      </c>
      <c r="E5" s="13">
        <v>40826716057</v>
      </c>
      <c r="F5" s="13">
        <v>40288610798</v>
      </c>
      <c r="G5" s="13">
        <v>721717</v>
      </c>
      <c r="H5" s="77">
        <v>542771780</v>
      </c>
      <c r="I5" s="14">
        <v>5388238</v>
      </c>
      <c r="J5" s="15">
        <v>231710798</v>
      </c>
      <c r="K5" s="16">
        <v>100.5784541439802</v>
      </c>
      <c r="L5" s="17">
        <v>98.604155656310638</v>
      </c>
      <c r="M5" s="18">
        <v>98.681977609345978</v>
      </c>
      <c r="N5" s="19">
        <v>0</v>
      </c>
      <c r="O5" s="20">
        <v>0</v>
      </c>
      <c r="P5" s="14">
        <v>542771780</v>
      </c>
    </row>
    <row r="6" spans="1:16" ht="18.75" customHeight="1" x14ac:dyDescent="0.2">
      <c r="A6" s="539"/>
      <c r="B6" s="540"/>
      <c r="C6" s="21" t="s">
        <v>134</v>
      </c>
      <c r="D6" s="22">
        <v>601000000</v>
      </c>
      <c r="E6" s="23">
        <v>2372969379</v>
      </c>
      <c r="F6" s="23">
        <v>601824916</v>
      </c>
      <c r="G6" s="23">
        <v>321046635</v>
      </c>
      <c r="H6" s="24">
        <v>1450191904</v>
      </c>
      <c r="I6" s="25">
        <v>94076</v>
      </c>
      <c r="J6" s="26">
        <v>824916</v>
      </c>
      <c r="K6" s="27">
        <v>100.13725723793678</v>
      </c>
      <c r="L6" s="28">
        <v>25.685817277823137</v>
      </c>
      <c r="M6" s="29">
        <v>25.361680657405568</v>
      </c>
      <c r="N6" s="30">
        <v>0</v>
      </c>
      <c r="O6" s="31">
        <v>0</v>
      </c>
      <c r="P6" s="25">
        <v>1450191904</v>
      </c>
    </row>
    <row r="7" spans="1:16" ht="18.75" customHeight="1" x14ac:dyDescent="0.2">
      <c r="A7" s="539"/>
      <c r="B7" s="540"/>
      <c r="C7" s="21" t="s">
        <v>135</v>
      </c>
      <c r="D7" s="32">
        <v>40657900000</v>
      </c>
      <c r="E7" s="33">
        <v>43199685436</v>
      </c>
      <c r="F7" s="33">
        <v>40890435714</v>
      </c>
      <c r="G7" s="33">
        <v>321768352</v>
      </c>
      <c r="H7" s="34">
        <v>1992963684</v>
      </c>
      <c r="I7" s="35">
        <v>5482314</v>
      </c>
      <c r="J7" s="36">
        <v>232535714</v>
      </c>
      <c r="K7" s="37">
        <v>100.57193242641651</v>
      </c>
      <c r="L7" s="38">
        <v>94.28058566634769</v>
      </c>
      <c r="M7" s="39">
        <v>94.654475608575581</v>
      </c>
      <c r="N7" s="40">
        <v>0</v>
      </c>
      <c r="O7" s="34">
        <v>0</v>
      </c>
      <c r="P7" s="35">
        <v>1992963684</v>
      </c>
    </row>
    <row r="8" spans="1:16" ht="18.75" customHeight="1" x14ac:dyDescent="0.2">
      <c r="A8" s="541" t="s">
        <v>24</v>
      </c>
      <c r="B8" s="543" t="s">
        <v>25</v>
      </c>
      <c r="C8" s="21" t="s">
        <v>136</v>
      </c>
      <c r="D8" s="22">
        <v>38717900000</v>
      </c>
      <c r="E8" s="23">
        <v>39486183708</v>
      </c>
      <c r="F8" s="23">
        <v>38948078449</v>
      </c>
      <c r="G8" s="23">
        <v>721717</v>
      </c>
      <c r="H8" s="24">
        <v>542771780</v>
      </c>
      <c r="I8" s="25">
        <v>5388238</v>
      </c>
      <c r="J8" s="26">
        <v>230178449</v>
      </c>
      <c r="K8" s="27">
        <v>100.59450137791563</v>
      </c>
      <c r="L8" s="28">
        <v>98.508589134188881</v>
      </c>
      <c r="M8" s="29">
        <v>98.637231536531147</v>
      </c>
      <c r="N8" s="30">
        <v>0</v>
      </c>
      <c r="O8" s="31">
        <v>0</v>
      </c>
      <c r="P8" s="25">
        <v>542771780</v>
      </c>
    </row>
    <row r="9" spans="1:16" ht="18.75" customHeight="1" x14ac:dyDescent="0.2">
      <c r="A9" s="542"/>
      <c r="B9" s="543"/>
      <c r="C9" s="21" t="s">
        <v>137</v>
      </c>
      <c r="D9" s="22">
        <v>601000000</v>
      </c>
      <c r="E9" s="23">
        <v>2372969379</v>
      </c>
      <c r="F9" s="23">
        <v>601824916</v>
      </c>
      <c r="G9" s="23">
        <v>321046635</v>
      </c>
      <c r="H9" s="24">
        <v>1450191904</v>
      </c>
      <c r="I9" s="25">
        <v>94076</v>
      </c>
      <c r="J9" s="26">
        <v>824916</v>
      </c>
      <c r="K9" s="27">
        <v>100.13725723793678</v>
      </c>
      <c r="L9" s="28">
        <v>25.685817277823137</v>
      </c>
      <c r="M9" s="29">
        <v>25.361680657405568</v>
      </c>
      <c r="N9" s="30">
        <v>0</v>
      </c>
      <c r="O9" s="31">
        <v>0</v>
      </c>
      <c r="P9" s="25">
        <v>1450191904</v>
      </c>
    </row>
    <row r="10" spans="1:16" ht="18.75" customHeight="1" x14ac:dyDescent="0.2">
      <c r="A10" s="542"/>
      <c r="B10" s="543"/>
      <c r="C10" s="21" t="s">
        <v>138</v>
      </c>
      <c r="D10" s="32">
        <v>39318900000</v>
      </c>
      <c r="E10" s="33">
        <v>41859153087</v>
      </c>
      <c r="F10" s="33">
        <v>39549903365</v>
      </c>
      <c r="G10" s="33">
        <v>321768352</v>
      </c>
      <c r="H10" s="34">
        <v>1992963684</v>
      </c>
      <c r="I10" s="35">
        <v>5482314</v>
      </c>
      <c r="J10" s="36">
        <v>231003365</v>
      </c>
      <c r="K10" s="37">
        <v>100.58751227781042</v>
      </c>
      <c r="L10" s="38">
        <v>93.913713197272259</v>
      </c>
      <c r="M10" s="39">
        <v>94.483286087512425</v>
      </c>
      <c r="N10" s="40">
        <v>0</v>
      </c>
      <c r="O10" s="34">
        <v>0</v>
      </c>
      <c r="P10" s="35">
        <v>1992963684</v>
      </c>
    </row>
    <row r="11" spans="1:16" ht="18.75" customHeight="1" x14ac:dyDescent="0.2">
      <c r="A11" s="542"/>
      <c r="B11" s="544" t="s">
        <v>26</v>
      </c>
      <c r="C11" s="21" t="s">
        <v>139</v>
      </c>
      <c r="D11" s="22">
        <v>825000000</v>
      </c>
      <c r="E11" s="23">
        <v>825972201</v>
      </c>
      <c r="F11" s="23">
        <v>825972201</v>
      </c>
      <c r="G11" s="31">
        <v>0</v>
      </c>
      <c r="H11" s="24">
        <v>0</v>
      </c>
      <c r="I11" s="25">
        <v>0</v>
      </c>
      <c r="J11" s="26">
        <v>972201</v>
      </c>
      <c r="K11" s="27">
        <v>100.11784254545455</v>
      </c>
      <c r="L11" s="41">
        <v>100</v>
      </c>
      <c r="M11" s="42">
        <v>100</v>
      </c>
      <c r="N11" s="43">
        <v>0</v>
      </c>
      <c r="O11" s="24">
        <v>0</v>
      </c>
      <c r="P11" s="25">
        <v>0</v>
      </c>
    </row>
    <row r="12" spans="1:16" ht="18.75" customHeight="1" x14ac:dyDescent="0.2">
      <c r="A12" s="542"/>
      <c r="B12" s="544"/>
      <c r="C12" s="21" t="s">
        <v>138</v>
      </c>
      <c r="D12" s="32">
        <v>825000000</v>
      </c>
      <c r="E12" s="33">
        <v>825972201</v>
      </c>
      <c r="F12" s="33">
        <v>825972201</v>
      </c>
      <c r="G12" s="34">
        <v>0</v>
      </c>
      <c r="H12" s="34">
        <v>0</v>
      </c>
      <c r="I12" s="35">
        <v>0</v>
      </c>
      <c r="J12" s="36">
        <v>972201</v>
      </c>
      <c r="K12" s="37">
        <v>100.11784254545455</v>
      </c>
      <c r="L12" s="44">
        <v>100</v>
      </c>
      <c r="M12" s="45">
        <v>100</v>
      </c>
      <c r="N12" s="40">
        <v>0</v>
      </c>
      <c r="O12" s="34">
        <v>0</v>
      </c>
      <c r="P12" s="35">
        <v>0</v>
      </c>
    </row>
    <row r="13" spans="1:16" ht="18.75" customHeight="1" x14ac:dyDescent="0.2">
      <c r="A13" s="542"/>
      <c r="B13" s="543" t="s">
        <v>27</v>
      </c>
      <c r="C13" s="21" t="s">
        <v>139</v>
      </c>
      <c r="D13" s="22">
        <v>514000000</v>
      </c>
      <c r="E13" s="23">
        <v>514560148</v>
      </c>
      <c r="F13" s="23">
        <v>514560148</v>
      </c>
      <c r="G13" s="31">
        <v>0</v>
      </c>
      <c r="H13" s="24">
        <v>0</v>
      </c>
      <c r="I13" s="25">
        <v>0</v>
      </c>
      <c r="J13" s="26">
        <v>560148</v>
      </c>
      <c r="K13" s="27">
        <v>100.10897821011673</v>
      </c>
      <c r="L13" s="41">
        <v>100</v>
      </c>
      <c r="M13" s="42">
        <v>100</v>
      </c>
      <c r="N13" s="43">
        <v>0</v>
      </c>
      <c r="O13" s="24">
        <v>0</v>
      </c>
      <c r="P13" s="25">
        <v>0</v>
      </c>
    </row>
    <row r="14" spans="1:16" ht="18.75" customHeight="1" x14ac:dyDescent="0.2">
      <c r="A14" s="542"/>
      <c r="B14" s="543"/>
      <c r="C14" s="21" t="s">
        <v>140</v>
      </c>
      <c r="D14" s="32">
        <v>514000000</v>
      </c>
      <c r="E14" s="33">
        <v>514560148</v>
      </c>
      <c r="F14" s="33">
        <v>514560148</v>
      </c>
      <c r="G14" s="34">
        <v>0</v>
      </c>
      <c r="H14" s="34">
        <v>0</v>
      </c>
      <c r="I14" s="35">
        <v>0</v>
      </c>
      <c r="J14" s="36">
        <v>560148</v>
      </c>
      <c r="K14" s="37">
        <v>100.10897821011673</v>
      </c>
      <c r="L14" s="44">
        <v>100</v>
      </c>
      <c r="M14" s="45">
        <v>100</v>
      </c>
      <c r="N14" s="40">
        <v>0</v>
      </c>
      <c r="O14" s="34">
        <v>0</v>
      </c>
      <c r="P14" s="35">
        <v>0</v>
      </c>
    </row>
    <row r="15" spans="1:16" ht="18.75" customHeight="1" x14ac:dyDescent="0.2">
      <c r="A15" s="539" t="s">
        <v>1</v>
      </c>
      <c r="B15" s="540"/>
      <c r="C15" s="21" t="s">
        <v>139</v>
      </c>
      <c r="D15" s="22">
        <v>6302000000</v>
      </c>
      <c r="E15" s="23">
        <v>6513088900</v>
      </c>
      <c r="F15" s="23">
        <v>6503095264</v>
      </c>
      <c r="G15" s="24">
        <v>136954</v>
      </c>
      <c r="H15" s="24">
        <v>9916182</v>
      </c>
      <c r="I15" s="25">
        <v>59500</v>
      </c>
      <c r="J15" s="26">
        <v>201095264</v>
      </c>
      <c r="K15" s="27">
        <v>103.19097530942558</v>
      </c>
      <c r="L15" s="28">
        <v>99.890239334436231</v>
      </c>
      <c r="M15" s="29">
        <v>99.846560730961315</v>
      </c>
      <c r="N15" s="30">
        <v>0</v>
      </c>
      <c r="O15" s="24">
        <v>157500</v>
      </c>
      <c r="P15" s="25">
        <v>9758682</v>
      </c>
    </row>
    <row r="16" spans="1:16" ht="18.75" customHeight="1" x14ac:dyDescent="0.2">
      <c r="A16" s="539"/>
      <c r="B16" s="540"/>
      <c r="C16" s="21" t="s">
        <v>141</v>
      </c>
      <c r="D16" s="22">
        <v>8000000</v>
      </c>
      <c r="E16" s="23">
        <v>43503015</v>
      </c>
      <c r="F16" s="23">
        <v>8107546</v>
      </c>
      <c r="G16" s="31">
        <v>2613401</v>
      </c>
      <c r="H16" s="24">
        <v>32803068</v>
      </c>
      <c r="I16" s="46">
        <v>21000</v>
      </c>
      <c r="J16" s="26">
        <v>107546</v>
      </c>
      <c r="K16" s="27">
        <v>101.344325</v>
      </c>
      <c r="L16" s="28">
        <v>16.181559879886873</v>
      </c>
      <c r="M16" s="29">
        <v>18.636745062382456</v>
      </c>
      <c r="N16" s="30">
        <v>0</v>
      </c>
      <c r="O16" s="31">
        <v>2872280</v>
      </c>
      <c r="P16" s="25">
        <v>29930788</v>
      </c>
    </row>
    <row r="17" spans="1:16" ht="18.75" customHeight="1" x14ac:dyDescent="0.2">
      <c r="A17" s="539"/>
      <c r="B17" s="540"/>
      <c r="C17" s="21" t="s">
        <v>140</v>
      </c>
      <c r="D17" s="32">
        <v>6310000000</v>
      </c>
      <c r="E17" s="33">
        <v>6556591915</v>
      </c>
      <c r="F17" s="33">
        <v>6511202810</v>
      </c>
      <c r="G17" s="34">
        <v>2750355</v>
      </c>
      <c r="H17" s="34">
        <v>42719250</v>
      </c>
      <c r="I17" s="35">
        <v>80500</v>
      </c>
      <c r="J17" s="36">
        <v>201202810</v>
      </c>
      <c r="K17" s="37">
        <v>103.18863407290016</v>
      </c>
      <c r="L17" s="38">
        <v>99.355167273697276</v>
      </c>
      <c r="M17" s="39">
        <v>99.307733261602564</v>
      </c>
      <c r="N17" s="40">
        <v>0</v>
      </c>
      <c r="O17" s="34">
        <v>3029780</v>
      </c>
      <c r="P17" s="35">
        <v>39689470</v>
      </c>
    </row>
    <row r="18" spans="1:16" ht="18.75" customHeight="1" x14ac:dyDescent="0.2">
      <c r="A18" s="539" t="s">
        <v>104</v>
      </c>
      <c r="B18" s="540"/>
      <c r="C18" s="21" t="s">
        <v>142</v>
      </c>
      <c r="D18" s="22">
        <v>331000000</v>
      </c>
      <c r="E18" s="23">
        <v>331271233</v>
      </c>
      <c r="F18" s="23">
        <v>331271233</v>
      </c>
      <c r="G18" s="24">
        <v>0</v>
      </c>
      <c r="H18" s="24">
        <v>0</v>
      </c>
      <c r="I18" s="25">
        <v>0</v>
      </c>
      <c r="J18" s="26">
        <v>271233</v>
      </c>
      <c r="K18" s="27">
        <v>100.08194350453172</v>
      </c>
      <c r="L18" s="47">
        <v>100</v>
      </c>
      <c r="M18" s="42">
        <v>100</v>
      </c>
      <c r="N18" s="43">
        <v>0</v>
      </c>
      <c r="O18" s="24">
        <v>0</v>
      </c>
      <c r="P18" s="25">
        <v>0</v>
      </c>
    </row>
    <row r="19" spans="1:16" ht="18.75" customHeight="1" x14ac:dyDescent="0.2">
      <c r="A19" s="539"/>
      <c r="B19" s="540"/>
      <c r="C19" s="21" t="s">
        <v>143</v>
      </c>
      <c r="D19" s="32">
        <v>331000000</v>
      </c>
      <c r="E19" s="33">
        <v>331271233</v>
      </c>
      <c r="F19" s="33">
        <v>331271233</v>
      </c>
      <c r="G19" s="34">
        <v>0</v>
      </c>
      <c r="H19" s="34">
        <v>0</v>
      </c>
      <c r="I19" s="35">
        <v>0</v>
      </c>
      <c r="J19" s="36">
        <v>271233</v>
      </c>
      <c r="K19" s="37">
        <v>100.08194350453172</v>
      </c>
      <c r="L19" s="48">
        <v>100</v>
      </c>
      <c r="M19" s="45">
        <v>100</v>
      </c>
      <c r="N19" s="40">
        <v>0</v>
      </c>
      <c r="O19" s="34">
        <v>0</v>
      </c>
      <c r="P19" s="35">
        <v>0</v>
      </c>
    </row>
    <row r="20" spans="1:16" ht="18.75" customHeight="1" x14ac:dyDescent="0.2">
      <c r="A20" s="539" t="s">
        <v>3</v>
      </c>
      <c r="B20" s="540"/>
      <c r="C20" s="21" t="s">
        <v>142</v>
      </c>
      <c r="D20" s="22">
        <v>1412000000</v>
      </c>
      <c r="E20" s="23">
        <v>1455219300</v>
      </c>
      <c r="F20" s="23">
        <v>1436383943</v>
      </c>
      <c r="G20" s="24">
        <v>0</v>
      </c>
      <c r="H20" s="24">
        <v>18835357</v>
      </c>
      <c r="I20" s="25">
        <v>0</v>
      </c>
      <c r="J20" s="26">
        <v>24383943</v>
      </c>
      <c r="K20" s="27">
        <v>101.72690814447591</v>
      </c>
      <c r="L20" s="28">
        <v>98.018172281830672</v>
      </c>
      <c r="M20" s="29">
        <v>98.705668829433478</v>
      </c>
      <c r="N20" s="30">
        <v>0</v>
      </c>
      <c r="O20" s="31">
        <v>0</v>
      </c>
      <c r="P20" s="25">
        <v>18835357</v>
      </c>
    </row>
    <row r="21" spans="1:16" ht="18.75" customHeight="1" x14ac:dyDescent="0.2">
      <c r="A21" s="539"/>
      <c r="B21" s="540"/>
      <c r="C21" s="21" t="s">
        <v>141</v>
      </c>
      <c r="D21" s="22">
        <v>21000000</v>
      </c>
      <c r="E21" s="23">
        <v>208539708</v>
      </c>
      <c r="F21" s="23">
        <v>21408216</v>
      </c>
      <c r="G21" s="31">
        <v>152712834</v>
      </c>
      <c r="H21" s="24">
        <v>34418658</v>
      </c>
      <c r="I21" s="46">
        <v>0</v>
      </c>
      <c r="J21" s="26">
        <v>408216</v>
      </c>
      <c r="K21" s="27">
        <v>101.94388571428573</v>
      </c>
      <c r="L21" s="28">
        <v>11.543892777063707</v>
      </c>
      <c r="M21" s="29">
        <v>10.265774420284506</v>
      </c>
      <c r="N21" s="30">
        <v>0</v>
      </c>
      <c r="O21" s="31">
        <v>5907479</v>
      </c>
      <c r="P21" s="25">
        <v>28511179</v>
      </c>
    </row>
    <row r="22" spans="1:16" ht="18.75" customHeight="1" x14ac:dyDescent="0.2">
      <c r="A22" s="539"/>
      <c r="B22" s="540"/>
      <c r="C22" s="21" t="s">
        <v>143</v>
      </c>
      <c r="D22" s="32">
        <v>1433000000</v>
      </c>
      <c r="E22" s="33">
        <v>1663759008</v>
      </c>
      <c r="F22" s="33">
        <v>1457792159</v>
      </c>
      <c r="G22" s="34">
        <v>152712834</v>
      </c>
      <c r="H22" s="34">
        <v>53254015</v>
      </c>
      <c r="I22" s="35">
        <v>0</v>
      </c>
      <c r="J22" s="36">
        <v>24792159</v>
      </c>
      <c r="K22" s="37">
        <v>101.73008785764131</v>
      </c>
      <c r="L22" s="38">
        <v>86.667023365078947</v>
      </c>
      <c r="M22" s="39">
        <v>87.620391654702914</v>
      </c>
      <c r="N22" s="40">
        <v>0</v>
      </c>
      <c r="O22" s="34">
        <v>5907479</v>
      </c>
      <c r="P22" s="35">
        <v>47346536</v>
      </c>
    </row>
    <row r="23" spans="1:16" ht="18.75" customHeight="1" x14ac:dyDescent="0.2">
      <c r="A23" s="539" t="s">
        <v>4</v>
      </c>
      <c r="B23" s="540"/>
      <c r="C23" s="21" t="s">
        <v>139</v>
      </c>
      <c r="D23" s="22">
        <v>33282000000</v>
      </c>
      <c r="E23" s="23">
        <v>35113840086</v>
      </c>
      <c r="F23" s="23">
        <v>35094967084</v>
      </c>
      <c r="G23" s="31">
        <v>0</v>
      </c>
      <c r="H23" s="24">
        <v>18873141</v>
      </c>
      <c r="I23" s="25">
        <v>139</v>
      </c>
      <c r="J23" s="26">
        <v>1812967084</v>
      </c>
      <c r="K23" s="27">
        <v>105.44729007872122</v>
      </c>
      <c r="L23" s="28">
        <v>99.968115838622722</v>
      </c>
      <c r="M23" s="29">
        <v>99.946251956625147</v>
      </c>
      <c r="N23" s="30">
        <v>0</v>
      </c>
      <c r="O23" s="31">
        <v>375100</v>
      </c>
      <c r="P23" s="25">
        <v>18498041</v>
      </c>
    </row>
    <row r="24" spans="1:16" ht="18.75" customHeight="1" x14ac:dyDescent="0.2">
      <c r="A24" s="539"/>
      <c r="B24" s="540"/>
      <c r="C24" s="21" t="s">
        <v>141</v>
      </c>
      <c r="D24" s="22">
        <v>8000000</v>
      </c>
      <c r="E24" s="23">
        <v>80635094</v>
      </c>
      <c r="F24" s="23">
        <v>8435532</v>
      </c>
      <c r="G24" s="31">
        <v>4288135</v>
      </c>
      <c r="H24" s="24">
        <v>67911427</v>
      </c>
      <c r="I24" s="46">
        <v>0</v>
      </c>
      <c r="J24" s="26">
        <v>435532</v>
      </c>
      <c r="K24" s="27">
        <v>105.44415000000001</v>
      </c>
      <c r="L24" s="28">
        <v>13.712243725233083</v>
      </c>
      <c r="M24" s="29">
        <v>10.461365618300141</v>
      </c>
      <c r="N24" s="30">
        <v>0</v>
      </c>
      <c r="O24" s="31">
        <v>2597043</v>
      </c>
      <c r="P24" s="25">
        <v>65314384</v>
      </c>
    </row>
    <row r="25" spans="1:16" ht="18.75" customHeight="1" x14ac:dyDescent="0.2">
      <c r="A25" s="539"/>
      <c r="B25" s="540"/>
      <c r="C25" s="21" t="s">
        <v>143</v>
      </c>
      <c r="D25" s="32">
        <v>33290000000</v>
      </c>
      <c r="E25" s="33">
        <v>35194475180</v>
      </c>
      <c r="F25" s="33">
        <v>35103402616</v>
      </c>
      <c r="G25" s="34">
        <v>4288135</v>
      </c>
      <c r="H25" s="34">
        <v>86784568</v>
      </c>
      <c r="I25" s="35">
        <v>139</v>
      </c>
      <c r="J25" s="36">
        <v>1813402616</v>
      </c>
      <c r="K25" s="37">
        <v>105.44728932412136</v>
      </c>
      <c r="L25" s="38">
        <v>99.714864476216931</v>
      </c>
      <c r="M25" s="39">
        <v>99.741230509805263</v>
      </c>
      <c r="N25" s="40">
        <v>0</v>
      </c>
      <c r="O25" s="34">
        <v>2972143</v>
      </c>
      <c r="P25" s="35">
        <v>83812425</v>
      </c>
    </row>
    <row r="26" spans="1:16" ht="18.75" customHeight="1" x14ac:dyDescent="0.2">
      <c r="A26" s="534" t="s">
        <v>144</v>
      </c>
      <c r="B26" s="535"/>
      <c r="C26" s="21" t="s">
        <v>142</v>
      </c>
      <c r="D26" s="22">
        <v>29025173000</v>
      </c>
      <c r="E26" s="23">
        <v>29025172990</v>
      </c>
      <c r="F26" s="23">
        <v>29025172990</v>
      </c>
      <c r="G26" s="31">
        <v>0</v>
      </c>
      <c r="H26" s="24">
        <v>0</v>
      </c>
      <c r="I26" s="25">
        <v>0</v>
      </c>
      <c r="J26" s="26">
        <v>-10</v>
      </c>
      <c r="K26" s="27">
        <v>99.999999965547147</v>
      </c>
      <c r="L26" s="47">
        <v>100</v>
      </c>
      <c r="M26" s="42">
        <v>100</v>
      </c>
      <c r="N26" s="43">
        <v>0</v>
      </c>
      <c r="O26" s="24">
        <v>0</v>
      </c>
      <c r="P26" s="25">
        <v>0</v>
      </c>
    </row>
    <row r="27" spans="1:16" ht="18.75" customHeight="1" x14ac:dyDescent="0.2">
      <c r="A27" s="534"/>
      <c r="B27" s="535"/>
      <c r="C27" s="21" t="s">
        <v>143</v>
      </c>
      <c r="D27" s="32">
        <v>29025173000</v>
      </c>
      <c r="E27" s="33">
        <v>29025172990</v>
      </c>
      <c r="F27" s="33">
        <v>29025172990</v>
      </c>
      <c r="G27" s="34">
        <v>0</v>
      </c>
      <c r="H27" s="34">
        <v>0</v>
      </c>
      <c r="I27" s="35">
        <v>0</v>
      </c>
      <c r="J27" s="36">
        <v>-10</v>
      </c>
      <c r="K27" s="37">
        <v>99.999999965547147</v>
      </c>
      <c r="L27" s="48">
        <v>100</v>
      </c>
      <c r="M27" s="45">
        <v>100</v>
      </c>
      <c r="N27" s="40">
        <v>0</v>
      </c>
      <c r="O27" s="34">
        <v>0</v>
      </c>
      <c r="P27" s="35">
        <v>0</v>
      </c>
    </row>
    <row r="28" spans="1:16" ht="18.75" customHeight="1" x14ac:dyDescent="0.2">
      <c r="A28" s="534" t="s">
        <v>145</v>
      </c>
      <c r="B28" s="535"/>
      <c r="C28" s="21" t="s">
        <v>133</v>
      </c>
      <c r="D28" s="22">
        <v>2045300000</v>
      </c>
      <c r="E28" s="23">
        <v>2045300457</v>
      </c>
      <c r="F28" s="23">
        <v>2045300457</v>
      </c>
      <c r="G28" s="31">
        <v>0</v>
      </c>
      <c r="H28" s="24">
        <v>0</v>
      </c>
      <c r="I28" s="25">
        <v>0</v>
      </c>
      <c r="J28" s="26">
        <v>457</v>
      </c>
      <c r="K28" s="27">
        <v>100.00002234391043</v>
      </c>
      <c r="L28" s="47">
        <v>100</v>
      </c>
      <c r="M28" s="42">
        <v>100</v>
      </c>
      <c r="N28" s="43">
        <v>0</v>
      </c>
      <c r="O28" s="24">
        <v>0</v>
      </c>
      <c r="P28" s="25">
        <v>0</v>
      </c>
    </row>
    <row r="29" spans="1:16" ht="18.75" customHeight="1" x14ac:dyDescent="0.2">
      <c r="A29" s="534"/>
      <c r="B29" s="535"/>
      <c r="C29" s="21" t="s">
        <v>135</v>
      </c>
      <c r="D29" s="32">
        <v>2045300000</v>
      </c>
      <c r="E29" s="33">
        <v>2045300457</v>
      </c>
      <c r="F29" s="33">
        <v>2045300457</v>
      </c>
      <c r="G29" s="34">
        <v>0</v>
      </c>
      <c r="H29" s="34">
        <v>0</v>
      </c>
      <c r="I29" s="35">
        <v>0</v>
      </c>
      <c r="J29" s="36">
        <v>457</v>
      </c>
      <c r="K29" s="37">
        <v>100.00002234391043</v>
      </c>
      <c r="L29" s="48">
        <v>100</v>
      </c>
      <c r="M29" s="45">
        <v>100</v>
      </c>
      <c r="N29" s="40">
        <v>0</v>
      </c>
      <c r="O29" s="34">
        <v>0</v>
      </c>
      <c r="P29" s="35">
        <v>0</v>
      </c>
    </row>
    <row r="30" spans="1:16" ht="18.75" customHeight="1" x14ac:dyDescent="0.2">
      <c r="A30" s="539" t="s">
        <v>5</v>
      </c>
      <c r="B30" s="540"/>
      <c r="C30" s="21" t="s">
        <v>133</v>
      </c>
      <c r="D30" s="22">
        <v>2693000000</v>
      </c>
      <c r="E30" s="23">
        <v>2746294300</v>
      </c>
      <c r="F30" s="23">
        <v>2722115260</v>
      </c>
      <c r="G30" s="31">
        <v>0</v>
      </c>
      <c r="H30" s="24">
        <v>24179040</v>
      </c>
      <c r="I30" s="25">
        <v>0</v>
      </c>
      <c r="J30" s="26">
        <v>29115260</v>
      </c>
      <c r="K30" s="27">
        <v>101.08114593390272</v>
      </c>
      <c r="L30" s="28">
        <v>99.0862057878455</v>
      </c>
      <c r="M30" s="29">
        <v>99.119575786178487</v>
      </c>
      <c r="N30" s="30">
        <v>3670300</v>
      </c>
      <c r="O30" s="31">
        <v>0</v>
      </c>
      <c r="P30" s="25">
        <v>20508740</v>
      </c>
    </row>
    <row r="31" spans="1:16" ht="18.75" customHeight="1" x14ac:dyDescent="0.2">
      <c r="A31" s="539"/>
      <c r="B31" s="540"/>
      <c r="C31" s="21" t="s">
        <v>146</v>
      </c>
      <c r="D31" s="22">
        <v>39000000</v>
      </c>
      <c r="E31" s="23">
        <v>168076663</v>
      </c>
      <c r="F31" s="23">
        <v>39472084</v>
      </c>
      <c r="G31" s="23">
        <v>20082312</v>
      </c>
      <c r="H31" s="24">
        <v>108522267</v>
      </c>
      <c r="I31" s="25">
        <v>0</v>
      </c>
      <c r="J31" s="26">
        <v>472084</v>
      </c>
      <c r="K31" s="27">
        <v>101.21047179487179</v>
      </c>
      <c r="L31" s="28">
        <v>16.321859788493718</v>
      </c>
      <c r="M31" s="29">
        <v>23.48457144225906</v>
      </c>
      <c r="N31" s="30">
        <v>7166820</v>
      </c>
      <c r="O31" s="31">
        <v>18221991</v>
      </c>
      <c r="P31" s="25">
        <v>83133456</v>
      </c>
    </row>
    <row r="32" spans="1:16" ht="18.75" customHeight="1" x14ac:dyDescent="0.2">
      <c r="A32" s="539"/>
      <c r="B32" s="540"/>
      <c r="C32" s="21" t="s">
        <v>143</v>
      </c>
      <c r="D32" s="32">
        <v>2732000000</v>
      </c>
      <c r="E32" s="33">
        <v>2914370963</v>
      </c>
      <c r="F32" s="33">
        <v>2761587344</v>
      </c>
      <c r="G32" s="33">
        <v>20082312</v>
      </c>
      <c r="H32" s="34">
        <v>132701307</v>
      </c>
      <c r="I32" s="35">
        <v>0</v>
      </c>
      <c r="J32" s="36">
        <v>29587344</v>
      </c>
      <c r="K32" s="37">
        <v>101.08299209370423</v>
      </c>
      <c r="L32" s="38">
        <v>93.334334145707061</v>
      </c>
      <c r="M32" s="39">
        <v>94.75757818960949</v>
      </c>
      <c r="N32" s="40">
        <v>10837120</v>
      </c>
      <c r="O32" s="34">
        <v>18221991</v>
      </c>
      <c r="P32" s="35">
        <v>103642196</v>
      </c>
    </row>
    <row r="33" spans="1:16" ht="18.75" customHeight="1" x14ac:dyDescent="0.2">
      <c r="A33" s="539" t="s">
        <v>6</v>
      </c>
      <c r="B33" s="540"/>
      <c r="C33" s="21" t="s">
        <v>133</v>
      </c>
      <c r="D33" s="22">
        <v>1350000000</v>
      </c>
      <c r="E33" s="23">
        <v>1350919194</v>
      </c>
      <c r="F33" s="23">
        <v>1350919194</v>
      </c>
      <c r="G33" s="31">
        <v>0</v>
      </c>
      <c r="H33" s="24">
        <v>0</v>
      </c>
      <c r="I33" s="25">
        <v>0</v>
      </c>
      <c r="J33" s="26">
        <v>919194</v>
      </c>
      <c r="K33" s="27">
        <v>100.06808844444444</v>
      </c>
      <c r="L33" s="47">
        <v>100</v>
      </c>
      <c r="M33" s="42">
        <v>100</v>
      </c>
      <c r="N33" s="30">
        <v>0</v>
      </c>
      <c r="O33" s="31">
        <v>0</v>
      </c>
      <c r="P33" s="25">
        <v>0</v>
      </c>
    </row>
    <row r="34" spans="1:16" ht="18.75" customHeight="1" x14ac:dyDescent="0.2">
      <c r="A34" s="539"/>
      <c r="B34" s="540"/>
      <c r="C34" s="21" t="s">
        <v>29</v>
      </c>
      <c r="D34" s="22">
        <v>0</v>
      </c>
      <c r="E34" s="23">
        <v>0</v>
      </c>
      <c r="F34" s="23">
        <v>0</v>
      </c>
      <c r="G34" s="31">
        <v>0</v>
      </c>
      <c r="H34" s="24">
        <v>0</v>
      </c>
      <c r="I34" s="25">
        <v>0</v>
      </c>
      <c r="J34" s="26">
        <v>0</v>
      </c>
      <c r="K34" s="49" t="s">
        <v>147</v>
      </c>
      <c r="L34" s="28" t="s">
        <v>7</v>
      </c>
      <c r="M34" s="29" t="s">
        <v>148</v>
      </c>
      <c r="N34" s="30">
        <v>0</v>
      </c>
      <c r="O34" s="31">
        <v>0</v>
      </c>
      <c r="P34" s="25">
        <v>0</v>
      </c>
    </row>
    <row r="35" spans="1:16" ht="18.75" customHeight="1" x14ac:dyDescent="0.2">
      <c r="A35" s="539"/>
      <c r="B35" s="540"/>
      <c r="C35" s="21" t="s">
        <v>143</v>
      </c>
      <c r="D35" s="32">
        <v>1350000000</v>
      </c>
      <c r="E35" s="33">
        <v>1350919194</v>
      </c>
      <c r="F35" s="33">
        <v>1350919194</v>
      </c>
      <c r="G35" s="33">
        <v>0</v>
      </c>
      <c r="H35" s="34">
        <v>0</v>
      </c>
      <c r="I35" s="35">
        <v>0</v>
      </c>
      <c r="J35" s="36">
        <v>919194</v>
      </c>
      <c r="K35" s="37">
        <v>100.06808844444444</v>
      </c>
      <c r="L35" s="48">
        <v>100</v>
      </c>
      <c r="M35" s="45">
        <v>100</v>
      </c>
      <c r="N35" s="40">
        <v>0</v>
      </c>
      <c r="O35" s="34">
        <v>0</v>
      </c>
      <c r="P35" s="35">
        <v>0</v>
      </c>
    </row>
    <row r="36" spans="1:16" ht="18.75" customHeight="1" x14ac:dyDescent="0.2">
      <c r="A36" s="539" t="s">
        <v>8</v>
      </c>
      <c r="B36" s="540"/>
      <c r="C36" s="21" t="s">
        <v>133</v>
      </c>
      <c r="D36" s="22">
        <v>563000000</v>
      </c>
      <c r="E36" s="23">
        <v>563322250</v>
      </c>
      <c r="F36" s="23">
        <v>563322250</v>
      </c>
      <c r="G36" s="31">
        <v>0</v>
      </c>
      <c r="H36" s="24">
        <v>0</v>
      </c>
      <c r="I36" s="25">
        <v>0</v>
      </c>
      <c r="J36" s="26">
        <v>322250</v>
      </c>
      <c r="K36" s="27">
        <v>100.0572380106572</v>
      </c>
      <c r="L36" s="101">
        <v>100</v>
      </c>
      <c r="M36" s="42">
        <v>100</v>
      </c>
      <c r="N36" s="30">
        <v>0</v>
      </c>
      <c r="O36" s="31">
        <v>0</v>
      </c>
      <c r="P36" s="25">
        <v>0</v>
      </c>
    </row>
    <row r="37" spans="1:16" ht="18.75" customHeight="1" x14ac:dyDescent="0.2">
      <c r="A37" s="539"/>
      <c r="B37" s="540"/>
      <c r="C37" s="21" t="s">
        <v>146</v>
      </c>
      <c r="D37" s="50">
        <v>0</v>
      </c>
      <c r="E37" s="51">
        <v>0</v>
      </c>
      <c r="F37" s="51">
        <v>0</v>
      </c>
      <c r="G37" s="24">
        <v>0</v>
      </c>
      <c r="H37" s="24">
        <v>0</v>
      </c>
      <c r="I37" s="46">
        <v>0</v>
      </c>
      <c r="J37" s="26">
        <v>0</v>
      </c>
      <c r="K37" s="49" t="s">
        <v>7</v>
      </c>
      <c r="L37" s="41">
        <v>100</v>
      </c>
      <c r="M37" s="102" t="s">
        <v>7</v>
      </c>
      <c r="N37" s="43">
        <v>0</v>
      </c>
      <c r="O37" s="24">
        <v>0</v>
      </c>
      <c r="P37" s="25">
        <v>0</v>
      </c>
    </row>
    <row r="38" spans="1:16" ht="18.75" customHeight="1" x14ac:dyDescent="0.2">
      <c r="A38" s="539"/>
      <c r="B38" s="540"/>
      <c r="C38" s="21" t="s">
        <v>143</v>
      </c>
      <c r="D38" s="32">
        <v>563000000</v>
      </c>
      <c r="E38" s="33">
        <v>563322250</v>
      </c>
      <c r="F38" s="33">
        <v>563322250</v>
      </c>
      <c r="G38" s="33">
        <v>0</v>
      </c>
      <c r="H38" s="34">
        <v>0</v>
      </c>
      <c r="I38" s="35">
        <v>0</v>
      </c>
      <c r="J38" s="36">
        <v>322250</v>
      </c>
      <c r="K38" s="37">
        <v>100.0572380106572</v>
      </c>
      <c r="L38" s="48">
        <v>100</v>
      </c>
      <c r="M38" s="103">
        <v>100</v>
      </c>
      <c r="N38" s="40">
        <v>0</v>
      </c>
      <c r="O38" s="34">
        <v>0</v>
      </c>
      <c r="P38" s="35">
        <v>0</v>
      </c>
    </row>
    <row r="39" spans="1:16" ht="18.75" customHeight="1" x14ac:dyDescent="0.2">
      <c r="A39" s="539" t="s">
        <v>9</v>
      </c>
      <c r="B39" s="540"/>
      <c r="C39" s="21" t="s">
        <v>133</v>
      </c>
      <c r="D39" s="22">
        <v>17240000000</v>
      </c>
      <c r="E39" s="23">
        <v>17405095300</v>
      </c>
      <c r="F39" s="23">
        <v>17286452333</v>
      </c>
      <c r="G39" s="33">
        <v>0</v>
      </c>
      <c r="H39" s="24">
        <v>118763467</v>
      </c>
      <c r="I39" s="25">
        <v>120500</v>
      </c>
      <c r="J39" s="26">
        <v>46452333</v>
      </c>
      <c r="K39" s="27">
        <v>100.26944508700697</v>
      </c>
      <c r="L39" s="28">
        <v>99.304134794192734</v>
      </c>
      <c r="M39" s="104">
        <v>99.318343479567162</v>
      </c>
      <c r="N39" s="30">
        <v>76811347</v>
      </c>
      <c r="O39" s="31">
        <v>54800</v>
      </c>
      <c r="P39" s="25">
        <v>41897320</v>
      </c>
    </row>
    <row r="40" spans="1:16" ht="18.75" customHeight="1" x14ac:dyDescent="0.2">
      <c r="A40" s="539"/>
      <c r="B40" s="540"/>
      <c r="C40" s="21" t="s">
        <v>146</v>
      </c>
      <c r="D40" s="22">
        <v>113000000</v>
      </c>
      <c r="E40" s="23">
        <v>278696273</v>
      </c>
      <c r="F40" s="23">
        <v>113728285</v>
      </c>
      <c r="G40" s="23">
        <v>21585481</v>
      </c>
      <c r="H40" s="24">
        <v>143478007</v>
      </c>
      <c r="I40" s="25">
        <v>95500</v>
      </c>
      <c r="J40" s="26">
        <v>728285</v>
      </c>
      <c r="K40" s="27">
        <v>100.64450000000001</v>
      </c>
      <c r="L40" s="28">
        <v>39.038988402136297</v>
      </c>
      <c r="M40" s="104">
        <v>40.807250048873094</v>
      </c>
      <c r="N40" s="30">
        <v>6035807</v>
      </c>
      <c r="O40" s="31">
        <v>17218532</v>
      </c>
      <c r="P40" s="25">
        <v>120223668</v>
      </c>
    </row>
    <row r="41" spans="1:16" ht="18.75" customHeight="1" x14ac:dyDescent="0.2">
      <c r="A41" s="539"/>
      <c r="B41" s="540"/>
      <c r="C41" s="21" t="s">
        <v>135</v>
      </c>
      <c r="D41" s="32">
        <v>17353000000</v>
      </c>
      <c r="E41" s="33">
        <v>17683791573</v>
      </c>
      <c r="F41" s="33">
        <v>17400180618</v>
      </c>
      <c r="G41" s="33">
        <v>21585481</v>
      </c>
      <c r="H41" s="34">
        <v>262241474</v>
      </c>
      <c r="I41" s="35">
        <v>216000</v>
      </c>
      <c r="J41" s="36">
        <v>47180618</v>
      </c>
      <c r="K41" s="37">
        <v>100.27188738546648</v>
      </c>
      <c r="L41" s="38">
        <v>98.288966414390572</v>
      </c>
      <c r="M41" s="105">
        <v>98.396209580794746</v>
      </c>
      <c r="N41" s="40">
        <v>82847154</v>
      </c>
      <c r="O41" s="34">
        <v>17273332</v>
      </c>
      <c r="P41" s="35">
        <v>162120988</v>
      </c>
    </row>
    <row r="42" spans="1:16" ht="18.75" customHeight="1" x14ac:dyDescent="0.2">
      <c r="A42" s="539" t="s">
        <v>10</v>
      </c>
      <c r="B42" s="540"/>
      <c r="C42" s="21" t="s">
        <v>133</v>
      </c>
      <c r="D42" s="22">
        <v>400000</v>
      </c>
      <c r="E42" s="23">
        <v>490600</v>
      </c>
      <c r="F42" s="23">
        <v>490600</v>
      </c>
      <c r="G42" s="31">
        <v>0</v>
      </c>
      <c r="H42" s="24">
        <v>0</v>
      </c>
      <c r="I42" s="25">
        <v>0</v>
      </c>
      <c r="J42" s="26">
        <v>90600</v>
      </c>
      <c r="K42" s="27">
        <v>122.64999999999999</v>
      </c>
      <c r="L42" s="28">
        <v>95.324036095159968</v>
      </c>
      <c r="M42" s="102">
        <v>100</v>
      </c>
      <c r="N42" s="30">
        <v>0</v>
      </c>
      <c r="O42" s="31">
        <v>0</v>
      </c>
      <c r="P42" s="25">
        <v>0</v>
      </c>
    </row>
    <row r="43" spans="1:16" ht="18.75" customHeight="1" x14ac:dyDescent="0.2">
      <c r="A43" s="539"/>
      <c r="B43" s="540"/>
      <c r="C43" s="21" t="s">
        <v>29</v>
      </c>
      <c r="D43" s="22">
        <v>0</v>
      </c>
      <c r="E43" s="23">
        <v>22800</v>
      </c>
      <c r="F43" s="23">
        <v>22800</v>
      </c>
      <c r="G43" s="31">
        <v>0</v>
      </c>
      <c r="H43" s="24">
        <v>0</v>
      </c>
      <c r="I43" s="25">
        <v>0</v>
      </c>
      <c r="J43" s="26">
        <v>22800</v>
      </c>
      <c r="K43" s="49" t="s">
        <v>149</v>
      </c>
      <c r="L43" s="47" t="s">
        <v>7</v>
      </c>
      <c r="M43" s="102">
        <v>100</v>
      </c>
      <c r="N43" s="30">
        <v>0</v>
      </c>
      <c r="O43" s="31">
        <v>0</v>
      </c>
      <c r="P43" s="25">
        <v>0</v>
      </c>
    </row>
    <row r="44" spans="1:16" ht="18.75" customHeight="1" x14ac:dyDescent="0.2">
      <c r="A44" s="539"/>
      <c r="B44" s="540"/>
      <c r="C44" s="21" t="s">
        <v>150</v>
      </c>
      <c r="D44" s="32">
        <v>400000</v>
      </c>
      <c r="E44" s="33">
        <v>513400</v>
      </c>
      <c r="F44" s="33">
        <v>513400</v>
      </c>
      <c r="G44" s="33">
        <v>0</v>
      </c>
      <c r="H44" s="34">
        <v>0</v>
      </c>
      <c r="I44" s="35">
        <v>0</v>
      </c>
      <c r="J44" s="36">
        <v>113400</v>
      </c>
      <c r="K44" s="37">
        <v>128.35000000000002</v>
      </c>
      <c r="L44" s="38">
        <v>95.324036095159968</v>
      </c>
      <c r="M44" s="103">
        <v>100</v>
      </c>
      <c r="N44" s="40">
        <v>0</v>
      </c>
      <c r="O44" s="34">
        <v>0</v>
      </c>
      <c r="P44" s="35">
        <v>0</v>
      </c>
    </row>
    <row r="45" spans="1:16" ht="18.75" customHeight="1" x14ac:dyDescent="0.2">
      <c r="A45" s="539" t="s">
        <v>11</v>
      </c>
      <c r="B45" s="540"/>
      <c r="C45" s="21" t="s">
        <v>133</v>
      </c>
      <c r="D45" s="22">
        <v>1540000000</v>
      </c>
      <c r="E45" s="23">
        <v>1541474500</v>
      </c>
      <c r="F45" s="23">
        <v>1541772700</v>
      </c>
      <c r="G45" s="31">
        <v>0</v>
      </c>
      <c r="H45" s="24">
        <v>0</v>
      </c>
      <c r="I45" s="25">
        <v>298200</v>
      </c>
      <c r="J45" s="26">
        <v>1772700</v>
      </c>
      <c r="K45" s="27">
        <v>100.11511038961038</v>
      </c>
      <c r="L45" s="47">
        <v>100.00985692074413</v>
      </c>
      <c r="M45" s="102">
        <v>100.01934511404502</v>
      </c>
      <c r="N45" s="30">
        <v>0</v>
      </c>
      <c r="O45" s="31">
        <v>0</v>
      </c>
      <c r="P45" s="25">
        <v>0</v>
      </c>
    </row>
    <row r="46" spans="1:16" ht="18.75" customHeight="1" x14ac:dyDescent="0.2">
      <c r="A46" s="539"/>
      <c r="B46" s="540"/>
      <c r="C46" s="21" t="s">
        <v>151</v>
      </c>
      <c r="D46" s="22">
        <v>0</v>
      </c>
      <c r="E46" s="23">
        <v>0</v>
      </c>
      <c r="F46" s="23">
        <v>0</v>
      </c>
      <c r="G46" s="31">
        <v>0</v>
      </c>
      <c r="H46" s="24">
        <v>0</v>
      </c>
      <c r="I46" s="25">
        <v>0</v>
      </c>
      <c r="J46" s="26">
        <v>0</v>
      </c>
      <c r="K46" s="49" t="s">
        <v>147</v>
      </c>
      <c r="L46" s="47" t="s">
        <v>7</v>
      </c>
      <c r="M46" s="102" t="s">
        <v>147</v>
      </c>
      <c r="N46" s="30">
        <v>0</v>
      </c>
      <c r="O46" s="31">
        <v>0</v>
      </c>
      <c r="P46" s="25">
        <v>0</v>
      </c>
    </row>
    <row r="47" spans="1:16" ht="18.75" customHeight="1" x14ac:dyDescent="0.2">
      <c r="A47" s="539"/>
      <c r="B47" s="540"/>
      <c r="C47" s="21" t="s">
        <v>135</v>
      </c>
      <c r="D47" s="32">
        <v>1540000000</v>
      </c>
      <c r="E47" s="33">
        <v>1541474500</v>
      </c>
      <c r="F47" s="33">
        <v>1541772700</v>
      </c>
      <c r="G47" s="33">
        <v>0</v>
      </c>
      <c r="H47" s="34">
        <v>0</v>
      </c>
      <c r="I47" s="35">
        <v>298200</v>
      </c>
      <c r="J47" s="36">
        <v>1772700</v>
      </c>
      <c r="K47" s="37">
        <v>100.11511038961038</v>
      </c>
      <c r="L47" s="48">
        <v>100.00985692074413</v>
      </c>
      <c r="M47" s="105">
        <v>100.01934511404502</v>
      </c>
      <c r="N47" s="40">
        <v>0</v>
      </c>
      <c r="O47" s="34">
        <v>0</v>
      </c>
      <c r="P47" s="35">
        <v>0</v>
      </c>
    </row>
    <row r="48" spans="1:16" ht="18.75" customHeight="1" x14ac:dyDescent="0.2">
      <c r="A48" s="539" t="s">
        <v>12</v>
      </c>
      <c r="B48" s="540"/>
      <c r="C48" s="21" t="s">
        <v>133</v>
      </c>
      <c r="D48" s="22">
        <v>10047000000</v>
      </c>
      <c r="E48" s="23">
        <v>10121295696</v>
      </c>
      <c r="F48" s="23">
        <v>10058672179</v>
      </c>
      <c r="G48" s="31">
        <v>0</v>
      </c>
      <c r="H48" s="24">
        <v>62624301</v>
      </c>
      <c r="I48" s="46">
        <v>784</v>
      </c>
      <c r="J48" s="26">
        <v>11672179</v>
      </c>
      <c r="K48" s="27">
        <v>100.11617576390964</v>
      </c>
      <c r="L48" s="28">
        <v>99.421037066348617</v>
      </c>
      <c r="M48" s="29">
        <v>99.381269761491609</v>
      </c>
      <c r="N48" s="30">
        <v>62624301</v>
      </c>
      <c r="O48" s="31">
        <v>0</v>
      </c>
      <c r="P48" s="25">
        <v>0</v>
      </c>
    </row>
    <row r="49" spans="1:16" ht="18.75" customHeight="1" x14ac:dyDescent="0.2">
      <c r="A49" s="539"/>
      <c r="B49" s="540"/>
      <c r="C49" s="21" t="s">
        <v>146</v>
      </c>
      <c r="D49" s="22">
        <v>58000000</v>
      </c>
      <c r="E49" s="23">
        <v>58952427</v>
      </c>
      <c r="F49" s="23">
        <v>58952427</v>
      </c>
      <c r="G49" s="31">
        <v>0</v>
      </c>
      <c r="H49" s="24">
        <v>0</v>
      </c>
      <c r="I49" s="25">
        <v>0</v>
      </c>
      <c r="J49" s="26">
        <v>952427</v>
      </c>
      <c r="K49" s="27">
        <v>101.64211551724138</v>
      </c>
      <c r="L49" s="28">
        <v>24.954530303399498</v>
      </c>
      <c r="M49" s="29">
        <v>100</v>
      </c>
      <c r="N49" s="30">
        <v>0</v>
      </c>
      <c r="O49" s="31">
        <v>0</v>
      </c>
      <c r="P49" s="25">
        <v>0</v>
      </c>
    </row>
    <row r="50" spans="1:16" ht="18.75" customHeight="1" x14ac:dyDescent="0.2">
      <c r="A50" s="539"/>
      <c r="B50" s="540"/>
      <c r="C50" s="21" t="s">
        <v>135</v>
      </c>
      <c r="D50" s="32">
        <v>10105000000</v>
      </c>
      <c r="E50" s="33">
        <v>10180248123</v>
      </c>
      <c r="F50" s="33">
        <v>10117624606</v>
      </c>
      <c r="G50" s="33">
        <v>0</v>
      </c>
      <c r="H50" s="34">
        <v>62624301</v>
      </c>
      <c r="I50" s="35">
        <v>784</v>
      </c>
      <c r="J50" s="36">
        <v>12624606</v>
      </c>
      <c r="K50" s="37">
        <v>100.1249342503711</v>
      </c>
      <c r="L50" s="38">
        <v>97.718885547119498</v>
      </c>
      <c r="M50" s="39">
        <v>99.384852743829327</v>
      </c>
      <c r="N50" s="40">
        <v>62624301</v>
      </c>
      <c r="O50" s="34">
        <v>0</v>
      </c>
      <c r="P50" s="35">
        <v>0</v>
      </c>
    </row>
    <row r="51" spans="1:16" ht="18.75" customHeight="1" x14ac:dyDescent="0.2">
      <c r="A51" s="539" t="s">
        <v>36</v>
      </c>
      <c r="B51" s="540"/>
      <c r="C51" s="21" t="s">
        <v>133</v>
      </c>
      <c r="D51" s="22">
        <v>9700000</v>
      </c>
      <c r="E51" s="23">
        <v>11415800</v>
      </c>
      <c r="F51" s="23">
        <v>11415800</v>
      </c>
      <c r="G51" s="31">
        <v>0</v>
      </c>
      <c r="H51" s="24">
        <v>0</v>
      </c>
      <c r="I51" s="25">
        <v>0</v>
      </c>
      <c r="J51" s="26">
        <v>1715800</v>
      </c>
      <c r="K51" s="27">
        <v>117.68865979381444</v>
      </c>
      <c r="L51" s="47">
        <v>100</v>
      </c>
      <c r="M51" s="42">
        <v>100</v>
      </c>
      <c r="N51" s="43">
        <v>0</v>
      </c>
      <c r="O51" s="24">
        <v>0</v>
      </c>
      <c r="P51" s="25">
        <v>0</v>
      </c>
    </row>
    <row r="52" spans="1:16" ht="18.75" customHeight="1" x14ac:dyDescent="0.2">
      <c r="A52" s="539"/>
      <c r="B52" s="540"/>
      <c r="C52" s="21" t="s">
        <v>135</v>
      </c>
      <c r="D52" s="32">
        <v>9700000</v>
      </c>
      <c r="E52" s="33">
        <v>11415800</v>
      </c>
      <c r="F52" s="33">
        <v>11415800</v>
      </c>
      <c r="G52" s="34">
        <v>0</v>
      </c>
      <c r="H52" s="34">
        <v>0</v>
      </c>
      <c r="I52" s="35">
        <v>0</v>
      </c>
      <c r="J52" s="36">
        <v>1715800</v>
      </c>
      <c r="K52" s="37">
        <v>117.68865979381444</v>
      </c>
      <c r="L52" s="48">
        <v>100</v>
      </c>
      <c r="M52" s="45">
        <v>100</v>
      </c>
      <c r="N52" s="40">
        <v>0</v>
      </c>
      <c r="O52" s="34">
        <v>0</v>
      </c>
      <c r="P52" s="35">
        <v>0</v>
      </c>
    </row>
    <row r="53" spans="1:16" ht="18.75" customHeight="1" x14ac:dyDescent="0.2">
      <c r="A53" s="539" t="s">
        <v>13</v>
      </c>
      <c r="B53" s="540"/>
      <c r="C53" s="21" t="s">
        <v>133</v>
      </c>
      <c r="D53" s="52">
        <v>770000000</v>
      </c>
      <c r="E53" s="31">
        <v>770452400</v>
      </c>
      <c r="F53" s="31">
        <v>770452400</v>
      </c>
      <c r="G53" s="31">
        <v>0</v>
      </c>
      <c r="H53" s="24">
        <v>0</v>
      </c>
      <c r="I53" s="25">
        <v>0</v>
      </c>
      <c r="J53" s="26">
        <v>452400</v>
      </c>
      <c r="K53" s="49">
        <v>100.05875324675324</v>
      </c>
      <c r="L53" s="47">
        <v>100</v>
      </c>
      <c r="M53" s="42">
        <v>100</v>
      </c>
      <c r="N53" s="43">
        <v>0</v>
      </c>
      <c r="O53" s="24">
        <v>0</v>
      </c>
      <c r="P53" s="25">
        <v>0</v>
      </c>
    </row>
    <row r="54" spans="1:16" ht="18.75" customHeight="1" x14ac:dyDescent="0.2">
      <c r="A54" s="539"/>
      <c r="B54" s="540"/>
      <c r="C54" s="21" t="s">
        <v>135</v>
      </c>
      <c r="D54" s="32">
        <v>770000000</v>
      </c>
      <c r="E54" s="33">
        <v>770452400</v>
      </c>
      <c r="F54" s="33">
        <v>770452400</v>
      </c>
      <c r="G54" s="34">
        <v>0</v>
      </c>
      <c r="H54" s="34">
        <v>0</v>
      </c>
      <c r="I54" s="35">
        <v>0</v>
      </c>
      <c r="J54" s="36">
        <v>452400</v>
      </c>
      <c r="K54" s="53">
        <v>100.05875324675324</v>
      </c>
      <c r="L54" s="44">
        <v>100</v>
      </c>
      <c r="M54" s="45">
        <v>100</v>
      </c>
      <c r="N54" s="40">
        <v>0</v>
      </c>
      <c r="O54" s="34">
        <v>0</v>
      </c>
      <c r="P54" s="35">
        <v>0</v>
      </c>
    </row>
    <row r="55" spans="1:16" ht="18.75" customHeight="1" x14ac:dyDescent="0.2">
      <c r="A55" s="547" t="s">
        <v>37</v>
      </c>
      <c r="B55" s="548"/>
      <c r="C55" s="21" t="s">
        <v>141</v>
      </c>
      <c r="D55" s="22">
        <v>0</v>
      </c>
      <c r="E55" s="23">
        <v>0</v>
      </c>
      <c r="F55" s="23">
        <v>0</v>
      </c>
      <c r="G55" s="23">
        <v>0</v>
      </c>
      <c r="H55" s="51">
        <v>0</v>
      </c>
      <c r="I55" s="25">
        <v>0</v>
      </c>
      <c r="J55" s="26">
        <v>0</v>
      </c>
      <c r="K55" s="49" t="s">
        <v>152</v>
      </c>
      <c r="L55" s="28" t="s">
        <v>7</v>
      </c>
      <c r="M55" s="29" t="s">
        <v>152</v>
      </c>
      <c r="N55" s="43">
        <v>0</v>
      </c>
      <c r="O55" s="24">
        <v>0</v>
      </c>
      <c r="P55" s="25">
        <v>0</v>
      </c>
    </row>
    <row r="56" spans="1:16" ht="18.75" customHeight="1" x14ac:dyDescent="0.2">
      <c r="A56" s="547" t="s">
        <v>38</v>
      </c>
      <c r="B56" s="548"/>
      <c r="C56" s="21" t="s">
        <v>140</v>
      </c>
      <c r="D56" s="32">
        <v>0</v>
      </c>
      <c r="E56" s="33">
        <v>0</v>
      </c>
      <c r="F56" s="33">
        <v>0</v>
      </c>
      <c r="G56" s="34">
        <v>0</v>
      </c>
      <c r="H56" s="34">
        <v>0</v>
      </c>
      <c r="I56" s="35">
        <v>0</v>
      </c>
      <c r="J56" s="36">
        <v>0</v>
      </c>
      <c r="K56" s="53" t="s">
        <v>147</v>
      </c>
      <c r="L56" s="38" t="s">
        <v>7</v>
      </c>
      <c r="M56" s="39" t="s">
        <v>87</v>
      </c>
      <c r="N56" s="40">
        <v>0</v>
      </c>
      <c r="O56" s="34">
        <v>0</v>
      </c>
      <c r="P56" s="35">
        <v>0</v>
      </c>
    </row>
    <row r="57" spans="1:16" ht="18.75" customHeight="1" x14ac:dyDescent="0.2">
      <c r="A57" s="539" t="s">
        <v>14</v>
      </c>
      <c r="B57" s="540"/>
      <c r="C57" s="21" t="s">
        <v>139</v>
      </c>
      <c r="D57" s="50">
        <v>146667473000</v>
      </c>
      <c r="E57" s="51">
        <v>149821369063</v>
      </c>
      <c r="F57" s="51">
        <v>149030414485</v>
      </c>
      <c r="G57" s="51">
        <v>858671</v>
      </c>
      <c r="H57" s="51">
        <v>795963268</v>
      </c>
      <c r="I57" s="54">
        <v>5867361</v>
      </c>
      <c r="J57" s="26">
        <v>2362941485</v>
      </c>
      <c r="K57" s="27">
        <v>101.61108760972517</v>
      </c>
      <c r="L57" s="28">
        <v>99.43264963197268</v>
      </c>
      <c r="M57" s="29">
        <v>99.4720682483769</v>
      </c>
      <c r="N57" s="43">
        <v>143105948</v>
      </c>
      <c r="O57" s="24">
        <v>587400</v>
      </c>
      <c r="P57" s="46">
        <v>652269920</v>
      </c>
    </row>
    <row r="58" spans="1:16" ht="18.75" customHeight="1" x14ac:dyDescent="0.2">
      <c r="A58" s="539"/>
      <c r="B58" s="540"/>
      <c r="C58" s="21" t="s">
        <v>146</v>
      </c>
      <c r="D58" s="50">
        <v>848000000</v>
      </c>
      <c r="E58" s="51">
        <v>3211395359</v>
      </c>
      <c r="F58" s="51">
        <v>851951806</v>
      </c>
      <c r="G58" s="51">
        <v>522328798</v>
      </c>
      <c r="H58" s="51">
        <v>1837325331</v>
      </c>
      <c r="I58" s="54">
        <v>210576</v>
      </c>
      <c r="J58" s="26">
        <v>3951806</v>
      </c>
      <c r="K58" s="27">
        <v>100.46601485849055</v>
      </c>
      <c r="L58" s="28">
        <v>25.099553754674346</v>
      </c>
      <c r="M58" s="29">
        <v>26.529022769257853</v>
      </c>
      <c r="N58" s="43">
        <v>13202627</v>
      </c>
      <c r="O58" s="24">
        <v>46817325</v>
      </c>
      <c r="P58" s="46">
        <v>1777305379</v>
      </c>
    </row>
    <row r="59" spans="1:16" ht="18.75" customHeight="1" thickBot="1" x14ac:dyDescent="0.25">
      <c r="A59" s="545"/>
      <c r="B59" s="546"/>
      <c r="C59" s="55" t="s">
        <v>135</v>
      </c>
      <c r="D59" s="56">
        <v>147515473000</v>
      </c>
      <c r="E59" s="57">
        <v>153032764422</v>
      </c>
      <c r="F59" s="57">
        <v>149882366291</v>
      </c>
      <c r="G59" s="57">
        <v>523187469</v>
      </c>
      <c r="H59" s="57">
        <v>2633288599</v>
      </c>
      <c r="I59" s="58">
        <v>6077937</v>
      </c>
      <c r="J59" s="59">
        <v>2366893291</v>
      </c>
      <c r="K59" s="60">
        <v>101.60450510232239</v>
      </c>
      <c r="L59" s="61">
        <v>97.598706053570766</v>
      </c>
      <c r="M59" s="62">
        <v>97.94135710551987</v>
      </c>
      <c r="N59" s="63">
        <v>156308575</v>
      </c>
      <c r="O59" s="64">
        <v>47404725</v>
      </c>
      <c r="P59" s="65">
        <v>2429575299</v>
      </c>
    </row>
    <row r="60" spans="1:16" ht="18.75" customHeight="1" thickBot="1" x14ac:dyDescent="0.25">
      <c r="A60" s="66"/>
      <c r="B60" s="67"/>
      <c r="C60" s="3"/>
      <c r="D60" s="68"/>
      <c r="E60" s="68"/>
      <c r="F60" s="68"/>
      <c r="G60" s="68"/>
      <c r="H60" s="68"/>
      <c r="I60" s="68"/>
      <c r="J60" s="68"/>
      <c r="K60" s="69"/>
      <c r="L60" s="70"/>
      <c r="M60" s="70"/>
      <c r="N60" s="68"/>
      <c r="O60" s="68"/>
      <c r="P60" s="68"/>
    </row>
    <row r="61" spans="1:16" ht="18.75" customHeight="1" x14ac:dyDescent="0.2">
      <c r="A61" s="549" t="s">
        <v>15</v>
      </c>
      <c r="B61" s="550"/>
      <c r="C61" s="551"/>
      <c r="D61" s="12">
        <v>42622642000</v>
      </c>
      <c r="E61" s="13">
        <v>42622641834</v>
      </c>
      <c r="F61" s="13">
        <v>42622641834</v>
      </c>
      <c r="G61" s="20">
        <v>0</v>
      </c>
      <c r="H61" s="77">
        <v>0</v>
      </c>
      <c r="I61" s="14">
        <v>0</v>
      </c>
      <c r="J61" s="15">
        <v>-166</v>
      </c>
      <c r="K61" s="16">
        <v>99.999999610535639</v>
      </c>
      <c r="L61" s="71">
        <v>100</v>
      </c>
      <c r="M61" s="72">
        <v>100</v>
      </c>
      <c r="N61" s="19">
        <v>0</v>
      </c>
      <c r="O61" s="20">
        <v>0</v>
      </c>
      <c r="P61" s="14">
        <v>0</v>
      </c>
    </row>
    <row r="62" spans="1:16" ht="18.75" customHeight="1" x14ac:dyDescent="0.2">
      <c r="A62" s="552" t="s">
        <v>16</v>
      </c>
      <c r="B62" s="553"/>
      <c r="C62" s="554"/>
      <c r="D62" s="22">
        <v>30080325000</v>
      </c>
      <c r="E62" s="23">
        <v>30080324834</v>
      </c>
      <c r="F62" s="23">
        <v>30080324834</v>
      </c>
      <c r="G62" s="31">
        <v>0</v>
      </c>
      <c r="H62" s="24">
        <v>0</v>
      </c>
      <c r="I62" s="25">
        <v>0</v>
      </c>
      <c r="J62" s="26">
        <v>-166</v>
      </c>
      <c r="K62" s="27">
        <v>99.999999448144266</v>
      </c>
      <c r="L62" s="47">
        <v>100</v>
      </c>
      <c r="M62" s="73">
        <v>100</v>
      </c>
      <c r="N62" s="30">
        <v>0</v>
      </c>
      <c r="O62" s="31">
        <v>0</v>
      </c>
      <c r="P62" s="25">
        <v>0</v>
      </c>
    </row>
    <row r="63" spans="1:16" ht="18.75" customHeight="1" x14ac:dyDescent="0.2">
      <c r="A63" s="552" t="s">
        <v>39</v>
      </c>
      <c r="B63" s="553"/>
      <c r="C63" s="554"/>
      <c r="D63" s="22">
        <v>16558972000</v>
      </c>
      <c r="E63" s="23">
        <v>16558972000</v>
      </c>
      <c r="F63" s="23">
        <v>16558972000</v>
      </c>
      <c r="G63" s="31">
        <v>0</v>
      </c>
      <c r="H63" s="24">
        <v>0</v>
      </c>
      <c r="I63" s="25">
        <v>0</v>
      </c>
      <c r="J63" s="26">
        <v>0</v>
      </c>
      <c r="K63" s="27">
        <v>100</v>
      </c>
      <c r="L63" s="41">
        <v>100</v>
      </c>
      <c r="M63" s="73">
        <v>100</v>
      </c>
      <c r="N63" s="30">
        <v>0</v>
      </c>
      <c r="O63" s="31">
        <v>0</v>
      </c>
      <c r="P63" s="25">
        <v>0</v>
      </c>
    </row>
    <row r="64" spans="1:16" ht="18.75" customHeight="1" thickBot="1" x14ac:dyDescent="0.25">
      <c r="A64" s="555" t="s">
        <v>153</v>
      </c>
      <c r="B64" s="556"/>
      <c r="C64" s="557"/>
      <c r="D64" s="56">
        <v>176616762000</v>
      </c>
      <c r="E64" s="57">
        <v>182134053422</v>
      </c>
      <c r="F64" s="57">
        <v>178983655291</v>
      </c>
      <c r="G64" s="57">
        <v>523187469</v>
      </c>
      <c r="H64" s="57">
        <v>2633288599</v>
      </c>
      <c r="I64" s="58">
        <v>6077937</v>
      </c>
      <c r="J64" s="59">
        <v>2366893291</v>
      </c>
      <c r="K64" s="60">
        <v>101.34012947819755</v>
      </c>
      <c r="L64" s="61">
        <v>98.063735335960018</v>
      </c>
      <c r="M64" s="62">
        <v>98.270286049308623</v>
      </c>
      <c r="N64" s="59">
        <v>156308575</v>
      </c>
      <c r="O64" s="57">
        <v>47404725</v>
      </c>
      <c r="P64" s="58">
        <v>2429575299</v>
      </c>
    </row>
    <row r="65" spans="1:16" ht="18.75" customHeight="1" thickBot="1" x14ac:dyDescent="0.25">
      <c r="A65" s="74" t="s">
        <v>40</v>
      </c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</row>
    <row r="66" spans="1:16" ht="18.75" customHeight="1" x14ac:dyDescent="0.2">
      <c r="A66" s="537" t="s">
        <v>41</v>
      </c>
      <c r="B66" s="538"/>
      <c r="C66" s="100" t="s">
        <v>133</v>
      </c>
      <c r="D66" s="78">
        <v>0</v>
      </c>
      <c r="E66" s="79">
        <v>16911187114</v>
      </c>
      <c r="F66" s="79">
        <v>16899802216</v>
      </c>
      <c r="G66" s="80">
        <v>0</v>
      </c>
      <c r="H66" s="77">
        <v>11384959</v>
      </c>
      <c r="I66" s="81">
        <v>61</v>
      </c>
      <c r="J66" s="82">
        <v>0</v>
      </c>
      <c r="K66" s="83" t="s">
        <v>147</v>
      </c>
      <c r="L66" s="84">
        <v>99.97029112781307</v>
      </c>
      <c r="M66" s="85">
        <v>99.932678303875093</v>
      </c>
      <c r="N66" s="86">
        <v>0</v>
      </c>
      <c r="O66" s="80">
        <v>0</v>
      </c>
      <c r="P66" s="87">
        <v>11384959</v>
      </c>
    </row>
    <row r="67" spans="1:16" ht="18.75" customHeight="1" x14ac:dyDescent="0.2">
      <c r="A67" s="539"/>
      <c r="B67" s="540"/>
      <c r="C67" s="21" t="s">
        <v>146</v>
      </c>
      <c r="D67" s="22">
        <v>0</v>
      </c>
      <c r="E67" s="23">
        <v>53045131</v>
      </c>
      <c r="F67" s="23">
        <v>5789776</v>
      </c>
      <c r="G67" s="31">
        <v>318904</v>
      </c>
      <c r="H67" s="24">
        <v>46936451</v>
      </c>
      <c r="I67" s="46">
        <v>0</v>
      </c>
      <c r="J67" s="26">
        <v>0</v>
      </c>
      <c r="K67" s="49" t="s">
        <v>148</v>
      </c>
      <c r="L67" s="28">
        <v>14.130223680384505</v>
      </c>
      <c r="M67" s="29">
        <v>10.914811389569385</v>
      </c>
      <c r="N67" s="30">
        <v>0</v>
      </c>
      <c r="O67" s="31">
        <v>31600</v>
      </c>
      <c r="P67" s="88">
        <v>46904851</v>
      </c>
    </row>
    <row r="68" spans="1:16" ht="18.75" customHeight="1" thickBot="1" x14ac:dyDescent="0.25">
      <c r="A68" s="545"/>
      <c r="B68" s="546"/>
      <c r="C68" s="99" t="s">
        <v>143</v>
      </c>
      <c r="D68" s="89">
        <v>0</v>
      </c>
      <c r="E68" s="90">
        <v>16964232245</v>
      </c>
      <c r="F68" s="90">
        <v>16905591992</v>
      </c>
      <c r="G68" s="91">
        <v>318904</v>
      </c>
      <c r="H68" s="91">
        <v>58321410</v>
      </c>
      <c r="I68" s="92">
        <v>61</v>
      </c>
      <c r="J68" s="93">
        <v>0</v>
      </c>
      <c r="K68" s="94" t="s">
        <v>87</v>
      </c>
      <c r="L68" s="95">
        <v>99.711547816985416</v>
      </c>
      <c r="M68" s="96">
        <v>99.654330050702512</v>
      </c>
      <c r="N68" s="97">
        <v>0</v>
      </c>
      <c r="O68" s="91">
        <v>31600</v>
      </c>
      <c r="P68" s="98">
        <v>58289810</v>
      </c>
    </row>
  </sheetData>
  <mergeCells count="39">
    <mergeCell ref="A61:C61"/>
    <mergeCell ref="A62:C62"/>
    <mergeCell ref="A63:C63"/>
    <mergeCell ref="A64:C64"/>
    <mergeCell ref="A66:B68"/>
    <mergeCell ref="A57:B59"/>
    <mergeCell ref="A30:B32"/>
    <mergeCell ref="A33:B35"/>
    <mergeCell ref="A36:B38"/>
    <mergeCell ref="A39:B41"/>
    <mergeCell ref="A42:B44"/>
    <mergeCell ref="A45:B47"/>
    <mergeCell ref="A48:B50"/>
    <mergeCell ref="A51:B52"/>
    <mergeCell ref="A53:B54"/>
    <mergeCell ref="A55:B55"/>
    <mergeCell ref="A56:B56"/>
    <mergeCell ref="A28:B29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</mergeCells>
  <phoneticPr fontId="29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7"/>
  <sheetViews>
    <sheetView defaultGridColor="0" colorId="22" zoomScale="60" zoomScaleNormal="60" workbookViewId="0">
      <pane xSplit="3" ySplit="4" topLeftCell="D5" activePane="bottomRight" state="frozenSplit"/>
      <selection activeCell="A2" sqref="A2"/>
      <selection pane="topRight" activeCell="A2" sqref="A2"/>
      <selection pane="bottomLeft" activeCell="A2" sqref="A2"/>
      <selection pane="bottomRight" activeCell="F18" sqref="F18"/>
    </sheetView>
  </sheetViews>
  <sheetFormatPr defaultColWidth="13.42578125" defaultRowHeight="17.25" x14ac:dyDescent="0.15"/>
  <cols>
    <col min="1" max="1" width="7.42578125" style="106" customWidth="1"/>
    <col min="2" max="2" width="20.42578125" style="106" customWidth="1"/>
    <col min="3" max="3" width="5.85546875" style="106" customWidth="1"/>
    <col min="4" max="6" width="23.42578125" style="106" customWidth="1"/>
    <col min="7" max="7" width="18.42578125" style="106" customWidth="1"/>
    <col min="8" max="8" width="20.85546875" style="106" customWidth="1"/>
    <col min="9" max="9" width="18.42578125" style="106" customWidth="1"/>
    <col min="10" max="10" width="20.85546875" style="106" customWidth="1"/>
    <col min="11" max="11" width="10.85546875" style="106" customWidth="1"/>
    <col min="12" max="12" width="9.85546875" style="106" customWidth="1"/>
    <col min="13" max="13" width="10" style="106" customWidth="1"/>
    <col min="14" max="14" width="18.42578125" style="106" customWidth="1"/>
    <col min="15" max="15" width="20" style="106" customWidth="1"/>
    <col min="16" max="16" width="19.28515625" style="106" customWidth="1"/>
    <col min="17" max="16384" width="13.42578125" style="106"/>
  </cols>
  <sheetData>
    <row r="1" spans="1:16" ht="24" x14ac:dyDescent="0.2">
      <c r="A1" s="1" t="s">
        <v>212</v>
      </c>
      <c r="B1" s="107"/>
      <c r="C1" s="107"/>
      <c r="D1" s="107"/>
      <c r="E1" s="107"/>
      <c r="F1" s="107"/>
      <c r="G1" s="166"/>
      <c r="H1" s="166"/>
      <c r="I1" s="166"/>
      <c r="J1" s="107"/>
      <c r="K1" s="107"/>
      <c r="L1" s="107"/>
      <c r="M1" s="107"/>
      <c r="N1" s="107"/>
      <c r="O1" s="107"/>
      <c r="P1" s="107"/>
    </row>
    <row r="2" spans="1:16" ht="19.5" thickBot="1" x14ac:dyDescent="0.2">
      <c r="A2" s="110"/>
      <c r="B2" s="110"/>
      <c r="C2" s="110"/>
      <c r="D2" s="110"/>
      <c r="E2" s="110"/>
      <c r="F2" s="110"/>
      <c r="G2" s="111"/>
      <c r="H2" s="108"/>
      <c r="I2" s="108"/>
      <c r="J2" s="108"/>
      <c r="K2" s="108"/>
      <c r="L2" s="108"/>
      <c r="M2" s="108"/>
      <c r="N2" s="108"/>
      <c r="O2" s="565" t="s">
        <v>17</v>
      </c>
      <c r="P2" s="565"/>
    </row>
    <row r="3" spans="1:16" ht="18.75" customHeight="1" x14ac:dyDescent="0.15">
      <c r="A3" s="499" t="s">
        <v>42</v>
      </c>
      <c r="B3" s="500"/>
      <c r="C3" s="501"/>
      <c r="D3" s="505" t="s">
        <v>154</v>
      </c>
      <c r="E3" s="507" t="s">
        <v>44</v>
      </c>
      <c r="F3" s="507" t="s">
        <v>155</v>
      </c>
      <c r="G3" s="507" t="s">
        <v>156</v>
      </c>
      <c r="H3" s="507" t="s">
        <v>157</v>
      </c>
      <c r="I3" s="509" t="s">
        <v>158</v>
      </c>
      <c r="J3" s="511" t="s">
        <v>18</v>
      </c>
      <c r="K3" s="512"/>
      <c r="L3" s="511" t="s">
        <v>159</v>
      </c>
      <c r="M3" s="512"/>
      <c r="N3" s="511" t="s">
        <v>160</v>
      </c>
      <c r="O3" s="513"/>
      <c r="P3" s="512"/>
    </row>
    <row r="4" spans="1:16" ht="18.75" customHeight="1" thickBot="1" x14ac:dyDescent="0.2">
      <c r="A4" s="502"/>
      <c r="B4" s="503"/>
      <c r="C4" s="504"/>
      <c r="D4" s="506"/>
      <c r="E4" s="508"/>
      <c r="F4" s="508"/>
      <c r="G4" s="508"/>
      <c r="H4" s="508"/>
      <c r="I4" s="510"/>
      <c r="J4" s="112" t="s">
        <v>161</v>
      </c>
      <c r="K4" s="113" t="s">
        <v>162</v>
      </c>
      <c r="L4" s="114" t="s">
        <v>163</v>
      </c>
      <c r="M4" s="115" t="s">
        <v>164</v>
      </c>
      <c r="N4" s="112" t="s">
        <v>165</v>
      </c>
      <c r="O4" s="116" t="s">
        <v>54</v>
      </c>
      <c r="P4" s="113" t="s">
        <v>166</v>
      </c>
    </row>
    <row r="5" spans="1:16" ht="18.75" customHeight="1" x14ac:dyDescent="0.15">
      <c r="A5" s="514" t="s">
        <v>20</v>
      </c>
      <c r="B5" s="515"/>
      <c r="C5" s="117" t="s">
        <v>167</v>
      </c>
      <c r="D5" s="141">
        <v>42469600000</v>
      </c>
      <c r="E5" s="142">
        <v>43078098111</v>
      </c>
      <c r="F5" s="142">
        <v>42570073983</v>
      </c>
      <c r="G5" s="142">
        <v>544315</v>
      </c>
      <c r="H5" s="337">
        <v>511655842</v>
      </c>
      <c r="I5" s="144">
        <v>4176029</v>
      </c>
      <c r="J5" s="338">
        <v>100473983</v>
      </c>
      <c r="K5" s="339">
        <v>100.23657859504209</v>
      </c>
      <c r="L5" s="118">
        <v>98.681977609345978</v>
      </c>
      <c r="M5" s="340">
        <v>98.820690442992714</v>
      </c>
      <c r="N5" s="145">
        <v>0</v>
      </c>
      <c r="O5" s="143">
        <v>0</v>
      </c>
      <c r="P5" s="144">
        <v>511655842</v>
      </c>
    </row>
    <row r="6" spans="1:16" ht="18.75" customHeight="1" x14ac:dyDescent="0.15">
      <c r="A6" s="516"/>
      <c r="B6" s="487"/>
      <c r="C6" s="119" t="s">
        <v>168</v>
      </c>
      <c r="D6" s="122">
        <v>560000000</v>
      </c>
      <c r="E6" s="123">
        <v>1987603394</v>
      </c>
      <c r="F6" s="123">
        <v>575929210</v>
      </c>
      <c r="G6" s="123">
        <v>122594815</v>
      </c>
      <c r="H6" s="129">
        <v>1289258433</v>
      </c>
      <c r="I6" s="124">
        <v>179064</v>
      </c>
      <c r="J6" s="159">
        <v>15929210</v>
      </c>
      <c r="K6" s="341">
        <v>102.8445017857143</v>
      </c>
      <c r="L6" s="120">
        <v>25.361680657405568</v>
      </c>
      <c r="M6" s="342">
        <v>28.976062917711037</v>
      </c>
      <c r="N6" s="125">
        <v>0</v>
      </c>
      <c r="O6" s="126">
        <v>0</v>
      </c>
      <c r="P6" s="124">
        <v>1289258433</v>
      </c>
    </row>
    <row r="7" spans="1:16" ht="18.75" customHeight="1" x14ac:dyDescent="0.15">
      <c r="A7" s="516"/>
      <c r="B7" s="487"/>
      <c r="C7" s="119" t="s">
        <v>169</v>
      </c>
      <c r="D7" s="343">
        <v>43029600000</v>
      </c>
      <c r="E7" s="344">
        <v>45065701505</v>
      </c>
      <c r="F7" s="344">
        <v>43146003193</v>
      </c>
      <c r="G7" s="344">
        <v>123139130</v>
      </c>
      <c r="H7" s="345">
        <v>1800914275</v>
      </c>
      <c r="I7" s="346">
        <v>4355093</v>
      </c>
      <c r="J7" s="347">
        <v>116403193</v>
      </c>
      <c r="K7" s="348">
        <v>100.27051888235074</v>
      </c>
      <c r="L7" s="121">
        <v>94.654475608575581</v>
      </c>
      <c r="M7" s="349">
        <v>95.740223167752063</v>
      </c>
      <c r="N7" s="350">
        <v>0</v>
      </c>
      <c r="O7" s="345">
        <v>0</v>
      </c>
      <c r="P7" s="346">
        <v>1800914275</v>
      </c>
    </row>
    <row r="8" spans="1:16" ht="18.75" customHeight="1" x14ac:dyDescent="0.15">
      <c r="A8" s="494" t="s">
        <v>24</v>
      </c>
      <c r="B8" s="496" t="s">
        <v>25</v>
      </c>
      <c r="C8" s="119" t="s">
        <v>170</v>
      </c>
      <c r="D8" s="122">
        <v>39833600000</v>
      </c>
      <c r="E8" s="123">
        <v>40435463224</v>
      </c>
      <c r="F8" s="123">
        <v>39927439096</v>
      </c>
      <c r="G8" s="123">
        <v>544315</v>
      </c>
      <c r="H8" s="129">
        <v>511655842</v>
      </c>
      <c r="I8" s="124">
        <v>4176029</v>
      </c>
      <c r="J8" s="159">
        <v>93839096</v>
      </c>
      <c r="K8" s="341">
        <v>100.23557774341261</v>
      </c>
      <c r="L8" s="120">
        <v>98.637231536531147</v>
      </c>
      <c r="M8" s="342">
        <v>98.743617390542298</v>
      </c>
      <c r="N8" s="125">
        <v>0</v>
      </c>
      <c r="O8" s="126">
        <v>0</v>
      </c>
      <c r="P8" s="124">
        <v>511655842</v>
      </c>
    </row>
    <row r="9" spans="1:16" ht="18.75" customHeight="1" x14ac:dyDescent="0.15">
      <c r="A9" s="495"/>
      <c r="B9" s="496"/>
      <c r="C9" s="119" t="s">
        <v>22</v>
      </c>
      <c r="D9" s="122">
        <v>560000000</v>
      </c>
      <c r="E9" s="123">
        <v>1987603394</v>
      </c>
      <c r="F9" s="123">
        <v>575929210</v>
      </c>
      <c r="G9" s="123">
        <v>122594815</v>
      </c>
      <c r="H9" s="129">
        <v>1289258433</v>
      </c>
      <c r="I9" s="124">
        <v>179064</v>
      </c>
      <c r="J9" s="159">
        <v>15929210</v>
      </c>
      <c r="K9" s="341">
        <v>102.8445017857143</v>
      </c>
      <c r="L9" s="120">
        <v>25.361680657405568</v>
      </c>
      <c r="M9" s="342">
        <v>28.976062917711037</v>
      </c>
      <c r="N9" s="125">
        <v>0</v>
      </c>
      <c r="O9" s="126">
        <v>0</v>
      </c>
      <c r="P9" s="124">
        <v>1289258433</v>
      </c>
    </row>
    <row r="10" spans="1:16" ht="18.75" customHeight="1" x14ac:dyDescent="0.15">
      <c r="A10" s="495"/>
      <c r="B10" s="496"/>
      <c r="C10" s="119" t="s">
        <v>23</v>
      </c>
      <c r="D10" s="343">
        <v>40393600000</v>
      </c>
      <c r="E10" s="344">
        <v>42423066618</v>
      </c>
      <c r="F10" s="344">
        <v>40503368306</v>
      </c>
      <c r="G10" s="344">
        <v>123139130</v>
      </c>
      <c r="H10" s="345">
        <v>1800914275</v>
      </c>
      <c r="I10" s="346">
        <v>4355093</v>
      </c>
      <c r="J10" s="347">
        <v>109768306</v>
      </c>
      <c r="K10" s="348">
        <v>100.27174677671711</v>
      </c>
      <c r="L10" s="121">
        <v>94.483286087512425</v>
      </c>
      <c r="M10" s="349">
        <v>95.474871420102673</v>
      </c>
      <c r="N10" s="350">
        <v>0</v>
      </c>
      <c r="O10" s="345">
        <v>0</v>
      </c>
      <c r="P10" s="346">
        <v>1800914275</v>
      </c>
    </row>
    <row r="11" spans="1:16" ht="18.75" customHeight="1" x14ac:dyDescent="0.15">
      <c r="A11" s="495"/>
      <c r="B11" s="497" t="s">
        <v>26</v>
      </c>
      <c r="C11" s="119" t="s">
        <v>171</v>
      </c>
      <c r="D11" s="122">
        <v>1087000000</v>
      </c>
      <c r="E11" s="123">
        <v>1085524873</v>
      </c>
      <c r="F11" s="123">
        <v>1085524873</v>
      </c>
      <c r="G11" s="126">
        <v>0</v>
      </c>
      <c r="H11" s="129">
        <v>0</v>
      </c>
      <c r="I11" s="124">
        <v>0</v>
      </c>
      <c r="J11" s="159">
        <v>-1475127</v>
      </c>
      <c r="K11" s="341">
        <v>99.864293744250233</v>
      </c>
      <c r="L11" s="127">
        <v>100</v>
      </c>
      <c r="M11" s="342">
        <v>100</v>
      </c>
      <c r="N11" s="128">
        <v>0</v>
      </c>
      <c r="O11" s="129">
        <v>0</v>
      </c>
      <c r="P11" s="124">
        <v>0</v>
      </c>
    </row>
    <row r="12" spans="1:16" ht="18.75" customHeight="1" x14ac:dyDescent="0.15">
      <c r="A12" s="495"/>
      <c r="B12" s="497"/>
      <c r="C12" s="119" t="s">
        <v>172</v>
      </c>
      <c r="D12" s="343">
        <v>1087000000</v>
      </c>
      <c r="E12" s="344">
        <v>1085524873</v>
      </c>
      <c r="F12" s="344">
        <v>1085524873</v>
      </c>
      <c r="G12" s="345">
        <v>0</v>
      </c>
      <c r="H12" s="345">
        <v>0</v>
      </c>
      <c r="I12" s="346">
        <v>0</v>
      </c>
      <c r="J12" s="347">
        <v>-1475127</v>
      </c>
      <c r="K12" s="348">
        <v>99.864293744250233</v>
      </c>
      <c r="L12" s="130">
        <v>100</v>
      </c>
      <c r="M12" s="349">
        <v>100</v>
      </c>
      <c r="N12" s="350">
        <v>0</v>
      </c>
      <c r="O12" s="345">
        <v>0</v>
      </c>
      <c r="P12" s="346">
        <v>0</v>
      </c>
    </row>
    <row r="13" spans="1:16" ht="18.75" customHeight="1" x14ac:dyDescent="0.15">
      <c r="A13" s="495"/>
      <c r="B13" s="496" t="s">
        <v>27</v>
      </c>
      <c r="C13" s="119" t="s">
        <v>171</v>
      </c>
      <c r="D13" s="122">
        <v>1549000000</v>
      </c>
      <c r="E13" s="123">
        <v>1557110014</v>
      </c>
      <c r="F13" s="123">
        <v>1557110014</v>
      </c>
      <c r="G13" s="126">
        <v>0</v>
      </c>
      <c r="H13" s="129">
        <v>0</v>
      </c>
      <c r="I13" s="124">
        <v>0</v>
      </c>
      <c r="J13" s="159">
        <v>8110014</v>
      </c>
      <c r="K13" s="341">
        <v>100.52356449322144</v>
      </c>
      <c r="L13" s="127">
        <v>100</v>
      </c>
      <c r="M13" s="342">
        <v>100</v>
      </c>
      <c r="N13" s="128">
        <v>0</v>
      </c>
      <c r="O13" s="129">
        <v>0</v>
      </c>
      <c r="P13" s="124">
        <v>0</v>
      </c>
    </row>
    <row r="14" spans="1:16" ht="18.75" customHeight="1" x14ac:dyDescent="0.15">
      <c r="A14" s="495"/>
      <c r="B14" s="496"/>
      <c r="C14" s="119" t="s">
        <v>173</v>
      </c>
      <c r="D14" s="343">
        <v>1549000000</v>
      </c>
      <c r="E14" s="344">
        <v>1557110014</v>
      </c>
      <c r="F14" s="344">
        <v>1557110014</v>
      </c>
      <c r="G14" s="345">
        <v>0</v>
      </c>
      <c r="H14" s="345">
        <v>0</v>
      </c>
      <c r="I14" s="346">
        <v>0</v>
      </c>
      <c r="J14" s="347">
        <v>8110014</v>
      </c>
      <c r="K14" s="348">
        <v>100.52356449322144</v>
      </c>
      <c r="L14" s="130">
        <v>100</v>
      </c>
      <c r="M14" s="349">
        <v>100</v>
      </c>
      <c r="N14" s="350">
        <v>0</v>
      </c>
      <c r="O14" s="345">
        <v>0</v>
      </c>
      <c r="P14" s="346">
        <v>0</v>
      </c>
    </row>
    <row r="15" spans="1:16" ht="18.75" customHeight="1" x14ac:dyDescent="0.15">
      <c r="A15" s="516" t="s">
        <v>1</v>
      </c>
      <c r="B15" s="487"/>
      <c r="C15" s="119" t="s">
        <v>171</v>
      </c>
      <c r="D15" s="122">
        <v>6145000000</v>
      </c>
      <c r="E15" s="123">
        <v>6217727900</v>
      </c>
      <c r="F15" s="123">
        <v>6209249646</v>
      </c>
      <c r="G15" s="129">
        <v>0</v>
      </c>
      <c r="H15" s="129">
        <v>8565654</v>
      </c>
      <c r="I15" s="124">
        <v>87400</v>
      </c>
      <c r="J15" s="159">
        <v>64249646</v>
      </c>
      <c r="K15" s="341">
        <v>101.0455597396257</v>
      </c>
      <c r="L15" s="120">
        <v>99.846560730961315</v>
      </c>
      <c r="M15" s="342">
        <v>99.863643856142374</v>
      </c>
      <c r="N15" s="125">
        <v>0</v>
      </c>
      <c r="O15" s="129">
        <v>0</v>
      </c>
      <c r="P15" s="124">
        <v>8565654</v>
      </c>
    </row>
    <row r="16" spans="1:16" ht="18.75" customHeight="1" x14ac:dyDescent="0.15">
      <c r="A16" s="516"/>
      <c r="B16" s="487"/>
      <c r="C16" s="119" t="s">
        <v>174</v>
      </c>
      <c r="D16" s="122">
        <v>7000000</v>
      </c>
      <c r="E16" s="123">
        <v>42073450</v>
      </c>
      <c r="F16" s="123">
        <v>7017954</v>
      </c>
      <c r="G16" s="126">
        <v>2002153</v>
      </c>
      <c r="H16" s="129">
        <v>33053343</v>
      </c>
      <c r="I16" s="131">
        <v>0</v>
      </c>
      <c r="J16" s="159">
        <v>17954</v>
      </c>
      <c r="K16" s="341">
        <v>100.25648571428572</v>
      </c>
      <c r="L16" s="120">
        <v>18.636745062382456</v>
      </c>
      <c r="M16" s="342">
        <v>16.680243716643155</v>
      </c>
      <c r="N16" s="125">
        <v>0</v>
      </c>
      <c r="O16" s="126">
        <v>11263440</v>
      </c>
      <c r="P16" s="124">
        <v>21789903</v>
      </c>
    </row>
    <row r="17" spans="1:16" ht="18.75" customHeight="1" x14ac:dyDescent="0.15">
      <c r="A17" s="516"/>
      <c r="B17" s="487"/>
      <c r="C17" s="119" t="s">
        <v>172</v>
      </c>
      <c r="D17" s="343">
        <v>6152000000</v>
      </c>
      <c r="E17" s="344">
        <v>6259801350</v>
      </c>
      <c r="F17" s="344">
        <v>6216267600</v>
      </c>
      <c r="G17" s="345">
        <v>2002153</v>
      </c>
      <c r="H17" s="345">
        <v>41618997</v>
      </c>
      <c r="I17" s="346">
        <v>87400</v>
      </c>
      <c r="J17" s="347">
        <v>64267600</v>
      </c>
      <c r="K17" s="348">
        <v>101.04466189856957</v>
      </c>
      <c r="L17" s="121">
        <v>99.307733261602564</v>
      </c>
      <c r="M17" s="349">
        <v>99.304550614852985</v>
      </c>
      <c r="N17" s="350">
        <v>0</v>
      </c>
      <c r="O17" s="345">
        <v>11263440</v>
      </c>
      <c r="P17" s="346">
        <v>30355557</v>
      </c>
    </row>
    <row r="18" spans="1:16" ht="18.75" customHeight="1" x14ac:dyDescent="0.15">
      <c r="A18" s="516" t="s">
        <v>104</v>
      </c>
      <c r="B18" s="487"/>
      <c r="C18" s="119" t="s">
        <v>171</v>
      </c>
      <c r="D18" s="122">
        <v>491000000</v>
      </c>
      <c r="E18" s="123">
        <v>524708534</v>
      </c>
      <c r="F18" s="123">
        <v>524708534</v>
      </c>
      <c r="G18" s="129">
        <v>0</v>
      </c>
      <c r="H18" s="129">
        <v>0</v>
      </c>
      <c r="I18" s="124">
        <v>0</v>
      </c>
      <c r="J18" s="159">
        <v>33708534</v>
      </c>
      <c r="K18" s="341">
        <v>106.86528187372708</v>
      </c>
      <c r="L18" s="120">
        <v>100</v>
      </c>
      <c r="M18" s="342">
        <v>100</v>
      </c>
      <c r="N18" s="128">
        <v>0</v>
      </c>
      <c r="O18" s="129">
        <v>0</v>
      </c>
      <c r="P18" s="124">
        <v>0</v>
      </c>
    </row>
    <row r="19" spans="1:16" ht="18.75" customHeight="1" x14ac:dyDescent="0.15">
      <c r="A19" s="516"/>
      <c r="B19" s="487"/>
      <c r="C19" s="119" t="s">
        <v>172</v>
      </c>
      <c r="D19" s="343">
        <v>491000000</v>
      </c>
      <c r="E19" s="344">
        <v>524708534</v>
      </c>
      <c r="F19" s="344">
        <v>524708534</v>
      </c>
      <c r="G19" s="345">
        <v>0</v>
      </c>
      <c r="H19" s="345">
        <v>0</v>
      </c>
      <c r="I19" s="346">
        <v>0</v>
      </c>
      <c r="J19" s="347">
        <v>33708534</v>
      </c>
      <c r="K19" s="348">
        <v>106.86528187372708</v>
      </c>
      <c r="L19" s="121">
        <v>100</v>
      </c>
      <c r="M19" s="349">
        <v>100</v>
      </c>
      <c r="N19" s="350">
        <v>0</v>
      </c>
      <c r="O19" s="345">
        <v>0</v>
      </c>
      <c r="P19" s="346">
        <v>0</v>
      </c>
    </row>
    <row r="20" spans="1:16" ht="18.75" customHeight="1" x14ac:dyDescent="0.15">
      <c r="A20" s="516" t="s">
        <v>3</v>
      </c>
      <c r="B20" s="487"/>
      <c r="C20" s="119" t="s">
        <v>175</v>
      </c>
      <c r="D20" s="122">
        <v>1411000000</v>
      </c>
      <c r="E20" s="123">
        <v>1510674100</v>
      </c>
      <c r="F20" s="123">
        <v>1486719786</v>
      </c>
      <c r="G20" s="129">
        <v>0</v>
      </c>
      <c r="H20" s="129">
        <v>24022314</v>
      </c>
      <c r="I20" s="124">
        <v>68000</v>
      </c>
      <c r="J20" s="159">
        <v>75719786</v>
      </c>
      <c r="K20" s="341">
        <v>105.36639163713679</v>
      </c>
      <c r="L20" s="120">
        <v>98.705668829433478</v>
      </c>
      <c r="M20" s="342">
        <v>98.414329470532394</v>
      </c>
      <c r="N20" s="125">
        <v>0</v>
      </c>
      <c r="O20" s="126">
        <v>0</v>
      </c>
      <c r="P20" s="124">
        <v>24022314</v>
      </c>
    </row>
    <row r="21" spans="1:16" ht="18.75" customHeight="1" x14ac:dyDescent="0.15">
      <c r="A21" s="516"/>
      <c r="B21" s="487"/>
      <c r="C21" s="119" t="s">
        <v>176</v>
      </c>
      <c r="D21" s="122">
        <v>15000000</v>
      </c>
      <c r="E21" s="123">
        <v>53254015</v>
      </c>
      <c r="F21" s="123">
        <v>18235444</v>
      </c>
      <c r="G21" s="126">
        <v>2558084</v>
      </c>
      <c r="H21" s="129">
        <v>32460487</v>
      </c>
      <c r="I21" s="131">
        <v>0</v>
      </c>
      <c r="J21" s="159">
        <v>3235444</v>
      </c>
      <c r="K21" s="341">
        <v>121.56962666666666</v>
      </c>
      <c r="L21" s="120">
        <v>10.265774420284506</v>
      </c>
      <c r="M21" s="342">
        <v>34.242383414658974</v>
      </c>
      <c r="N21" s="125">
        <v>0</v>
      </c>
      <c r="O21" s="126">
        <v>4091340</v>
      </c>
      <c r="P21" s="124">
        <v>28369147</v>
      </c>
    </row>
    <row r="22" spans="1:16" ht="18.75" customHeight="1" x14ac:dyDescent="0.15">
      <c r="A22" s="516"/>
      <c r="B22" s="487"/>
      <c r="C22" s="119" t="s">
        <v>172</v>
      </c>
      <c r="D22" s="343">
        <v>1426000000</v>
      </c>
      <c r="E22" s="344">
        <v>1563928115</v>
      </c>
      <c r="F22" s="344">
        <v>1504955230</v>
      </c>
      <c r="G22" s="345">
        <v>2558084</v>
      </c>
      <c r="H22" s="345">
        <v>56482801</v>
      </c>
      <c r="I22" s="346">
        <v>68000</v>
      </c>
      <c r="J22" s="347">
        <v>78955230</v>
      </c>
      <c r="K22" s="348">
        <v>105.53683239831697</v>
      </c>
      <c r="L22" s="121">
        <v>87.620391654702914</v>
      </c>
      <c r="M22" s="349">
        <v>96.229181863643404</v>
      </c>
      <c r="N22" s="350">
        <v>0</v>
      </c>
      <c r="O22" s="345">
        <v>4091340</v>
      </c>
      <c r="P22" s="346">
        <v>52391461</v>
      </c>
    </row>
    <row r="23" spans="1:16" ht="18.75" customHeight="1" x14ac:dyDescent="0.15">
      <c r="A23" s="516" t="s">
        <v>4</v>
      </c>
      <c r="B23" s="487"/>
      <c r="C23" s="119" t="s">
        <v>171</v>
      </c>
      <c r="D23" s="122">
        <v>31840000000</v>
      </c>
      <c r="E23" s="123">
        <v>32845693579</v>
      </c>
      <c r="F23" s="123">
        <v>32829685559</v>
      </c>
      <c r="G23" s="126">
        <v>0</v>
      </c>
      <c r="H23" s="129">
        <v>16233701</v>
      </c>
      <c r="I23" s="124">
        <v>225681</v>
      </c>
      <c r="J23" s="159">
        <v>989685559</v>
      </c>
      <c r="K23" s="341">
        <v>103.10830891645728</v>
      </c>
      <c r="L23" s="120">
        <v>99.946251956625147</v>
      </c>
      <c r="M23" s="342">
        <v>99.951262956400981</v>
      </c>
      <c r="N23" s="125">
        <v>0</v>
      </c>
      <c r="O23" s="126">
        <v>0</v>
      </c>
      <c r="P23" s="124">
        <v>16233701</v>
      </c>
    </row>
    <row r="24" spans="1:16" ht="18.75" customHeight="1" x14ac:dyDescent="0.15">
      <c r="A24" s="516"/>
      <c r="B24" s="487"/>
      <c r="C24" s="119" t="s">
        <v>176</v>
      </c>
      <c r="D24" s="122">
        <v>8000000</v>
      </c>
      <c r="E24" s="123">
        <v>84682259</v>
      </c>
      <c r="F24" s="123">
        <v>8188777</v>
      </c>
      <c r="G24" s="126">
        <v>1626393</v>
      </c>
      <c r="H24" s="129">
        <v>74867089</v>
      </c>
      <c r="I24" s="131">
        <v>0</v>
      </c>
      <c r="J24" s="159">
        <v>188777</v>
      </c>
      <c r="K24" s="341">
        <v>102.3597125</v>
      </c>
      <c r="L24" s="120">
        <v>10.461365618300141</v>
      </c>
      <c r="M24" s="342">
        <v>9.6700030168066249</v>
      </c>
      <c r="N24" s="125">
        <v>0</v>
      </c>
      <c r="O24" s="126">
        <v>10252953</v>
      </c>
      <c r="P24" s="124">
        <v>64614136</v>
      </c>
    </row>
    <row r="25" spans="1:16" ht="18.75" customHeight="1" x14ac:dyDescent="0.15">
      <c r="A25" s="516"/>
      <c r="B25" s="487"/>
      <c r="C25" s="119" t="s">
        <v>172</v>
      </c>
      <c r="D25" s="343">
        <v>31848000000</v>
      </c>
      <c r="E25" s="344">
        <v>32930375838</v>
      </c>
      <c r="F25" s="344">
        <v>32837874336</v>
      </c>
      <c r="G25" s="345">
        <v>1626393</v>
      </c>
      <c r="H25" s="345">
        <v>91100790</v>
      </c>
      <c r="I25" s="346">
        <v>225681</v>
      </c>
      <c r="J25" s="347">
        <v>989874336</v>
      </c>
      <c r="K25" s="348">
        <v>103.10812087415222</v>
      </c>
      <c r="L25" s="121">
        <v>99.741230509805263</v>
      </c>
      <c r="M25" s="349">
        <v>99.719099768386926</v>
      </c>
      <c r="N25" s="350">
        <v>0</v>
      </c>
      <c r="O25" s="345">
        <v>10252953</v>
      </c>
      <c r="P25" s="346">
        <v>80847837</v>
      </c>
    </row>
    <row r="26" spans="1:16" ht="18.75" customHeight="1" x14ac:dyDescent="0.15">
      <c r="A26" s="490" t="s">
        <v>177</v>
      </c>
      <c r="B26" s="491"/>
      <c r="C26" s="119" t="s">
        <v>171</v>
      </c>
      <c r="D26" s="122">
        <v>27733000000</v>
      </c>
      <c r="E26" s="123">
        <v>27993831051</v>
      </c>
      <c r="F26" s="123">
        <v>27993831051</v>
      </c>
      <c r="G26" s="126">
        <v>0</v>
      </c>
      <c r="H26" s="129">
        <v>0</v>
      </c>
      <c r="I26" s="124">
        <v>0</v>
      </c>
      <c r="J26" s="159">
        <v>260831051</v>
      </c>
      <c r="K26" s="341">
        <v>100.94050788230629</v>
      </c>
      <c r="L26" s="120">
        <v>100</v>
      </c>
      <c r="M26" s="342">
        <v>100</v>
      </c>
      <c r="N26" s="128">
        <v>0</v>
      </c>
      <c r="O26" s="129">
        <v>0</v>
      </c>
      <c r="P26" s="124">
        <v>0</v>
      </c>
    </row>
    <row r="27" spans="1:16" ht="18.75" customHeight="1" x14ac:dyDescent="0.15">
      <c r="A27" s="490"/>
      <c r="B27" s="491"/>
      <c r="C27" s="119" t="s">
        <v>172</v>
      </c>
      <c r="D27" s="343">
        <v>27733000000</v>
      </c>
      <c r="E27" s="344">
        <v>27993831051</v>
      </c>
      <c r="F27" s="344">
        <v>27993831051</v>
      </c>
      <c r="G27" s="345">
        <v>0</v>
      </c>
      <c r="H27" s="345">
        <v>0</v>
      </c>
      <c r="I27" s="346">
        <v>0</v>
      </c>
      <c r="J27" s="347">
        <v>260831051</v>
      </c>
      <c r="K27" s="348">
        <v>100.94050788230629</v>
      </c>
      <c r="L27" s="121">
        <v>100</v>
      </c>
      <c r="M27" s="349">
        <v>100</v>
      </c>
      <c r="N27" s="350">
        <v>0</v>
      </c>
      <c r="O27" s="345">
        <v>0</v>
      </c>
      <c r="P27" s="346">
        <v>0</v>
      </c>
    </row>
    <row r="28" spans="1:16" ht="18.75" customHeight="1" x14ac:dyDescent="0.15">
      <c r="A28" s="490" t="s">
        <v>178</v>
      </c>
      <c r="B28" s="491"/>
      <c r="C28" s="119" t="s">
        <v>171</v>
      </c>
      <c r="D28" s="122">
        <v>2087000000</v>
      </c>
      <c r="E28" s="123">
        <v>2175498839</v>
      </c>
      <c r="F28" s="123">
        <v>2175498839</v>
      </c>
      <c r="G28" s="126">
        <v>0</v>
      </c>
      <c r="H28" s="129">
        <v>0</v>
      </c>
      <c r="I28" s="124">
        <v>0</v>
      </c>
      <c r="J28" s="159">
        <v>88498839</v>
      </c>
      <c r="K28" s="341">
        <v>104.24048102539531</v>
      </c>
      <c r="L28" s="120">
        <v>100</v>
      </c>
      <c r="M28" s="342">
        <v>100</v>
      </c>
      <c r="N28" s="128">
        <v>0</v>
      </c>
      <c r="O28" s="129">
        <v>0</v>
      </c>
      <c r="P28" s="124">
        <v>0</v>
      </c>
    </row>
    <row r="29" spans="1:16" ht="18.75" customHeight="1" x14ac:dyDescent="0.15">
      <c r="A29" s="490"/>
      <c r="B29" s="491"/>
      <c r="C29" s="119" t="s">
        <v>173</v>
      </c>
      <c r="D29" s="343">
        <v>2087000000</v>
      </c>
      <c r="E29" s="344">
        <v>2175498839</v>
      </c>
      <c r="F29" s="344">
        <v>2175498839</v>
      </c>
      <c r="G29" s="345">
        <v>0</v>
      </c>
      <c r="H29" s="345">
        <v>0</v>
      </c>
      <c r="I29" s="346">
        <v>0</v>
      </c>
      <c r="J29" s="347">
        <v>88498839</v>
      </c>
      <c r="K29" s="348">
        <v>104.24048102539531</v>
      </c>
      <c r="L29" s="121">
        <v>100</v>
      </c>
      <c r="M29" s="349">
        <v>100</v>
      </c>
      <c r="N29" s="350">
        <v>0</v>
      </c>
      <c r="O29" s="345">
        <v>0</v>
      </c>
      <c r="P29" s="346">
        <v>0</v>
      </c>
    </row>
    <row r="30" spans="1:16" ht="18.75" customHeight="1" x14ac:dyDescent="0.15">
      <c r="A30" s="516" t="s">
        <v>5</v>
      </c>
      <c r="B30" s="487"/>
      <c r="C30" s="119" t="s">
        <v>171</v>
      </c>
      <c r="D30" s="122">
        <v>2874000000</v>
      </c>
      <c r="E30" s="123">
        <v>2971340800</v>
      </c>
      <c r="F30" s="123">
        <v>2921279627</v>
      </c>
      <c r="G30" s="126">
        <v>0</v>
      </c>
      <c r="H30" s="129">
        <v>50116273</v>
      </c>
      <c r="I30" s="124">
        <v>55100</v>
      </c>
      <c r="J30" s="159">
        <v>47279627</v>
      </c>
      <c r="K30" s="341">
        <v>101.64508096729297</v>
      </c>
      <c r="L30" s="120">
        <v>99.119575786178487</v>
      </c>
      <c r="M30" s="342">
        <v>98.315199219153854</v>
      </c>
      <c r="N30" s="125">
        <v>7953500</v>
      </c>
      <c r="O30" s="126">
        <v>0</v>
      </c>
      <c r="P30" s="124">
        <v>42162773</v>
      </c>
    </row>
    <row r="31" spans="1:16" ht="18.75" customHeight="1" x14ac:dyDescent="0.15">
      <c r="A31" s="516"/>
      <c r="B31" s="487"/>
      <c r="C31" s="119" t="s">
        <v>176</v>
      </c>
      <c r="D31" s="122">
        <v>26000000</v>
      </c>
      <c r="E31" s="123">
        <v>123248467</v>
      </c>
      <c r="F31" s="123">
        <v>26495393</v>
      </c>
      <c r="G31" s="123">
        <v>2380800</v>
      </c>
      <c r="H31" s="129">
        <v>94372274</v>
      </c>
      <c r="I31" s="124">
        <v>0</v>
      </c>
      <c r="J31" s="159">
        <v>495393</v>
      </c>
      <c r="K31" s="341">
        <v>101.90535769230769</v>
      </c>
      <c r="L31" s="120">
        <v>23.48457144225906</v>
      </c>
      <c r="M31" s="342">
        <v>21.497543657074452</v>
      </c>
      <c r="N31" s="125">
        <v>436680</v>
      </c>
      <c r="O31" s="126">
        <v>23062476</v>
      </c>
      <c r="P31" s="124">
        <v>70873118</v>
      </c>
    </row>
    <row r="32" spans="1:16" ht="18.75" customHeight="1" x14ac:dyDescent="0.15">
      <c r="A32" s="516"/>
      <c r="B32" s="487"/>
      <c r="C32" s="119" t="s">
        <v>173</v>
      </c>
      <c r="D32" s="343">
        <v>2900000000</v>
      </c>
      <c r="E32" s="344">
        <v>3094589267</v>
      </c>
      <c r="F32" s="344">
        <v>2947775020</v>
      </c>
      <c r="G32" s="344">
        <v>2380800</v>
      </c>
      <c r="H32" s="345">
        <v>144488547</v>
      </c>
      <c r="I32" s="346">
        <v>55100</v>
      </c>
      <c r="J32" s="347">
        <v>47775020</v>
      </c>
      <c r="K32" s="348">
        <v>101.64741448275862</v>
      </c>
      <c r="L32" s="121">
        <v>94.75757818960949</v>
      </c>
      <c r="M32" s="349">
        <v>95.255775990513698</v>
      </c>
      <c r="N32" s="350">
        <v>8390180</v>
      </c>
      <c r="O32" s="345">
        <v>23062476</v>
      </c>
      <c r="P32" s="346">
        <v>113035891</v>
      </c>
    </row>
    <row r="33" spans="1:16" ht="18.75" customHeight="1" x14ac:dyDescent="0.15">
      <c r="A33" s="516" t="s">
        <v>6</v>
      </c>
      <c r="B33" s="487"/>
      <c r="C33" s="119" t="s">
        <v>171</v>
      </c>
      <c r="D33" s="122">
        <v>1245000000</v>
      </c>
      <c r="E33" s="123">
        <v>1274586604</v>
      </c>
      <c r="F33" s="123">
        <v>1274586604</v>
      </c>
      <c r="G33" s="126">
        <v>0</v>
      </c>
      <c r="H33" s="129">
        <v>0</v>
      </c>
      <c r="I33" s="124">
        <v>0</v>
      </c>
      <c r="J33" s="159">
        <v>29586604</v>
      </c>
      <c r="K33" s="341">
        <v>102.37643405622489</v>
      </c>
      <c r="L33" s="120">
        <v>100</v>
      </c>
      <c r="M33" s="342">
        <v>100</v>
      </c>
      <c r="N33" s="125">
        <v>0</v>
      </c>
      <c r="O33" s="126">
        <v>0</v>
      </c>
      <c r="P33" s="124">
        <v>0</v>
      </c>
    </row>
    <row r="34" spans="1:16" ht="18.75" customHeight="1" x14ac:dyDescent="0.15">
      <c r="A34" s="516"/>
      <c r="B34" s="487"/>
      <c r="C34" s="119" t="s">
        <v>29</v>
      </c>
      <c r="D34" s="122">
        <v>0</v>
      </c>
      <c r="E34" s="123">
        <v>0</v>
      </c>
      <c r="F34" s="123">
        <v>0</v>
      </c>
      <c r="G34" s="126">
        <v>0</v>
      </c>
      <c r="H34" s="129">
        <v>0</v>
      </c>
      <c r="I34" s="124">
        <v>0</v>
      </c>
      <c r="J34" s="159">
        <v>0</v>
      </c>
      <c r="K34" s="160" t="s">
        <v>7</v>
      </c>
      <c r="L34" s="120" t="s">
        <v>7</v>
      </c>
      <c r="M34" s="342" t="s">
        <v>7</v>
      </c>
      <c r="N34" s="125">
        <v>0</v>
      </c>
      <c r="O34" s="126">
        <v>0</v>
      </c>
      <c r="P34" s="124">
        <v>0</v>
      </c>
    </row>
    <row r="35" spans="1:16" ht="18.75" customHeight="1" x14ac:dyDescent="0.15">
      <c r="A35" s="516"/>
      <c r="B35" s="487"/>
      <c r="C35" s="119" t="s">
        <v>172</v>
      </c>
      <c r="D35" s="343">
        <v>1245000000</v>
      </c>
      <c r="E35" s="344">
        <v>1274586604</v>
      </c>
      <c r="F35" s="344">
        <v>1274586604</v>
      </c>
      <c r="G35" s="344">
        <v>0</v>
      </c>
      <c r="H35" s="345">
        <v>0</v>
      </c>
      <c r="I35" s="346">
        <v>0</v>
      </c>
      <c r="J35" s="347">
        <v>29586604</v>
      </c>
      <c r="K35" s="348">
        <v>102.37643405622489</v>
      </c>
      <c r="L35" s="121">
        <v>100</v>
      </c>
      <c r="M35" s="349">
        <v>100</v>
      </c>
      <c r="N35" s="350">
        <v>0</v>
      </c>
      <c r="O35" s="345">
        <v>0</v>
      </c>
      <c r="P35" s="346">
        <v>0</v>
      </c>
    </row>
    <row r="36" spans="1:16" ht="18.75" customHeight="1" x14ac:dyDescent="0.15">
      <c r="A36" s="516" t="s">
        <v>8</v>
      </c>
      <c r="B36" s="487"/>
      <c r="C36" s="119" t="s">
        <v>175</v>
      </c>
      <c r="D36" s="122">
        <v>508000000</v>
      </c>
      <c r="E36" s="123">
        <v>523390725</v>
      </c>
      <c r="F36" s="123">
        <v>520486675</v>
      </c>
      <c r="G36" s="126">
        <v>0</v>
      </c>
      <c r="H36" s="129">
        <v>2904050</v>
      </c>
      <c r="I36" s="124">
        <v>0</v>
      </c>
      <c r="J36" s="159">
        <v>12486675</v>
      </c>
      <c r="K36" s="341">
        <v>102.45800688976378</v>
      </c>
      <c r="L36" s="120">
        <v>100</v>
      </c>
      <c r="M36" s="342">
        <v>99.445146835569162</v>
      </c>
      <c r="N36" s="125">
        <v>0</v>
      </c>
      <c r="O36" s="126">
        <v>0</v>
      </c>
      <c r="P36" s="124">
        <v>2904050</v>
      </c>
    </row>
    <row r="37" spans="1:16" ht="18.75" customHeight="1" x14ac:dyDescent="0.15">
      <c r="A37" s="516"/>
      <c r="B37" s="487"/>
      <c r="C37" s="119" t="s">
        <v>174</v>
      </c>
      <c r="D37" s="132">
        <v>0</v>
      </c>
      <c r="E37" s="133">
        <v>0</v>
      </c>
      <c r="F37" s="133">
        <v>0</v>
      </c>
      <c r="G37" s="129">
        <v>0</v>
      </c>
      <c r="H37" s="129">
        <v>0</v>
      </c>
      <c r="I37" s="131">
        <v>0</v>
      </c>
      <c r="J37" s="159">
        <v>0</v>
      </c>
      <c r="K37" s="160" t="s">
        <v>7</v>
      </c>
      <c r="L37" s="127" t="s">
        <v>7</v>
      </c>
      <c r="M37" s="342" t="s">
        <v>7</v>
      </c>
      <c r="N37" s="128">
        <v>0</v>
      </c>
      <c r="O37" s="129">
        <v>0</v>
      </c>
      <c r="P37" s="124">
        <v>0</v>
      </c>
    </row>
    <row r="38" spans="1:16" ht="18.75" customHeight="1" x14ac:dyDescent="0.15">
      <c r="A38" s="516"/>
      <c r="B38" s="487"/>
      <c r="C38" s="119" t="s">
        <v>173</v>
      </c>
      <c r="D38" s="343">
        <v>508000000</v>
      </c>
      <c r="E38" s="344">
        <v>523390725</v>
      </c>
      <c r="F38" s="344">
        <v>520486675</v>
      </c>
      <c r="G38" s="344">
        <v>0</v>
      </c>
      <c r="H38" s="345">
        <v>2904050</v>
      </c>
      <c r="I38" s="346">
        <v>0</v>
      </c>
      <c r="J38" s="347">
        <v>12486675</v>
      </c>
      <c r="K38" s="348">
        <v>102.45800688976378</v>
      </c>
      <c r="L38" s="121">
        <v>100</v>
      </c>
      <c r="M38" s="349">
        <v>99.445146835569162</v>
      </c>
      <c r="N38" s="350">
        <v>0</v>
      </c>
      <c r="O38" s="345">
        <v>0</v>
      </c>
      <c r="P38" s="346">
        <v>2904050</v>
      </c>
    </row>
    <row r="39" spans="1:16" ht="18.75" customHeight="1" x14ac:dyDescent="0.15">
      <c r="A39" s="516" t="s">
        <v>9</v>
      </c>
      <c r="B39" s="487"/>
      <c r="C39" s="119" t="s">
        <v>175</v>
      </c>
      <c r="D39" s="122">
        <v>17436000000</v>
      </c>
      <c r="E39" s="123">
        <v>17549739700</v>
      </c>
      <c r="F39" s="123">
        <v>17440041811</v>
      </c>
      <c r="G39" s="344">
        <v>0</v>
      </c>
      <c r="H39" s="129">
        <v>109724189</v>
      </c>
      <c r="I39" s="124">
        <v>26300</v>
      </c>
      <c r="J39" s="159">
        <v>4041811</v>
      </c>
      <c r="K39" s="341">
        <v>100.02318083849507</v>
      </c>
      <c r="L39" s="120">
        <v>99.318343479567162</v>
      </c>
      <c r="M39" s="342">
        <v>99.37493153246028</v>
      </c>
      <c r="N39" s="125">
        <v>69432740</v>
      </c>
      <c r="O39" s="126">
        <v>258000</v>
      </c>
      <c r="P39" s="124">
        <v>40033449</v>
      </c>
    </row>
    <row r="40" spans="1:16" ht="18.75" customHeight="1" x14ac:dyDescent="0.15">
      <c r="A40" s="516"/>
      <c r="B40" s="487"/>
      <c r="C40" s="119" t="s">
        <v>174</v>
      </c>
      <c r="D40" s="122">
        <v>81000000</v>
      </c>
      <c r="E40" s="123">
        <v>254035867</v>
      </c>
      <c r="F40" s="123">
        <v>110921184</v>
      </c>
      <c r="G40" s="123">
        <v>15692721</v>
      </c>
      <c r="H40" s="129">
        <v>127535360</v>
      </c>
      <c r="I40" s="124">
        <v>113398</v>
      </c>
      <c r="J40" s="159">
        <v>29921184</v>
      </c>
      <c r="K40" s="341">
        <v>136.93973333333332</v>
      </c>
      <c r="L40" s="120">
        <v>40.807250048873094</v>
      </c>
      <c r="M40" s="342">
        <v>43.663591802963793</v>
      </c>
      <c r="N40" s="125">
        <v>4984857</v>
      </c>
      <c r="O40" s="126">
        <v>14901750</v>
      </c>
      <c r="P40" s="124">
        <v>107648753</v>
      </c>
    </row>
    <row r="41" spans="1:16" ht="18.75" customHeight="1" x14ac:dyDescent="0.15">
      <c r="A41" s="516"/>
      <c r="B41" s="487"/>
      <c r="C41" s="119" t="s">
        <v>173</v>
      </c>
      <c r="D41" s="343">
        <v>17517000000</v>
      </c>
      <c r="E41" s="344">
        <v>17803775567</v>
      </c>
      <c r="F41" s="344">
        <v>17550962995</v>
      </c>
      <c r="G41" s="344">
        <v>15692721</v>
      </c>
      <c r="H41" s="345">
        <v>237259549</v>
      </c>
      <c r="I41" s="346">
        <v>139698</v>
      </c>
      <c r="J41" s="347">
        <v>33962995</v>
      </c>
      <c r="K41" s="348">
        <v>100.19388591082947</v>
      </c>
      <c r="L41" s="121">
        <v>98.396209580794746</v>
      </c>
      <c r="M41" s="349">
        <v>98.580005847363083</v>
      </c>
      <c r="N41" s="350">
        <v>74417597</v>
      </c>
      <c r="O41" s="345">
        <v>15159750</v>
      </c>
      <c r="P41" s="346">
        <v>147682202</v>
      </c>
    </row>
    <row r="42" spans="1:16" ht="18.75" customHeight="1" x14ac:dyDescent="0.15">
      <c r="A42" s="516" t="s">
        <v>10</v>
      </c>
      <c r="B42" s="487"/>
      <c r="C42" s="119" t="s">
        <v>175</v>
      </c>
      <c r="D42" s="122">
        <v>400000</v>
      </c>
      <c r="E42" s="123">
        <v>490600</v>
      </c>
      <c r="F42" s="123">
        <v>490600</v>
      </c>
      <c r="G42" s="126">
        <v>0</v>
      </c>
      <c r="H42" s="129">
        <v>0</v>
      </c>
      <c r="I42" s="124">
        <v>0</v>
      </c>
      <c r="J42" s="159">
        <v>90600</v>
      </c>
      <c r="K42" s="341">
        <v>122.64999999999999</v>
      </c>
      <c r="L42" s="120">
        <v>100</v>
      </c>
      <c r="M42" s="342">
        <v>100</v>
      </c>
      <c r="N42" s="125">
        <v>0</v>
      </c>
      <c r="O42" s="126">
        <v>0</v>
      </c>
      <c r="P42" s="124">
        <v>0</v>
      </c>
    </row>
    <row r="43" spans="1:16" ht="18.75" customHeight="1" x14ac:dyDescent="0.15">
      <c r="A43" s="516"/>
      <c r="B43" s="487"/>
      <c r="C43" s="119" t="s">
        <v>29</v>
      </c>
      <c r="D43" s="122">
        <v>0</v>
      </c>
      <c r="E43" s="123">
        <v>0</v>
      </c>
      <c r="F43" s="123">
        <v>0</v>
      </c>
      <c r="G43" s="126">
        <v>0</v>
      </c>
      <c r="H43" s="129">
        <v>0</v>
      </c>
      <c r="I43" s="124">
        <v>0</v>
      </c>
      <c r="J43" s="159">
        <v>0</v>
      </c>
      <c r="K43" s="160" t="s">
        <v>7</v>
      </c>
      <c r="L43" s="120">
        <v>100</v>
      </c>
      <c r="M43" s="342" t="s">
        <v>7</v>
      </c>
      <c r="N43" s="125">
        <v>0</v>
      </c>
      <c r="O43" s="126">
        <v>0</v>
      </c>
      <c r="P43" s="124">
        <v>0</v>
      </c>
    </row>
    <row r="44" spans="1:16" ht="18.75" customHeight="1" x14ac:dyDescent="0.15">
      <c r="A44" s="516"/>
      <c r="B44" s="487"/>
      <c r="C44" s="119" t="s">
        <v>179</v>
      </c>
      <c r="D44" s="343">
        <v>400000</v>
      </c>
      <c r="E44" s="344">
        <v>490600</v>
      </c>
      <c r="F44" s="344">
        <v>490600</v>
      </c>
      <c r="G44" s="344">
        <v>0</v>
      </c>
      <c r="H44" s="345">
        <v>0</v>
      </c>
      <c r="I44" s="346">
        <v>0</v>
      </c>
      <c r="J44" s="347">
        <v>90600</v>
      </c>
      <c r="K44" s="348">
        <v>122.64999999999999</v>
      </c>
      <c r="L44" s="121">
        <v>100</v>
      </c>
      <c r="M44" s="349">
        <v>100</v>
      </c>
      <c r="N44" s="350">
        <v>0</v>
      </c>
      <c r="O44" s="345">
        <v>0</v>
      </c>
      <c r="P44" s="346">
        <v>0</v>
      </c>
    </row>
    <row r="45" spans="1:16" ht="18.75" customHeight="1" x14ac:dyDescent="0.15">
      <c r="A45" s="516" t="s">
        <v>11</v>
      </c>
      <c r="B45" s="487"/>
      <c r="C45" s="119" t="s">
        <v>171</v>
      </c>
      <c r="D45" s="122">
        <v>1850000000</v>
      </c>
      <c r="E45" s="123">
        <v>2036045900</v>
      </c>
      <c r="F45" s="123">
        <v>2036479800</v>
      </c>
      <c r="G45" s="126">
        <v>0</v>
      </c>
      <c r="H45" s="129">
        <v>0</v>
      </c>
      <c r="I45" s="124">
        <v>433900</v>
      </c>
      <c r="J45" s="159">
        <v>186479800</v>
      </c>
      <c r="K45" s="341">
        <v>110.07998918918919</v>
      </c>
      <c r="L45" s="120">
        <v>100.01934511404502</v>
      </c>
      <c r="M45" s="342">
        <v>100.02131091445435</v>
      </c>
      <c r="N45" s="125">
        <v>0</v>
      </c>
      <c r="O45" s="126">
        <v>0</v>
      </c>
      <c r="P45" s="124">
        <v>0</v>
      </c>
    </row>
    <row r="46" spans="1:16" ht="18.75" customHeight="1" x14ac:dyDescent="0.15">
      <c r="A46" s="516"/>
      <c r="B46" s="487"/>
      <c r="C46" s="119" t="s">
        <v>176</v>
      </c>
      <c r="D46" s="122">
        <v>0</v>
      </c>
      <c r="E46" s="123">
        <v>0</v>
      </c>
      <c r="F46" s="123">
        <v>0</v>
      </c>
      <c r="G46" s="126">
        <v>0</v>
      </c>
      <c r="H46" s="129">
        <v>0</v>
      </c>
      <c r="I46" s="124">
        <v>0</v>
      </c>
      <c r="J46" s="159">
        <v>0</v>
      </c>
      <c r="K46" s="160" t="s">
        <v>7</v>
      </c>
      <c r="L46" s="120" t="s">
        <v>7</v>
      </c>
      <c r="M46" s="342" t="s">
        <v>7</v>
      </c>
      <c r="N46" s="125">
        <v>0</v>
      </c>
      <c r="O46" s="126">
        <v>0</v>
      </c>
      <c r="P46" s="124">
        <v>0</v>
      </c>
    </row>
    <row r="47" spans="1:16" ht="18.75" customHeight="1" x14ac:dyDescent="0.15">
      <c r="A47" s="516"/>
      <c r="B47" s="487"/>
      <c r="C47" s="119" t="s">
        <v>172</v>
      </c>
      <c r="D47" s="343">
        <v>1850000000</v>
      </c>
      <c r="E47" s="344">
        <v>2036045900</v>
      </c>
      <c r="F47" s="344">
        <v>2036479800</v>
      </c>
      <c r="G47" s="344">
        <v>0</v>
      </c>
      <c r="H47" s="345">
        <v>0</v>
      </c>
      <c r="I47" s="346">
        <v>433900</v>
      </c>
      <c r="J47" s="347">
        <v>186479800</v>
      </c>
      <c r="K47" s="348">
        <v>110.07998918918919</v>
      </c>
      <c r="L47" s="121">
        <v>100.01934511404502</v>
      </c>
      <c r="M47" s="349">
        <v>100.02131091445435</v>
      </c>
      <c r="N47" s="350">
        <v>0</v>
      </c>
      <c r="O47" s="345">
        <v>0</v>
      </c>
      <c r="P47" s="346">
        <v>0</v>
      </c>
    </row>
    <row r="48" spans="1:16" ht="18.75" customHeight="1" x14ac:dyDescent="0.15">
      <c r="A48" s="516" t="s">
        <v>12</v>
      </c>
      <c r="B48" s="487"/>
      <c r="C48" s="119" t="s">
        <v>175</v>
      </c>
      <c r="D48" s="122">
        <v>10063000000</v>
      </c>
      <c r="E48" s="123">
        <v>10295156551</v>
      </c>
      <c r="F48" s="123">
        <v>10245992596</v>
      </c>
      <c r="G48" s="126">
        <v>0</v>
      </c>
      <c r="H48" s="129">
        <v>49163955</v>
      </c>
      <c r="I48" s="131">
        <v>0</v>
      </c>
      <c r="J48" s="159">
        <v>182992596</v>
      </c>
      <c r="K48" s="341">
        <v>101.81846960151049</v>
      </c>
      <c r="L48" s="120">
        <v>99.381269761491609</v>
      </c>
      <c r="M48" s="342">
        <v>99.522455489079235</v>
      </c>
      <c r="N48" s="125">
        <v>49163955</v>
      </c>
      <c r="O48" s="126">
        <v>0</v>
      </c>
      <c r="P48" s="124">
        <v>0</v>
      </c>
    </row>
    <row r="49" spans="1:16" ht="18.75" customHeight="1" x14ac:dyDescent="0.15">
      <c r="A49" s="516"/>
      <c r="B49" s="487"/>
      <c r="C49" s="119" t="s">
        <v>174</v>
      </c>
      <c r="D49" s="122">
        <v>50000000</v>
      </c>
      <c r="E49" s="123">
        <v>62624301</v>
      </c>
      <c r="F49" s="123">
        <v>62624301</v>
      </c>
      <c r="G49" s="126">
        <v>0</v>
      </c>
      <c r="H49" s="129">
        <v>0</v>
      </c>
      <c r="I49" s="124">
        <v>0</v>
      </c>
      <c r="J49" s="159">
        <v>12624301</v>
      </c>
      <c r="K49" s="341">
        <v>125.24860200000001</v>
      </c>
      <c r="L49" s="120">
        <v>100</v>
      </c>
      <c r="M49" s="342">
        <v>100</v>
      </c>
      <c r="N49" s="125">
        <v>0</v>
      </c>
      <c r="O49" s="126">
        <v>0</v>
      </c>
      <c r="P49" s="124">
        <v>0</v>
      </c>
    </row>
    <row r="50" spans="1:16" ht="18.75" customHeight="1" x14ac:dyDescent="0.15">
      <c r="A50" s="516"/>
      <c r="B50" s="487"/>
      <c r="C50" s="119" t="s">
        <v>173</v>
      </c>
      <c r="D50" s="343">
        <v>10113000000</v>
      </c>
      <c r="E50" s="344">
        <v>10357780852</v>
      </c>
      <c r="F50" s="344">
        <v>10308616897</v>
      </c>
      <c r="G50" s="344">
        <v>0</v>
      </c>
      <c r="H50" s="345">
        <v>49163955</v>
      </c>
      <c r="I50" s="346">
        <v>0</v>
      </c>
      <c r="J50" s="347">
        <v>195616897</v>
      </c>
      <c r="K50" s="348">
        <v>101.93431125284287</v>
      </c>
      <c r="L50" s="121">
        <v>99.384852743829327</v>
      </c>
      <c r="M50" s="349">
        <v>99.525342776580302</v>
      </c>
      <c r="N50" s="350">
        <v>49163955</v>
      </c>
      <c r="O50" s="345">
        <v>0</v>
      </c>
      <c r="P50" s="346">
        <v>0</v>
      </c>
    </row>
    <row r="51" spans="1:16" ht="18.75" customHeight="1" x14ac:dyDescent="0.15">
      <c r="A51" s="516" t="s">
        <v>36</v>
      </c>
      <c r="B51" s="487"/>
      <c r="C51" s="119" t="s">
        <v>171</v>
      </c>
      <c r="D51" s="122">
        <v>12000000</v>
      </c>
      <c r="E51" s="123">
        <v>12213200</v>
      </c>
      <c r="F51" s="123">
        <v>12213200</v>
      </c>
      <c r="G51" s="126">
        <v>0</v>
      </c>
      <c r="H51" s="129">
        <v>0</v>
      </c>
      <c r="I51" s="124">
        <v>0</v>
      </c>
      <c r="J51" s="159">
        <v>213200</v>
      </c>
      <c r="K51" s="341">
        <v>101.77666666666667</v>
      </c>
      <c r="L51" s="120">
        <v>100</v>
      </c>
      <c r="M51" s="342">
        <v>100</v>
      </c>
      <c r="N51" s="128">
        <v>0</v>
      </c>
      <c r="O51" s="129">
        <v>0</v>
      </c>
      <c r="P51" s="124">
        <v>0</v>
      </c>
    </row>
    <row r="52" spans="1:16" ht="18.75" customHeight="1" x14ac:dyDescent="0.15">
      <c r="A52" s="516"/>
      <c r="B52" s="487"/>
      <c r="C52" s="119" t="s">
        <v>173</v>
      </c>
      <c r="D52" s="343">
        <v>12000000</v>
      </c>
      <c r="E52" s="344">
        <v>12213200</v>
      </c>
      <c r="F52" s="344">
        <v>12213200</v>
      </c>
      <c r="G52" s="345">
        <v>0</v>
      </c>
      <c r="H52" s="345">
        <v>0</v>
      </c>
      <c r="I52" s="346">
        <v>0</v>
      </c>
      <c r="J52" s="347">
        <v>213200</v>
      </c>
      <c r="K52" s="348">
        <v>101.77666666666667</v>
      </c>
      <c r="L52" s="121">
        <v>100</v>
      </c>
      <c r="M52" s="349">
        <v>100</v>
      </c>
      <c r="N52" s="350">
        <v>0</v>
      </c>
      <c r="O52" s="345">
        <v>0</v>
      </c>
      <c r="P52" s="346">
        <v>0</v>
      </c>
    </row>
    <row r="53" spans="1:16" ht="18.75" customHeight="1" x14ac:dyDescent="0.15">
      <c r="A53" s="516" t="s">
        <v>13</v>
      </c>
      <c r="B53" s="487"/>
      <c r="C53" s="119" t="s">
        <v>180</v>
      </c>
      <c r="D53" s="134">
        <v>770000000</v>
      </c>
      <c r="E53" s="126">
        <v>770452400</v>
      </c>
      <c r="F53" s="126">
        <v>770452400</v>
      </c>
      <c r="G53" s="126">
        <v>0</v>
      </c>
      <c r="H53" s="129">
        <v>0</v>
      </c>
      <c r="I53" s="124">
        <v>0</v>
      </c>
      <c r="J53" s="159">
        <v>452400</v>
      </c>
      <c r="K53" s="160">
        <v>100.05875324675324</v>
      </c>
      <c r="L53" s="120">
        <v>100</v>
      </c>
      <c r="M53" s="342">
        <v>100</v>
      </c>
      <c r="N53" s="128">
        <v>0</v>
      </c>
      <c r="O53" s="129">
        <v>0</v>
      </c>
      <c r="P53" s="124">
        <v>0</v>
      </c>
    </row>
    <row r="54" spans="1:16" ht="18.75" customHeight="1" x14ac:dyDescent="0.15">
      <c r="A54" s="516"/>
      <c r="B54" s="487"/>
      <c r="C54" s="119" t="s">
        <v>181</v>
      </c>
      <c r="D54" s="343">
        <v>770000000</v>
      </c>
      <c r="E54" s="344">
        <v>770452400</v>
      </c>
      <c r="F54" s="344">
        <v>770452400</v>
      </c>
      <c r="G54" s="345">
        <v>0</v>
      </c>
      <c r="H54" s="345">
        <v>0</v>
      </c>
      <c r="I54" s="346">
        <v>0</v>
      </c>
      <c r="J54" s="347">
        <v>452400</v>
      </c>
      <c r="K54" s="351">
        <v>100.05875324675324</v>
      </c>
      <c r="L54" s="130">
        <v>100</v>
      </c>
      <c r="M54" s="349">
        <v>100</v>
      </c>
      <c r="N54" s="350">
        <v>0</v>
      </c>
      <c r="O54" s="345">
        <v>0</v>
      </c>
      <c r="P54" s="346">
        <v>0</v>
      </c>
    </row>
    <row r="55" spans="1:16" ht="18.75" customHeight="1" x14ac:dyDescent="0.15">
      <c r="A55" s="516" t="s">
        <v>14</v>
      </c>
      <c r="B55" s="487"/>
      <c r="C55" s="119" t="s">
        <v>180</v>
      </c>
      <c r="D55" s="132">
        <v>146935000000</v>
      </c>
      <c r="E55" s="133">
        <v>149779648594</v>
      </c>
      <c r="F55" s="133">
        <v>149011790711</v>
      </c>
      <c r="G55" s="133">
        <v>544315</v>
      </c>
      <c r="H55" s="133">
        <v>772385978</v>
      </c>
      <c r="I55" s="352">
        <v>5072410</v>
      </c>
      <c r="J55" s="159">
        <v>2076790711</v>
      </c>
      <c r="K55" s="341">
        <v>101.41340777282473</v>
      </c>
      <c r="L55" s="120">
        <v>99.4720682483769</v>
      </c>
      <c r="M55" s="342">
        <v>99.487341644737469</v>
      </c>
      <c r="N55" s="128">
        <v>126550195</v>
      </c>
      <c r="O55" s="129">
        <v>258000</v>
      </c>
      <c r="P55" s="131">
        <v>645577783</v>
      </c>
    </row>
    <row r="56" spans="1:16" ht="18.75" customHeight="1" x14ac:dyDescent="0.15">
      <c r="A56" s="516"/>
      <c r="B56" s="487"/>
      <c r="C56" s="119" t="s">
        <v>168</v>
      </c>
      <c r="D56" s="132">
        <v>747000000</v>
      </c>
      <c r="E56" s="133">
        <v>2607521753</v>
      </c>
      <c r="F56" s="133">
        <v>809412263</v>
      </c>
      <c r="G56" s="133">
        <v>146854966</v>
      </c>
      <c r="H56" s="133">
        <v>1651546986</v>
      </c>
      <c r="I56" s="352">
        <v>292462</v>
      </c>
      <c r="J56" s="159">
        <v>62412263</v>
      </c>
      <c r="K56" s="341">
        <v>108.35505528781795</v>
      </c>
      <c r="L56" s="120">
        <v>26.529022769257853</v>
      </c>
      <c r="M56" s="342">
        <v>31.041438563983476</v>
      </c>
      <c r="N56" s="128">
        <v>5421537</v>
      </c>
      <c r="O56" s="129">
        <v>63571959</v>
      </c>
      <c r="P56" s="131">
        <v>1582553490</v>
      </c>
    </row>
    <row r="57" spans="1:16" ht="18.75" customHeight="1" thickBot="1" x14ac:dyDescent="0.2">
      <c r="A57" s="517"/>
      <c r="B57" s="518"/>
      <c r="C57" s="135" t="s">
        <v>181</v>
      </c>
      <c r="D57" s="353">
        <v>147682000000</v>
      </c>
      <c r="E57" s="354">
        <v>152387170347</v>
      </c>
      <c r="F57" s="354">
        <v>149821202974</v>
      </c>
      <c r="G57" s="354">
        <v>147399281</v>
      </c>
      <c r="H57" s="354">
        <v>2423932964</v>
      </c>
      <c r="I57" s="355">
        <v>5364872</v>
      </c>
      <c r="J57" s="356">
        <v>2139202974</v>
      </c>
      <c r="K57" s="357">
        <v>101.44851977492179</v>
      </c>
      <c r="L57" s="136">
        <v>97.94135710551987</v>
      </c>
      <c r="M57" s="358">
        <v>98.316152621538251</v>
      </c>
      <c r="N57" s="359">
        <v>131971732</v>
      </c>
      <c r="O57" s="360">
        <v>63829959</v>
      </c>
      <c r="P57" s="361">
        <v>2228131273</v>
      </c>
    </row>
    <row r="58" spans="1:16" ht="18.75" customHeight="1" thickBot="1" x14ac:dyDescent="0.2">
      <c r="A58" s="137"/>
      <c r="B58" s="138"/>
      <c r="C58" s="108"/>
      <c r="D58" s="139"/>
      <c r="E58" s="139"/>
      <c r="F58" s="139"/>
      <c r="G58" s="139"/>
      <c r="H58" s="139"/>
      <c r="I58" s="139"/>
      <c r="J58" s="139"/>
      <c r="K58" s="140"/>
      <c r="L58" s="140"/>
      <c r="M58" s="140"/>
      <c r="N58" s="139"/>
      <c r="O58" s="139"/>
      <c r="P58" s="139"/>
    </row>
    <row r="59" spans="1:16" ht="18.75" customHeight="1" x14ac:dyDescent="0.15">
      <c r="A59" s="558" t="s">
        <v>182</v>
      </c>
      <c r="B59" s="559"/>
      <c r="C59" s="560"/>
      <c r="D59" s="141">
        <v>43626546000</v>
      </c>
      <c r="E59" s="142">
        <v>43626538780</v>
      </c>
      <c r="F59" s="142">
        <v>43626538780</v>
      </c>
      <c r="G59" s="143">
        <v>0</v>
      </c>
      <c r="H59" s="337">
        <v>0</v>
      </c>
      <c r="I59" s="144">
        <v>0</v>
      </c>
      <c r="J59" s="338">
        <v>-7220</v>
      </c>
      <c r="K59" s="339">
        <v>99.999983450443224</v>
      </c>
      <c r="L59" s="118">
        <v>100</v>
      </c>
      <c r="M59" s="362">
        <v>100</v>
      </c>
      <c r="N59" s="145">
        <v>0</v>
      </c>
      <c r="O59" s="143">
        <v>0</v>
      </c>
      <c r="P59" s="144">
        <v>0</v>
      </c>
    </row>
    <row r="60" spans="1:16" ht="18.75" customHeight="1" x14ac:dyDescent="0.15">
      <c r="A60" s="561" t="s">
        <v>183</v>
      </c>
      <c r="B60" s="562"/>
      <c r="C60" s="563"/>
      <c r="D60" s="122">
        <v>29567727000</v>
      </c>
      <c r="E60" s="123">
        <v>29567730780</v>
      </c>
      <c r="F60" s="123">
        <v>29567730780</v>
      </c>
      <c r="G60" s="126">
        <v>0</v>
      </c>
      <c r="H60" s="129">
        <v>0</v>
      </c>
      <c r="I60" s="124">
        <v>0</v>
      </c>
      <c r="J60" s="159">
        <v>3780</v>
      </c>
      <c r="K60" s="341">
        <v>100.00001278420893</v>
      </c>
      <c r="L60" s="120">
        <v>100</v>
      </c>
      <c r="M60" s="363">
        <v>100</v>
      </c>
      <c r="N60" s="125">
        <v>0</v>
      </c>
      <c r="O60" s="126">
        <v>0</v>
      </c>
      <c r="P60" s="124">
        <v>0</v>
      </c>
    </row>
    <row r="61" spans="1:16" ht="18.75" customHeight="1" x14ac:dyDescent="0.15">
      <c r="A61" s="561" t="s">
        <v>184</v>
      </c>
      <c r="B61" s="562"/>
      <c r="C61" s="563"/>
      <c r="D61" s="122">
        <v>17176324000</v>
      </c>
      <c r="E61" s="123">
        <v>17176324000</v>
      </c>
      <c r="F61" s="123">
        <v>17176324000</v>
      </c>
      <c r="G61" s="126">
        <v>0</v>
      </c>
      <c r="H61" s="129">
        <v>0</v>
      </c>
      <c r="I61" s="124">
        <v>0</v>
      </c>
      <c r="J61" s="159">
        <v>0</v>
      </c>
      <c r="K61" s="341">
        <v>100</v>
      </c>
      <c r="L61" s="127">
        <v>100</v>
      </c>
      <c r="M61" s="363">
        <v>100</v>
      </c>
      <c r="N61" s="125">
        <v>0</v>
      </c>
      <c r="O61" s="126">
        <v>0</v>
      </c>
      <c r="P61" s="124">
        <v>0</v>
      </c>
    </row>
    <row r="62" spans="1:16" ht="18.75" customHeight="1" thickBot="1" x14ac:dyDescent="0.2">
      <c r="A62" s="488" t="s">
        <v>185</v>
      </c>
      <c r="B62" s="489"/>
      <c r="C62" s="564"/>
      <c r="D62" s="353">
        <v>178917143000</v>
      </c>
      <c r="E62" s="354">
        <v>183622302347</v>
      </c>
      <c r="F62" s="354">
        <v>181056334974</v>
      </c>
      <c r="G62" s="354">
        <v>147399281</v>
      </c>
      <c r="H62" s="354">
        <v>2423932964</v>
      </c>
      <c r="I62" s="355">
        <v>5364872</v>
      </c>
      <c r="J62" s="356">
        <v>2139191974</v>
      </c>
      <c r="K62" s="357">
        <v>101.19563275946118</v>
      </c>
      <c r="L62" s="136">
        <v>98.270286049308623</v>
      </c>
      <c r="M62" s="358">
        <v>98.602584032439069</v>
      </c>
      <c r="N62" s="356">
        <v>131971732</v>
      </c>
      <c r="O62" s="354">
        <v>63829959</v>
      </c>
      <c r="P62" s="355">
        <v>2228131273</v>
      </c>
    </row>
    <row r="63" spans="1:16" ht="18.75" customHeight="1" x14ac:dyDescent="0.15">
      <c r="A63" s="138"/>
      <c r="B63" s="138"/>
      <c r="C63" s="138"/>
      <c r="D63" s="364"/>
      <c r="E63" s="364"/>
      <c r="F63" s="364"/>
      <c r="G63" s="364"/>
      <c r="H63" s="364"/>
      <c r="I63" s="364"/>
      <c r="J63" s="364"/>
      <c r="K63" s="365"/>
      <c r="L63" s="146"/>
      <c r="M63" s="366"/>
      <c r="N63" s="364"/>
      <c r="O63" s="364"/>
      <c r="P63" s="364"/>
    </row>
    <row r="64" spans="1:16" ht="18.75" customHeight="1" thickBot="1" x14ac:dyDescent="0.2">
      <c r="A64" s="147" t="s">
        <v>40</v>
      </c>
      <c r="B64" s="148"/>
      <c r="C64" s="147"/>
      <c r="D64" s="147"/>
      <c r="E64" s="147"/>
      <c r="F64" s="147"/>
      <c r="G64" s="147"/>
      <c r="H64" s="147"/>
      <c r="I64" s="147"/>
      <c r="J64" s="147"/>
      <c r="K64" s="149"/>
      <c r="L64" s="149"/>
      <c r="M64" s="149"/>
      <c r="N64" s="147"/>
      <c r="O64" s="147"/>
      <c r="P64" s="147"/>
    </row>
    <row r="65" spans="1:16" ht="18.75" customHeight="1" x14ac:dyDescent="0.15">
      <c r="A65" s="514" t="s">
        <v>41</v>
      </c>
      <c r="B65" s="515"/>
      <c r="C65" s="150" t="s">
        <v>180</v>
      </c>
      <c r="D65" s="151">
        <v>0</v>
      </c>
      <c r="E65" s="152">
        <v>16041854521</v>
      </c>
      <c r="F65" s="152">
        <v>16034829991</v>
      </c>
      <c r="G65" s="153">
        <v>0</v>
      </c>
      <c r="H65" s="337">
        <v>7128749</v>
      </c>
      <c r="I65" s="154">
        <v>104219</v>
      </c>
      <c r="J65" s="155">
        <v>0</v>
      </c>
      <c r="K65" s="156" t="s">
        <v>186</v>
      </c>
      <c r="L65" s="157">
        <v>99.932678303875093</v>
      </c>
      <c r="M65" s="367">
        <v>99.956211234861883</v>
      </c>
      <c r="N65" s="158">
        <v>0</v>
      </c>
      <c r="O65" s="153">
        <v>0</v>
      </c>
      <c r="P65" s="368">
        <v>7128749</v>
      </c>
    </row>
    <row r="66" spans="1:16" ht="18.75" customHeight="1" x14ac:dyDescent="0.15">
      <c r="A66" s="516"/>
      <c r="B66" s="487"/>
      <c r="C66" s="119" t="s">
        <v>168</v>
      </c>
      <c r="D66" s="122">
        <v>0</v>
      </c>
      <c r="E66" s="123">
        <v>57431219</v>
      </c>
      <c r="F66" s="123">
        <v>4478951</v>
      </c>
      <c r="G66" s="126">
        <v>5500</v>
      </c>
      <c r="H66" s="129">
        <v>52946768</v>
      </c>
      <c r="I66" s="131">
        <v>0</v>
      </c>
      <c r="J66" s="159">
        <v>0</v>
      </c>
      <c r="K66" s="160" t="s">
        <v>187</v>
      </c>
      <c r="L66" s="120">
        <v>10.914811389569385</v>
      </c>
      <c r="M66" s="342">
        <v>7.7988088673513962</v>
      </c>
      <c r="N66" s="125">
        <v>0</v>
      </c>
      <c r="O66" s="126">
        <v>3336397</v>
      </c>
      <c r="P66" s="369">
        <v>49610371</v>
      </c>
    </row>
    <row r="67" spans="1:16" ht="18.75" customHeight="1" thickBot="1" x14ac:dyDescent="0.2">
      <c r="A67" s="517"/>
      <c r="B67" s="518"/>
      <c r="C67" s="161" t="s">
        <v>172</v>
      </c>
      <c r="D67" s="370">
        <v>0</v>
      </c>
      <c r="E67" s="371">
        <v>16099285740</v>
      </c>
      <c r="F67" s="371">
        <v>16039308942</v>
      </c>
      <c r="G67" s="372">
        <v>5500</v>
      </c>
      <c r="H67" s="372">
        <v>60075517</v>
      </c>
      <c r="I67" s="373">
        <v>104219</v>
      </c>
      <c r="J67" s="162">
        <v>0</v>
      </c>
      <c r="K67" s="163" t="s">
        <v>187</v>
      </c>
      <c r="L67" s="164">
        <v>99.654330050702512</v>
      </c>
      <c r="M67" s="374">
        <v>99.627456776849527</v>
      </c>
      <c r="N67" s="375">
        <v>0</v>
      </c>
      <c r="O67" s="372">
        <v>3336397</v>
      </c>
      <c r="P67" s="376">
        <v>56739120</v>
      </c>
    </row>
  </sheetData>
  <mergeCells count="37"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  <mergeCell ref="A28:B29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A55:B57"/>
    <mergeCell ref="A30:B32"/>
    <mergeCell ref="A33:B35"/>
    <mergeCell ref="A36:B38"/>
    <mergeCell ref="A39:B41"/>
    <mergeCell ref="A42:B44"/>
    <mergeCell ref="A45:B47"/>
    <mergeCell ref="A48:B50"/>
    <mergeCell ref="A51:B52"/>
    <mergeCell ref="A53:B54"/>
    <mergeCell ref="A59:C59"/>
    <mergeCell ref="A60:C60"/>
    <mergeCell ref="A61:C61"/>
    <mergeCell ref="A62:C62"/>
    <mergeCell ref="A65:B67"/>
  </mergeCells>
  <phoneticPr fontId="29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68"/>
  <sheetViews>
    <sheetView defaultGridColor="0" view="pageBreakPreview" colorId="22" zoomScale="60" zoomScaleNormal="60" workbookViewId="0">
      <pane xSplit="3" ySplit="4" topLeftCell="D29" activePane="bottomRight" state="frozenSplit"/>
      <selection activeCell="A2" sqref="A2"/>
      <selection pane="topRight" activeCell="A2" sqref="A2"/>
      <selection pane="bottomLeft" activeCell="A2" sqref="A2"/>
      <selection pane="bottomRight" activeCell="F1" sqref="D1:F1048576"/>
    </sheetView>
  </sheetViews>
  <sheetFormatPr defaultColWidth="13.42578125" defaultRowHeight="17.25" x14ac:dyDescent="0.15"/>
  <cols>
    <col min="1" max="1" width="7.42578125" style="106" customWidth="1"/>
    <col min="2" max="2" width="20.42578125" style="106" customWidth="1"/>
    <col min="3" max="3" width="5.85546875" style="106" customWidth="1"/>
    <col min="4" max="6" width="23.42578125" style="106" customWidth="1"/>
    <col min="7" max="7" width="18.42578125" style="106" customWidth="1"/>
    <col min="8" max="8" width="20.85546875" style="106" customWidth="1"/>
    <col min="9" max="9" width="18.42578125" style="106" customWidth="1"/>
    <col min="10" max="10" width="20.85546875" style="106" customWidth="1"/>
    <col min="11" max="11" width="10.85546875" style="106" customWidth="1"/>
    <col min="12" max="12" width="9.85546875" style="106" customWidth="1"/>
    <col min="13" max="13" width="10" style="106" customWidth="1"/>
    <col min="14" max="14" width="18.42578125" style="106" customWidth="1"/>
    <col min="15" max="15" width="20" style="106" customWidth="1"/>
    <col min="16" max="16" width="19.28515625" style="106" customWidth="1"/>
    <col min="17" max="16384" width="13.42578125" style="106"/>
  </cols>
  <sheetData>
    <row r="1" spans="1:20" ht="24" x14ac:dyDescent="0.2">
      <c r="A1" s="1" t="s">
        <v>213</v>
      </c>
      <c r="B1" s="107"/>
      <c r="C1" s="107"/>
      <c r="D1" s="107"/>
      <c r="E1" s="107"/>
      <c r="F1" s="107"/>
      <c r="G1" s="166"/>
      <c r="H1" s="166"/>
      <c r="I1" s="166"/>
      <c r="J1" s="107"/>
      <c r="K1" s="107"/>
      <c r="L1" s="107"/>
      <c r="M1" s="107"/>
      <c r="N1" s="107"/>
      <c r="O1" s="107"/>
      <c r="P1" s="107"/>
      <c r="Q1" s="108"/>
      <c r="R1" s="109"/>
      <c r="S1" s="109"/>
      <c r="T1" s="109"/>
    </row>
    <row r="2" spans="1:20" ht="19.5" thickBot="1" x14ac:dyDescent="0.2">
      <c r="A2" s="110"/>
      <c r="B2" s="110"/>
      <c r="C2" s="110"/>
      <c r="D2" s="110"/>
      <c r="E2" s="110"/>
      <c r="F2" s="110"/>
      <c r="G2" s="111"/>
      <c r="H2" s="108"/>
      <c r="I2" s="108"/>
      <c r="J2" s="108"/>
      <c r="K2" s="108"/>
      <c r="L2" s="108"/>
      <c r="M2" s="108"/>
      <c r="N2" s="108"/>
      <c r="O2" s="565" t="s">
        <v>188</v>
      </c>
      <c r="P2" s="565"/>
      <c r="Q2" s="108"/>
      <c r="R2" s="109"/>
      <c r="S2" s="109"/>
      <c r="T2" s="109"/>
    </row>
    <row r="3" spans="1:20" ht="18.75" customHeight="1" x14ac:dyDescent="0.15">
      <c r="A3" s="499" t="s">
        <v>189</v>
      </c>
      <c r="B3" s="500"/>
      <c r="C3" s="501"/>
      <c r="D3" s="505" t="s">
        <v>154</v>
      </c>
      <c r="E3" s="507" t="s">
        <v>190</v>
      </c>
      <c r="F3" s="507" t="s">
        <v>155</v>
      </c>
      <c r="G3" s="507" t="s">
        <v>191</v>
      </c>
      <c r="H3" s="507" t="s">
        <v>157</v>
      </c>
      <c r="I3" s="509" t="s">
        <v>192</v>
      </c>
      <c r="J3" s="511" t="s">
        <v>18</v>
      </c>
      <c r="K3" s="512"/>
      <c r="L3" s="511" t="s">
        <v>193</v>
      </c>
      <c r="M3" s="512"/>
      <c r="N3" s="511" t="s">
        <v>194</v>
      </c>
      <c r="O3" s="513"/>
      <c r="P3" s="512"/>
      <c r="Q3" s="108"/>
      <c r="R3" s="109"/>
      <c r="S3" s="109"/>
      <c r="T3" s="109"/>
    </row>
    <row r="4" spans="1:20" ht="18.75" customHeight="1" thickBot="1" x14ac:dyDescent="0.2">
      <c r="A4" s="502"/>
      <c r="B4" s="503"/>
      <c r="C4" s="504"/>
      <c r="D4" s="506"/>
      <c r="E4" s="508"/>
      <c r="F4" s="508"/>
      <c r="G4" s="508"/>
      <c r="H4" s="508"/>
      <c r="I4" s="510"/>
      <c r="J4" s="112" t="s">
        <v>161</v>
      </c>
      <c r="K4" s="113" t="s">
        <v>195</v>
      </c>
      <c r="L4" s="114" t="s">
        <v>196</v>
      </c>
      <c r="M4" s="115" t="s">
        <v>197</v>
      </c>
      <c r="N4" s="112" t="s">
        <v>165</v>
      </c>
      <c r="O4" s="116" t="s">
        <v>198</v>
      </c>
      <c r="P4" s="113" t="s">
        <v>199</v>
      </c>
      <c r="Q4" s="108"/>
      <c r="R4" s="109"/>
      <c r="S4" s="109"/>
      <c r="T4" s="109"/>
    </row>
    <row r="5" spans="1:20" ht="18.75" customHeight="1" x14ac:dyDescent="0.15">
      <c r="A5" s="514" t="s">
        <v>20</v>
      </c>
      <c r="B5" s="515"/>
      <c r="C5" s="117" t="s">
        <v>200</v>
      </c>
      <c r="D5" s="141">
        <v>42134600000</v>
      </c>
      <c r="E5" s="142">
        <v>42745051155</v>
      </c>
      <c r="F5" s="142">
        <v>42239705329</v>
      </c>
      <c r="G5" s="142">
        <v>643025</v>
      </c>
      <c r="H5" s="337">
        <v>509070274</v>
      </c>
      <c r="I5" s="144">
        <v>4367473</v>
      </c>
      <c r="J5" s="338">
        <v>105105329</v>
      </c>
      <c r="K5" s="339">
        <v>100.24945135114609</v>
      </c>
      <c r="L5" s="118">
        <v>98.820690442992714</v>
      </c>
      <c r="M5" s="340">
        <v>98.817767642463366</v>
      </c>
      <c r="N5" s="145">
        <v>0</v>
      </c>
      <c r="O5" s="143">
        <v>0</v>
      </c>
      <c r="P5" s="144">
        <v>509070274</v>
      </c>
      <c r="Q5" s="108"/>
    </row>
    <row r="6" spans="1:20" ht="18.75" customHeight="1" x14ac:dyDescent="0.15">
      <c r="A6" s="516"/>
      <c r="B6" s="487"/>
      <c r="C6" s="119" t="s">
        <v>201</v>
      </c>
      <c r="D6" s="122">
        <v>560000000</v>
      </c>
      <c r="E6" s="123">
        <v>1794608015</v>
      </c>
      <c r="F6" s="123">
        <v>583157566</v>
      </c>
      <c r="G6" s="123">
        <v>77214237</v>
      </c>
      <c r="H6" s="129">
        <v>1134324676</v>
      </c>
      <c r="I6" s="124">
        <v>88464</v>
      </c>
      <c r="J6" s="159">
        <v>23157566</v>
      </c>
      <c r="K6" s="341">
        <v>104.13527964285714</v>
      </c>
      <c r="L6" s="120">
        <v>28.976062917711037</v>
      </c>
      <c r="M6" s="342">
        <v>32.494982811051358</v>
      </c>
      <c r="N6" s="125">
        <v>0</v>
      </c>
      <c r="O6" s="126">
        <v>0</v>
      </c>
      <c r="P6" s="124">
        <v>1134324676</v>
      </c>
      <c r="Q6" s="108"/>
    </row>
    <row r="7" spans="1:20" ht="18.75" customHeight="1" x14ac:dyDescent="0.15">
      <c r="A7" s="516"/>
      <c r="B7" s="487"/>
      <c r="C7" s="119" t="s">
        <v>202</v>
      </c>
      <c r="D7" s="343">
        <v>42694600000</v>
      </c>
      <c r="E7" s="344">
        <v>44539659170</v>
      </c>
      <c r="F7" s="344">
        <v>42822862895</v>
      </c>
      <c r="G7" s="344">
        <v>77857262</v>
      </c>
      <c r="H7" s="345">
        <v>1643394950</v>
      </c>
      <c r="I7" s="346">
        <v>4455937</v>
      </c>
      <c r="J7" s="347">
        <v>128262895</v>
      </c>
      <c r="K7" s="348">
        <v>100.30041947927842</v>
      </c>
      <c r="L7" s="121">
        <v>95.740223167752063</v>
      </c>
      <c r="M7" s="349">
        <v>96.145466070031446</v>
      </c>
      <c r="N7" s="350">
        <v>0</v>
      </c>
      <c r="O7" s="345">
        <v>0</v>
      </c>
      <c r="P7" s="346">
        <v>1643394950</v>
      </c>
      <c r="Q7" s="108"/>
    </row>
    <row r="8" spans="1:20" ht="18.75" customHeight="1" x14ac:dyDescent="0.15">
      <c r="A8" s="494" t="s">
        <v>24</v>
      </c>
      <c r="B8" s="496" t="s">
        <v>25</v>
      </c>
      <c r="C8" s="119" t="s">
        <v>200</v>
      </c>
      <c r="D8" s="122">
        <v>40320600000</v>
      </c>
      <c r="E8" s="123">
        <v>40927434174</v>
      </c>
      <c r="F8" s="123">
        <v>40422088348</v>
      </c>
      <c r="G8" s="123">
        <v>643025</v>
      </c>
      <c r="H8" s="129">
        <v>509070274</v>
      </c>
      <c r="I8" s="124">
        <v>4367473</v>
      </c>
      <c r="J8" s="159">
        <v>101488348</v>
      </c>
      <c r="K8" s="341">
        <v>100.25170346671428</v>
      </c>
      <c r="L8" s="120">
        <v>98.743617390542298</v>
      </c>
      <c r="M8" s="342">
        <v>98.765263847590447</v>
      </c>
      <c r="N8" s="125">
        <v>0</v>
      </c>
      <c r="O8" s="126">
        <v>0</v>
      </c>
      <c r="P8" s="124">
        <v>509070274</v>
      </c>
      <c r="Q8" s="108"/>
    </row>
    <row r="9" spans="1:20" ht="18.75" customHeight="1" x14ac:dyDescent="0.15">
      <c r="A9" s="495"/>
      <c r="B9" s="496"/>
      <c r="C9" s="119" t="s">
        <v>22</v>
      </c>
      <c r="D9" s="122">
        <v>560000000</v>
      </c>
      <c r="E9" s="123">
        <v>1794608015</v>
      </c>
      <c r="F9" s="123">
        <v>583157566</v>
      </c>
      <c r="G9" s="123">
        <v>77214237</v>
      </c>
      <c r="H9" s="129">
        <v>1134324676</v>
      </c>
      <c r="I9" s="124">
        <v>88464</v>
      </c>
      <c r="J9" s="159">
        <v>23157566</v>
      </c>
      <c r="K9" s="341">
        <v>104.13527964285714</v>
      </c>
      <c r="L9" s="120">
        <v>28.976062917711037</v>
      </c>
      <c r="M9" s="342">
        <v>32.494982811051358</v>
      </c>
      <c r="N9" s="125">
        <v>0</v>
      </c>
      <c r="O9" s="126">
        <v>0</v>
      </c>
      <c r="P9" s="124">
        <v>1134324676</v>
      </c>
      <c r="Q9" s="108"/>
    </row>
    <row r="10" spans="1:20" ht="18.75" customHeight="1" x14ac:dyDescent="0.15">
      <c r="A10" s="495"/>
      <c r="B10" s="496"/>
      <c r="C10" s="119" t="s">
        <v>203</v>
      </c>
      <c r="D10" s="343">
        <v>40880600000</v>
      </c>
      <c r="E10" s="344">
        <v>42722042189</v>
      </c>
      <c r="F10" s="344">
        <v>41005245914</v>
      </c>
      <c r="G10" s="344">
        <v>77857262</v>
      </c>
      <c r="H10" s="345">
        <v>1643394950</v>
      </c>
      <c r="I10" s="346">
        <v>4455937</v>
      </c>
      <c r="J10" s="347">
        <v>124645914</v>
      </c>
      <c r="K10" s="348">
        <v>100.3049023595544</v>
      </c>
      <c r="L10" s="121">
        <v>95.474871420102673</v>
      </c>
      <c r="M10" s="349">
        <v>95.981474229614335</v>
      </c>
      <c r="N10" s="350">
        <v>0</v>
      </c>
      <c r="O10" s="345">
        <v>0</v>
      </c>
      <c r="P10" s="346">
        <v>1643394950</v>
      </c>
      <c r="Q10" s="108"/>
    </row>
    <row r="11" spans="1:20" ht="18.75" customHeight="1" x14ac:dyDescent="0.15">
      <c r="A11" s="495"/>
      <c r="B11" s="497" t="s">
        <v>26</v>
      </c>
      <c r="C11" s="119" t="s">
        <v>204</v>
      </c>
      <c r="D11" s="122">
        <v>907000000</v>
      </c>
      <c r="E11" s="123">
        <v>910078625</v>
      </c>
      <c r="F11" s="123">
        <v>910078625</v>
      </c>
      <c r="G11" s="126">
        <v>0</v>
      </c>
      <c r="H11" s="129">
        <v>0</v>
      </c>
      <c r="I11" s="124">
        <v>0</v>
      </c>
      <c r="J11" s="159">
        <v>3078625</v>
      </c>
      <c r="K11" s="341">
        <v>100.33942943770673</v>
      </c>
      <c r="L11" s="127">
        <v>100</v>
      </c>
      <c r="M11" s="342">
        <v>100</v>
      </c>
      <c r="N11" s="128">
        <v>0</v>
      </c>
      <c r="O11" s="129">
        <v>0</v>
      </c>
      <c r="P11" s="124">
        <v>0</v>
      </c>
      <c r="Q11" s="108"/>
    </row>
    <row r="12" spans="1:20" ht="18.75" customHeight="1" x14ac:dyDescent="0.15">
      <c r="A12" s="495"/>
      <c r="B12" s="497"/>
      <c r="C12" s="119" t="s">
        <v>173</v>
      </c>
      <c r="D12" s="343">
        <v>907000000</v>
      </c>
      <c r="E12" s="344">
        <v>910078625</v>
      </c>
      <c r="F12" s="344">
        <v>910078625</v>
      </c>
      <c r="G12" s="345">
        <v>0</v>
      </c>
      <c r="H12" s="345">
        <v>0</v>
      </c>
      <c r="I12" s="346">
        <v>0</v>
      </c>
      <c r="J12" s="347">
        <v>3078625</v>
      </c>
      <c r="K12" s="348">
        <v>100.33942943770673</v>
      </c>
      <c r="L12" s="130">
        <v>100</v>
      </c>
      <c r="M12" s="349">
        <v>100</v>
      </c>
      <c r="N12" s="350">
        <v>0</v>
      </c>
      <c r="O12" s="345">
        <v>0</v>
      </c>
      <c r="P12" s="346">
        <v>0</v>
      </c>
      <c r="Q12" s="108"/>
    </row>
    <row r="13" spans="1:20" ht="18.75" customHeight="1" x14ac:dyDescent="0.15">
      <c r="A13" s="495"/>
      <c r="B13" s="496" t="s">
        <v>27</v>
      </c>
      <c r="C13" s="119" t="s">
        <v>200</v>
      </c>
      <c r="D13" s="122">
        <v>907000000</v>
      </c>
      <c r="E13" s="123">
        <v>907538356</v>
      </c>
      <c r="F13" s="123">
        <v>907538356</v>
      </c>
      <c r="G13" s="126">
        <v>0</v>
      </c>
      <c r="H13" s="129">
        <v>0</v>
      </c>
      <c r="I13" s="124">
        <v>0</v>
      </c>
      <c r="J13" s="159">
        <v>538356</v>
      </c>
      <c r="K13" s="341">
        <v>100.05935567805955</v>
      </c>
      <c r="L13" s="127">
        <v>100</v>
      </c>
      <c r="M13" s="342">
        <v>100</v>
      </c>
      <c r="N13" s="128">
        <v>0</v>
      </c>
      <c r="O13" s="129">
        <v>0</v>
      </c>
      <c r="P13" s="124">
        <v>0</v>
      </c>
      <c r="Q13" s="108"/>
    </row>
    <row r="14" spans="1:20" ht="18.75" customHeight="1" x14ac:dyDescent="0.15">
      <c r="A14" s="495"/>
      <c r="B14" s="496"/>
      <c r="C14" s="119" t="s">
        <v>173</v>
      </c>
      <c r="D14" s="343">
        <v>907000000</v>
      </c>
      <c r="E14" s="344">
        <v>907538356</v>
      </c>
      <c r="F14" s="344">
        <v>907538356</v>
      </c>
      <c r="G14" s="345">
        <v>0</v>
      </c>
      <c r="H14" s="345">
        <v>0</v>
      </c>
      <c r="I14" s="346">
        <v>0</v>
      </c>
      <c r="J14" s="347">
        <v>538356</v>
      </c>
      <c r="K14" s="348">
        <v>100.05935567805955</v>
      </c>
      <c r="L14" s="130">
        <v>100</v>
      </c>
      <c r="M14" s="349">
        <v>100</v>
      </c>
      <c r="N14" s="350">
        <v>0</v>
      </c>
      <c r="O14" s="345">
        <v>0</v>
      </c>
      <c r="P14" s="346">
        <v>0</v>
      </c>
      <c r="Q14" s="108"/>
    </row>
    <row r="15" spans="1:20" ht="18.75" customHeight="1" x14ac:dyDescent="0.15">
      <c r="A15" s="516" t="s">
        <v>1</v>
      </c>
      <c r="B15" s="487"/>
      <c r="C15" s="119" t="s">
        <v>171</v>
      </c>
      <c r="D15" s="122">
        <v>6493000000</v>
      </c>
      <c r="E15" s="123">
        <v>6970028000</v>
      </c>
      <c r="F15" s="123">
        <v>6959079906</v>
      </c>
      <c r="G15" s="129">
        <v>7940</v>
      </c>
      <c r="H15" s="129">
        <v>10982154</v>
      </c>
      <c r="I15" s="124">
        <v>42000</v>
      </c>
      <c r="J15" s="159">
        <v>466079906</v>
      </c>
      <c r="K15" s="341">
        <v>107.1781904512552</v>
      </c>
      <c r="L15" s="120">
        <v>99.863643856142374</v>
      </c>
      <c r="M15" s="342">
        <v>99.842926111631115</v>
      </c>
      <c r="N15" s="125">
        <v>0</v>
      </c>
      <c r="O15" s="129">
        <v>16600</v>
      </c>
      <c r="P15" s="124">
        <v>10965554</v>
      </c>
      <c r="Q15" s="108"/>
    </row>
    <row r="16" spans="1:20" ht="18.75" customHeight="1" x14ac:dyDescent="0.15">
      <c r="A16" s="516"/>
      <c r="B16" s="487"/>
      <c r="C16" s="119" t="s">
        <v>176</v>
      </c>
      <c r="D16" s="122">
        <v>7000000</v>
      </c>
      <c r="E16" s="123">
        <v>41551797</v>
      </c>
      <c r="F16" s="123">
        <v>6325717</v>
      </c>
      <c r="G16" s="126">
        <v>9194393</v>
      </c>
      <c r="H16" s="129">
        <v>26031687</v>
      </c>
      <c r="I16" s="131">
        <v>0</v>
      </c>
      <c r="J16" s="159">
        <v>-674283</v>
      </c>
      <c r="K16" s="341">
        <v>90.367385714285717</v>
      </c>
      <c r="L16" s="120">
        <v>16.680243716643155</v>
      </c>
      <c r="M16" s="342">
        <v>15.223690566258782</v>
      </c>
      <c r="N16" s="125">
        <v>0</v>
      </c>
      <c r="O16" s="126">
        <v>16190783</v>
      </c>
      <c r="P16" s="124">
        <v>9840904</v>
      </c>
      <c r="Q16" s="108"/>
    </row>
    <row r="17" spans="1:17" ht="18.75" customHeight="1" x14ac:dyDescent="0.15">
      <c r="A17" s="516"/>
      <c r="B17" s="487"/>
      <c r="C17" s="119" t="s">
        <v>172</v>
      </c>
      <c r="D17" s="343">
        <v>6500000000</v>
      </c>
      <c r="E17" s="344">
        <v>7011579797</v>
      </c>
      <c r="F17" s="344">
        <v>6965405623</v>
      </c>
      <c r="G17" s="345">
        <v>9202333</v>
      </c>
      <c r="H17" s="345">
        <v>37013841</v>
      </c>
      <c r="I17" s="346">
        <v>42000</v>
      </c>
      <c r="J17" s="347">
        <v>465405623</v>
      </c>
      <c r="K17" s="348">
        <v>107.16008650769231</v>
      </c>
      <c r="L17" s="121">
        <v>99.304550614852985</v>
      </c>
      <c r="M17" s="349">
        <v>99.341458339820136</v>
      </c>
      <c r="N17" s="350">
        <v>0</v>
      </c>
      <c r="O17" s="345">
        <v>16207383</v>
      </c>
      <c r="P17" s="346">
        <v>20806458</v>
      </c>
      <c r="Q17" s="108"/>
    </row>
    <row r="18" spans="1:17" ht="18.75" customHeight="1" x14ac:dyDescent="0.15">
      <c r="A18" s="516" t="s">
        <v>104</v>
      </c>
      <c r="B18" s="487"/>
      <c r="C18" s="119" t="s">
        <v>171</v>
      </c>
      <c r="D18" s="122">
        <v>437000000</v>
      </c>
      <c r="E18" s="123">
        <v>437850606</v>
      </c>
      <c r="F18" s="123">
        <v>437850606</v>
      </c>
      <c r="G18" s="129">
        <v>0</v>
      </c>
      <c r="H18" s="129">
        <v>0</v>
      </c>
      <c r="I18" s="124">
        <v>0</v>
      </c>
      <c r="J18" s="159">
        <v>850606</v>
      </c>
      <c r="K18" s="341">
        <v>100.19464668192219</v>
      </c>
      <c r="L18" s="120">
        <v>100</v>
      </c>
      <c r="M18" s="342">
        <v>100</v>
      </c>
      <c r="N18" s="128">
        <v>0</v>
      </c>
      <c r="O18" s="129">
        <v>0</v>
      </c>
      <c r="P18" s="124">
        <v>0</v>
      </c>
      <c r="Q18" s="108"/>
    </row>
    <row r="19" spans="1:17" ht="18.75" customHeight="1" x14ac:dyDescent="0.15">
      <c r="A19" s="516"/>
      <c r="B19" s="487"/>
      <c r="C19" s="119" t="s">
        <v>172</v>
      </c>
      <c r="D19" s="343">
        <v>437000000</v>
      </c>
      <c r="E19" s="344">
        <v>437850606</v>
      </c>
      <c r="F19" s="344">
        <v>437850606</v>
      </c>
      <c r="G19" s="345">
        <v>0</v>
      </c>
      <c r="H19" s="345">
        <v>0</v>
      </c>
      <c r="I19" s="346">
        <v>0</v>
      </c>
      <c r="J19" s="347">
        <v>850606</v>
      </c>
      <c r="K19" s="348">
        <v>100.19464668192219</v>
      </c>
      <c r="L19" s="121">
        <v>100</v>
      </c>
      <c r="M19" s="349">
        <v>100</v>
      </c>
      <c r="N19" s="350">
        <v>0</v>
      </c>
      <c r="O19" s="345">
        <v>0</v>
      </c>
      <c r="P19" s="346">
        <v>0</v>
      </c>
      <c r="Q19" s="108"/>
    </row>
    <row r="20" spans="1:17" ht="18.75" customHeight="1" x14ac:dyDescent="0.15">
      <c r="A20" s="516" t="s">
        <v>3</v>
      </c>
      <c r="B20" s="487"/>
      <c r="C20" s="119" t="s">
        <v>171</v>
      </c>
      <c r="D20" s="122">
        <v>1515000000</v>
      </c>
      <c r="E20" s="123">
        <v>1571693600</v>
      </c>
      <c r="F20" s="123">
        <v>1537569677</v>
      </c>
      <c r="G20" s="129">
        <v>0</v>
      </c>
      <c r="H20" s="129">
        <v>34123923</v>
      </c>
      <c r="I20" s="124">
        <v>0</v>
      </c>
      <c r="J20" s="159">
        <v>22569677</v>
      </c>
      <c r="K20" s="341">
        <v>101.48974765676569</v>
      </c>
      <c r="L20" s="120">
        <v>98.414329470532394</v>
      </c>
      <c r="M20" s="342">
        <v>97.828843802634296</v>
      </c>
      <c r="N20" s="125">
        <v>0</v>
      </c>
      <c r="O20" s="126">
        <v>11479823</v>
      </c>
      <c r="P20" s="124">
        <v>22644100</v>
      </c>
      <c r="Q20" s="108"/>
    </row>
    <row r="21" spans="1:17" ht="18.75" customHeight="1" x14ac:dyDescent="0.15">
      <c r="A21" s="516"/>
      <c r="B21" s="487"/>
      <c r="C21" s="119" t="s">
        <v>176</v>
      </c>
      <c r="D21" s="122">
        <v>15000000</v>
      </c>
      <c r="E21" s="123">
        <v>56459101</v>
      </c>
      <c r="F21" s="123">
        <v>19375596</v>
      </c>
      <c r="G21" s="126">
        <v>167426</v>
      </c>
      <c r="H21" s="129">
        <v>36916079</v>
      </c>
      <c r="I21" s="131">
        <v>0</v>
      </c>
      <c r="J21" s="159">
        <v>4375596</v>
      </c>
      <c r="K21" s="341">
        <v>129.17063999999999</v>
      </c>
      <c r="L21" s="120">
        <v>34.242383414658974</v>
      </c>
      <c r="M21" s="342">
        <v>34.317932196617868</v>
      </c>
      <c r="N21" s="125">
        <v>0</v>
      </c>
      <c r="O21" s="126">
        <v>4460340</v>
      </c>
      <c r="P21" s="124">
        <v>32455739</v>
      </c>
      <c r="Q21" s="108"/>
    </row>
    <row r="22" spans="1:17" ht="18.75" customHeight="1" x14ac:dyDescent="0.15">
      <c r="A22" s="516"/>
      <c r="B22" s="487"/>
      <c r="C22" s="119" t="s">
        <v>172</v>
      </c>
      <c r="D22" s="343">
        <v>1530000000</v>
      </c>
      <c r="E22" s="344">
        <v>1628152701</v>
      </c>
      <c r="F22" s="344">
        <v>1556945273</v>
      </c>
      <c r="G22" s="345">
        <v>167426</v>
      </c>
      <c r="H22" s="345">
        <v>71040002</v>
      </c>
      <c r="I22" s="346">
        <v>0</v>
      </c>
      <c r="J22" s="347">
        <v>26945273</v>
      </c>
      <c r="K22" s="348">
        <v>101.76112895424836</v>
      </c>
      <c r="L22" s="121">
        <v>96.229181863643404</v>
      </c>
      <c r="M22" s="349">
        <v>95.626489581949841</v>
      </c>
      <c r="N22" s="350">
        <v>0</v>
      </c>
      <c r="O22" s="345">
        <v>15940163</v>
      </c>
      <c r="P22" s="346">
        <v>55099839</v>
      </c>
      <c r="Q22" s="108"/>
    </row>
    <row r="23" spans="1:17" ht="18.75" customHeight="1" x14ac:dyDescent="0.15">
      <c r="A23" s="516" t="s">
        <v>4</v>
      </c>
      <c r="B23" s="487"/>
      <c r="C23" s="119" t="s">
        <v>171</v>
      </c>
      <c r="D23" s="122">
        <v>33174000000</v>
      </c>
      <c r="E23" s="123">
        <v>35408293309</v>
      </c>
      <c r="F23" s="123">
        <v>35365688837</v>
      </c>
      <c r="G23" s="126">
        <v>0</v>
      </c>
      <c r="H23" s="129">
        <v>42683205</v>
      </c>
      <c r="I23" s="124">
        <v>78733</v>
      </c>
      <c r="J23" s="159">
        <v>2191688837</v>
      </c>
      <c r="K23" s="341">
        <v>106.60664628021945</v>
      </c>
      <c r="L23" s="120">
        <v>99.951262956400981</v>
      </c>
      <c r="M23" s="342">
        <v>99.879676572863303</v>
      </c>
      <c r="N23" s="125">
        <v>0</v>
      </c>
      <c r="O23" s="126">
        <v>0</v>
      </c>
      <c r="P23" s="124">
        <v>42683205</v>
      </c>
      <c r="Q23" s="108"/>
    </row>
    <row r="24" spans="1:17" ht="18.75" customHeight="1" x14ac:dyDescent="0.15">
      <c r="A24" s="516"/>
      <c r="B24" s="487"/>
      <c r="C24" s="119" t="s">
        <v>176</v>
      </c>
      <c r="D24" s="122">
        <v>8000000</v>
      </c>
      <c r="E24" s="123">
        <v>89690925</v>
      </c>
      <c r="F24" s="123">
        <v>8088667</v>
      </c>
      <c r="G24" s="126">
        <v>8792383</v>
      </c>
      <c r="H24" s="129">
        <v>72809875</v>
      </c>
      <c r="I24" s="131">
        <v>0</v>
      </c>
      <c r="J24" s="159">
        <v>88667</v>
      </c>
      <c r="K24" s="341">
        <v>101.10833749999999</v>
      </c>
      <c r="L24" s="120">
        <v>9.6700030168066249</v>
      </c>
      <c r="M24" s="342">
        <v>9.0183783922397946</v>
      </c>
      <c r="N24" s="125">
        <v>0</v>
      </c>
      <c r="O24" s="126">
        <v>55565010</v>
      </c>
      <c r="P24" s="124">
        <v>17244865</v>
      </c>
      <c r="Q24" s="108"/>
    </row>
    <row r="25" spans="1:17" ht="18.75" customHeight="1" x14ac:dyDescent="0.15">
      <c r="A25" s="516"/>
      <c r="B25" s="487"/>
      <c r="C25" s="119" t="s">
        <v>172</v>
      </c>
      <c r="D25" s="343">
        <v>33182000000</v>
      </c>
      <c r="E25" s="344">
        <v>35497984234</v>
      </c>
      <c r="F25" s="344">
        <v>35373777504</v>
      </c>
      <c r="G25" s="345">
        <v>8792383</v>
      </c>
      <c r="H25" s="345">
        <v>115493080</v>
      </c>
      <c r="I25" s="346">
        <v>78733</v>
      </c>
      <c r="J25" s="347">
        <v>2191777504</v>
      </c>
      <c r="K25" s="348">
        <v>106.60532066783195</v>
      </c>
      <c r="L25" s="121">
        <v>99.719099768386926</v>
      </c>
      <c r="M25" s="349">
        <v>99.650102019367523</v>
      </c>
      <c r="N25" s="350">
        <v>0</v>
      </c>
      <c r="O25" s="345">
        <v>55565010</v>
      </c>
      <c r="P25" s="346">
        <v>59928070</v>
      </c>
      <c r="Q25" s="108"/>
    </row>
    <row r="26" spans="1:17" ht="18.75" customHeight="1" x14ac:dyDescent="0.15">
      <c r="A26" s="490" t="s">
        <v>205</v>
      </c>
      <c r="B26" s="491"/>
      <c r="C26" s="119" t="s">
        <v>171</v>
      </c>
      <c r="D26" s="122">
        <v>29135327000</v>
      </c>
      <c r="E26" s="123">
        <v>29135327066</v>
      </c>
      <c r="F26" s="123">
        <v>29135327066</v>
      </c>
      <c r="G26" s="126">
        <v>0</v>
      </c>
      <c r="H26" s="129">
        <v>0</v>
      </c>
      <c r="I26" s="124">
        <v>0</v>
      </c>
      <c r="J26" s="159">
        <v>66</v>
      </c>
      <c r="K26" s="341">
        <v>100.00000022652912</v>
      </c>
      <c r="L26" s="120">
        <v>100</v>
      </c>
      <c r="M26" s="342">
        <v>100</v>
      </c>
      <c r="N26" s="128">
        <v>0</v>
      </c>
      <c r="O26" s="129">
        <v>0</v>
      </c>
      <c r="P26" s="124">
        <v>0</v>
      </c>
      <c r="Q26" s="108"/>
    </row>
    <row r="27" spans="1:17" ht="18.75" customHeight="1" x14ac:dyDescent="0.15">
      <c r="A27" s="490"/>
      <c r="B27" s="491"/>
      <c r="C27" s="119" t="s">
        <v>172</v>
      </c>
      <c r="D27" s="343">
        <v>29135327000</v>
      </c>
      <c r="E27" s="344">
        <v>29135327066</v>
      </c>
      <c r="F27" s="344">
        <v>29135327066</v>
      </c>
      <c r="G27" s="345">
        <v>0</v>
      </c>
      <c r="H27" s="345">
        <v>0</v>
      </c>
      <c r="I27" s="346">
        <v>0</v>
      </c>
      <c r="J27" s="347">
        <v>66</v>
      </c>
      <c r="K27" s="348">
        <v>100.00000022652912</v>
      </c>
      <c r="L27" s="121">
        <v>100</v>
      </c>
      <c r="M27" s="349">
        <v>100</v>
      </c>
      <c r="N27" s="350">
        <v>0</v>
      </c>
      <c r="O27" s="345">
        <v>0</v>
      </c>
      <c r="P27" s="346">
        <v>0</v>
      </c>
      <c r="Q27" s="108"/>
    </row>
    <row r="28" spans="1:17" ht="18.75" customHeight="1" x14ac:dyDescent="0.15">
      <c r="A28" s="490" t="s">
        <v>178</v>
      </c>
      <c r="B28" s="491"/>
      <c r="C28" s="119" t="s">
        <v>171</v>
      </c>
      <c r="D28" s="122">
        <v>2801608000</v>
      </c>
      <c r="E28" s="123">
        <v>2801608401</v>
      </c>
      <c r="F28" s="123">
        <v>2801608401</v>
      </c>
      <c r="G28" s="126">
        <v>0</v>
      </c>
      <c r="H28" s="129">
        <v>0</v>
      </c>
      <c r="I28" s="124">
        <v>0</v>
      </c>
      <c r="J28" s="159">
        <v>401</v>
      </c>
      <c r="K28" s="341">
        <v>100.00001431320871</v>
      </c>
      <c r="L28" s="120">
        <v>100</v>
      </c>
      <c r="M28" s="342">
        <v>100</v>
      </c>
      <c r="N28" s="128">
        <v>0</v>
      </c>
      <c r="O28" s="129">
        <v>0</v>
      </c>
      <c r="P28" s="124">
        <v>0</v>
      </c>
      <c r="Q28" s="108"/>
    </row>
    <row r="29" spans="1:17" ht="18.75" customHeight="1" x14ac:dyDescent="0.15">
      <c r="A29" s="490"/>
      <c r="B29" s="491"/>
      <c r="C29" s="119" t="s">
        <v>172</v>
      </c>
      <c r="D29" s="343">
        <v>2801608000</v>
      </c>
      <c r="E29" s="344">
        <v>2801608401</v>
      </c>
      <c r="F29" s="344">
        <v>2801608401</v>
      </c>
      <c r="G29" s="345">
        <v>0</v>
      </c>
      <c r="H29" s="345">
        <v>0</v>
      </c>
      <c r="I29" s="346">
        <v>0</v>
      </c>
      <c r="J29" s="347">
        <v>401</v>
      </c>
      <c r="K29" s="348">
        <v>100.00001431320871</v>
      </c>
      <c r="L29" s="121">
        <v>100</v>
      </c>
      <c r="M29" s="349">
        <v>100</v>
      </c>
      <c r="N29" s="350">
        <v>0</v>
      </c>
      <c r="O29" s="345">
        <v>0</v>
      </c>
      <c r="P29" s="346">
        <v>0</v>
      </c>
      <c r="Q29" s="108"/>
    </row>
    <row r="30" spans="1:17" ht="18.75" customHeight="1" x14ac:dyDescent="0.15">
      <c r="A30" s="516" t="s">
        <v>5</v>
      </c>
      <c r="B30" s="487"/>
      <c r="C30" s="119" t="s">
        <v>171</v>
      </c>
      <c r="D30" s="122">
        <v>2964000000</v>
      </c>
      <c r="E30" s="123">
        <v>3043071700</v>
      </c>
      <c r="F30" s="123">
        <v>3004026204</v>
      </c>
      <c r="G30" s="126">
        <v>0</v>
      </c>
      <c r="H30" s="129">
        <v>39045496</v>
      </c>
      <c r="I30" s="124">
        <v>0</v>
      </c>
      <c r="J30" s="159">
        <v>40026204</v>
      </c>
      <c r="K30" s="341">
        <v>101.35041174089068</v>
      </c>
      <c r="L30" s="120">
        <v>98.315199219153854</v>
      </c>
      <c r="M30" s="342">
        <v>98.716905158692128</v>
      </c>
      <c r="N30" s="125">
        <v>24342700</v>
      </c>
      <c r="O30" s="126">
        <v>0</v>
      </c>
      <c r="P30" s="124">
        <v>14702796</v>
      </c>
      <c r="Q30" s="108"/>
    </row>
    <row r="31" spans="1:17" ht="18.75" customHeight="1" x14ac:dyDescent="0.15">
      <c r="A31" s="516"/>
      <c r="B31" s="487"/>
      <c r="C31" s="119" t="s">
        <v>176</v>
      </c>
      <c r="D31" s="122">
        <v>36000000</v>
      </c>
      <c r="E31" s="123">
        <v>130726947</v>
      </c>
      <c r="F31" s="123">
        <v>40736198</v>
      </c>
      <c r="G31" s="123">
        <v>9029893</v>
      </c>
      <c r="H31" s="129">
        <v>80987256</v>
      </c>
      <c r="I31" s="124">
        <v>26400</v>
      </c>
      <c r="J31" s="159">
        <v>4736198</v>
      </c>
      <c r="K31" s="341">
        <v>113.15610555555556</v>
      </c>
      <c r="L31" s="120">
        <v>21.497543657074452</v>
      </c>
      <c r="M31" s="342">
        <v>31.161286127182329</v>
      </c>
      <c r="N31" s="125">
        <v>1548880</v>
      </c>
      <c r="O31" s="126">
        <v>13328699</v>
      </c>
      <c r="P31" s="124">
        <v>66109677</v>
      </c>
      <c r="Q31" s="108"/>
    </row>
    <row r="32" spans="1:17" ht="18.75" customHeight="1" x14ac:dyDescent="0.15">
      <c r="A32" s="516"/>
      <c r="B32" s="487"/>
      <c r="C32" s="119" t="s">
        <v>172</v>
      </c>
      <c r="D32" s="343">
        <v>3000000000</v>
      </c>
      <c r="E32" s="344">
        <v>3173798647</v>
      </c>
      <c r="F32" s="344">
        <v>3044762402</v>
      </c>
      <c r="G32" s="344">
        <v>9029893</v>
      </c>
      <c r="H32" s="345">
        <v>120032752</v>
      </c>
      <c r="I32" s="346">
        <v>26400</v>
      </c>
      <c r="J32" s="347">
        <v>44762402</v>
      </c>
      <c r="K32" s="348">
        <v>101.49208006666666</v>
      </c>
      <c r="L32" s="121">
        <v>95.255775990513698</v>
      </c>
      <c r="M32" s="349">
        <v>95.934327934698373</v>
      </c>
      <c r="N32" s="350">
        <v>25891580</v>
      </c>
      <c r="O32" s="345">
        <v>13328699</v>
      </c>
      <c r="P32" s="346">
        <v>80812473</v>
      </c>
      <c r="Q32" s="108"/>
    </row>
    <row r="33" spans="1:17" ht="18.75" customHeight="1" x14ac:dyDescent="0.15">
      <c r="A33" s="516" t="s">
        <v>6</v>
      </c>
      <c r="B33" s="487"/>
      <c r="C33" s="119" t="s">
        <v>171</v>
      </c>
      <c r="D33" s="122">
        <v>1247000000</v>
      </c>
      <c r="E33" s="123">
        <v>1247288388</v>
      </c>
      <c r="F33" s="123">
        <v>1247288388</v>
      </c>
      <c r="G33" s="126">
        <v>0</v>
      </c>
      <c r="H33" s="129">
        <v>0</v>
      </c>
      <c r="I33" s="124">
        <v>0</v>
      </c>
      <c r="J33" s="159">
        <v>288388</v>
      </c>
      <c r="K33" s="341">
        <v>100.02312654370489</v>
      </c>
      <c r="L33" s="120">
        <v>100</v>
      </c>
      <c r="M33" s="342">
        <v>100</v>
      </c>
      <c r="N33" s="125">
        <v>0</v>
      </c>
      <c r="O33" s="126">
        <v>0</v>
      </c>
      <c r="P33" s="124">
        <v>0</v>
      </c>
      <c r="Q33" s="108"/>
    </row>
    <row r="34" spans="1:17" ht="18.75" customHeight="1" x14ac:dyDescent="0.15">
      <c r="A34" s="516"/>
      <c r="B34" s="487"/>
      <c r="C34" s="119" t="s">
        <v>29</v>
      </c>
      <c r="D34" s="122">
        <v>0</v>
      </c>
      <c r="E34" s="123">
        <v>0</v>
      </c>
      <c r="F34" s="123">
        <v>0</v>
      </c>
      <c r="G34" s="126">
        <v>0</v>
      </c>
      <c r="H34" s="129">
        <v>0</v>
      </c>
      <c r="I34" s="124">
        <v>0</v>
      </c>
      <c r="J34" s="159">
        <v>0</v>
      </c>
      <c r="K34" s="160" t="s">
        <v>7</v>
      </c>
      <c r="L34" s="120" t="s">
        <v>7</v>
      </c>
      <c r="M34" s="342" t="s">
        <v>7</v>
      </c>
      <c r="N34" s="125">
        <v>0</v>
      </c>
      <c r="O34" s="126">
        <v>0</v>
      </c>
      <c r="P34" s="124">
        <v>0</v>
      </c>
      <c r="Q34" s="108"/>
    </row>
    <row r="35" spans="1:17" ht="18.75" customHeight="1" x14ac:dyDescent="0.15">
      <c r="A35" s="516"/>
      <c r="B35" s="487"/>
      <c r="C35" s="119" t="s">
        <v>172</v>
      </c>
      <c r="D35" s="343">
        <v>1247000000</v>
      </c>
      <c r="E35" s="344">
        <v>1247288388</v>
      </c>
      <c r="F35" s="344">
        <v>1247288388</v>
      </c>
      <c r="G35" s="344">
        <v>0</v>
      </c>
      <c r="H35" s="345">
        <v>0</v>
      </c>
      <c r="I35" s="346">
        <v>0</v>
      </c>
      <c r="J35" s="347">
        <v>288388</v>
      </c>
      <c r="K35" s="348">
        <v>100.02312654370489</v>
      </c>
      <c r="L35" s="121">
        <v>100</v>
      </c>
      <c r="M35" s="349">
        <v>100</v>
      </c>
      <c r="N35" s="350">
        <v>0</v>
      </c>
      <c r="O35" s="345">
        <v>0</v>
      </c>
      <c r="P35" s="346">
        <v>0</v>
      </c>
      <c r="Q35" s="108"/>
    </row>
    <row r="36" spans="1:17" ht="18.75" customHeight="1" x14ac:dyDescent="0.15">
      <c r="A36" s="516" t="s">
        <v>8</v>
      </c>
      <c r="B36" s="487"/>
      <c r="C36" s="119" t="s">
        <v>171</v>
      </c>
      <c r="D36" s="122">
        <v>508000000</v>
      </c>
      <c r="E36" s="123">
        <v>517634600</v>
      </c>
      <c r="F36" s="123">
        <v>516503250</v>
      </c>
      <c r="G36" s="126">
        <v>0</v>
      </c>
      <c r="H36" s="129">
        <v>1131350</v>
      </c>
      <c r="I36" s="124">
        <v>0</v>
      </c>
      <c r="J36" s="159">
        <v>8503250</v>
      </c>
      <c r="K36" s="341">
        <v>101.67386811023621</v>
      </c>
      <c r="L36" s="120">
        <v>99.445146835569162</v>
      </c>
      <c r="M36" s="342">
        <v>99.781438489621834</v>
      </c>
      <c r="N36" s="125">
        <v>0</v>
      </c>
      <c r="O36" s="126">
        <v>0</v>
      </c>
      <c r="P36" s="124">
        <v>1131350</v>
      </c>
      <c r="Q36" s="108"/>
    </row>
    <row r="37" spans="1:17" ht="18.75" customHeight="1" x14ac:dyDescent="0.15">
      <c r="A37" s="516"/>
      <c r="B37" s="487"/>
      <c r="C37" s="119" t="s">
        <v>174</v>
      </c>
      <c r="D37" s="132">
        <v>0</v>
      </c>
      <c r="E37" s="133">
        <v>2904050</v>
      </c>
      <c r="F37" s="133">
        <v>2904050</v>
      </c>
      <c r="G37" s="129">
        <v>0</v>
      </c>
      <c r="H37" s="129">
        <v>0</v>
      </c>
      <c r="I37" s="131">
        <v>0</v>
      </c>
      <c r="J37" s="159">
        <v>2904050</v>
      </c>
      <c r="K37" s="160" t="s">
        <v>7</v>
      </c>
      <c r="L37" s="127" t="s">
        <v>7</v>
      </c>
      <c r="M37" s="342">
        <v>100</v>
      </c>
      <c r="N37" s="128">
        <v>0</v>
      </c>
      <c r="O37" s="129">
        <v>0</v>
      </c>
      <c r="P37" s="124">
        <v>0</v>
      </c>
      <c r="Q37" s="108"/>
    </row>
    <row r="38" spans="1:17" ht="18.75" customHeight="1" x14ac:dyDescent="0.15">
      <c r="A38" s="516"/>
      <c r="B38" s="487"/>
      <c r="C38" s="119" t="s">
        <v>172</v>
      </c>
      <c r="D38" s="343">
        <v>508000000</v>
      </c>
      <c r="E38" s="344">
        <v>520538650</v>
      </c>
      <c r="F38" s="344">
        <v>519407300</v>
      </c>
      <c r="G38" s="344">
        <v>0</v>
      </c>
      <c r="H38" s="345">
        <v>1131350</v>
      </c>
      <c r="I38" s="346">
        <v>0</v>
      </c>
      <c r="J38" s="347">
        <v>11407300</v>
      </c>
      <c r="K38" s="348">
        <v>102.24553149606299</v>
      </c>
      <c r="L38" s="121">
        <v>99.445146835569162</v>
      </c>
      <c r="M38" s="349">
        <v>99.782657829538692</v>
      </c>
      <c r="N38" s="350">
        <v>0</v>
      </c>
      <c r="O38" s="345">
        <v>0</v>
      </c>
      <c r="P38" s="346">
        <v>1131350</v>
      </c>
      <c r="Q38" s="108"/>
    </row>
    <row r="39" spans="1:17" ht="18.75" customHeight="1" x14ac:dyDescent="0.15">
      <c r="A39" s="516" t="s">
        <v>9</v>
      </c>
      <c r="B39" s="487"/>
      <c r="C39" s="119" t="s">
        <v>180</v>
      </c>
      <c r="D39" s="122">
        <v>17449000000</v>
      </c>
      <c r="E39" s="123">
        <v>17703708100</v>
      </c>
      <c r="F39" s="123">
        <v>17603215618</v>
      </c>
      <c r="G39" s="123">
        <v>2552</v>
      </c>
      <c r="H39" s="129">
        <v>100658930</v>
      </c>
      <c r="I39" s="124">
        <v>169000</v>
      </c>
      <c r="J39" s="159">
        <v>154215618</v>
      </c>
      <c r="K39" s="341">
        <v>100.883807771219</v>
      </c>
      <c r="L39" s="120">
        <v>99.37493153246028</v>
      </c>
      <c r="M39" s="342">
        <v>99.43236478238137</v>
      </c>
      <c r="N39" s="125">
        <v>64218002</v>
      </c>
      <c r="O39" s="126">
        <v>146800</v>
      </c>
      <c r="P39" s="124">
        <v>36294128</v>
      </c>
      <c r="Q39" s="108"/>
    </row>
    <row r="40" spans="1:17" ht="18.75" customHeight="1" x14ac:dyDescent="0.15">
      <c r="A40" s="516"/>
      <c r="B40" s="487"/>
      <c r="C40" s="119" t="s">
        <v>168</v>
      </c>
      <c r="D40" s="122">
        <v>81000000</v>
      </c>
      <c r="E40" s="123">
        <v>232556543</v>
      </c>
      <c r="F40" s="123">
        <v>102125117</v>
      </c>
      <c r="G40" s="123">
        <v>12073591</v>
      </c>
      <c r="H40" s="129">
        <v>118442335</v>
      </c>
      <c r="I40" s="124">
        <v>84500</v>
      </c>
      <c r="J40" s="159">
        <v>21125117</v>
      </c>
      <c r="K40" s="341">
        <v>126.08039135802468</v>
      </c>
      <c r="L40" s="120">
        <v>43.663591802963793</v>
      </c>
      <c r="M40" s="342">
        <v>43.914101784700158</v>
      </c>
      <c r="N40" s="125">
        <v>5228137</v>
      </c>
      <c r="O40" s="126">
        <v>11985751</v>
      </c>
      <c r="P40" s="124">
        <v>101228447</v>
      </c>
      <c r="Q40" s="108"/>
    </row>
    <row r="41" spans="1:17" ht="18.75" customHeight="1" x14ac:dyDescent="0.15">
      <c r="A41" s="516"/>
      <c r="B41" s="487"/>
      <c r="C41" s="119" t="s">
        <v>181</v>
      </c>
      <c r="D41" s="343">
        <v>17530000000</v>
      </c>
      <c r="E41" s="344">
        <v>17936264643</v>
      </c>
      <c r="F41" s="344">
        <v>17705340735</v>
      </c>
      <c r="G41" s="344">
        <v>12076143</v>
      </c>
      <c r="H41" s="345">
        <v>219101265</v>
      </c>
      <c r="I41" s="346">
        <v>253500</v>
      </c>
      <c r="J41" s="347">
        <v>175340735</v>
      </c>
      <c r="K41" s="348">
        <v>101.00023237307474</v>
      </c>
      <c r="L41" s="121">
        <v>98.580005847363083</v>
      </c>
      <c r="M41" s="349">
        <v>98.712530660110858</v>
      </c>
      <c r="N41" s="350">
        <v>69446139</v>
      </c>
      <c r="O41" s="345">
        <v>12132551</v>
      </c>
      <c r="P41" s="346">
        <v>137522575</v>
      </c>
      <c r="Q41" s="108"/>
    </row>
    <row r="42" spans="1:17" ht="18.75" customHeight="1" x14ac:dyDescent="0.15">
      <c r="A42" s="516" t="s">
        <v>10</v>
      </c>
      <c r="B42" s="487"/>
      <c r="C42" s="119" t="s">
        <v>206</v>
      </c>
      <c r="D42" s="122">
        <v>400000</v>
      </c>
      <c r="E42" s="123">
        <v>490600</v>
      </c>
      <c r="F42" s="123">
        <v>490600</v>
      </c>
      <c r="G42" s="126">
        <v>0</v>
      </c>
      <c r="H42" s="129">
        <v>0</v>
      </c>
      <c r="I42" s="124">
        <v>0</v>
      </c>
      <c r="J42" s="159">
        <v>90600</v>
      </c>
      <c r="K42" s="341">
        <v>122.64999999999999</v>
      </c>
      <c r="L42" s="120">
        <v>100</v>
      </c>
      <c r="M42" s="342">
        <v>100</v>
      </c>
      <c r="N42" s="125">
        <v>0</v>
      </c>
      <c r="O42" s="126">
        <v>0</v>
      </c>
      <c r="P42" s="124">
        <v>0</v>
      </c>
      <c r="Q42" s="108"/>
    </row>
    <row r="43" spans="1:17" ht="18.75" customHeight="1" x14ac:dyDescent="0.15">
      <c r="A43" s="516"/>
      <c r="B43" s="487"/>
      <c r="C43" s="119" t="s">
        <v>29</v>
      </c>
      <c r="D43" s="122">
        <v>0</v>
      </c>
      <c r="E43" s="123">
        <v>0</v>
      </c>
      <c r="F43" s="123">
        <v>0</v>
      </c>
      <c r="G43" s="126">
        <v>0</v>
      </c>
      <c r="H43" s="129">
        <v>0</v>
      </c>
      <c r="I43" s="124">
        <v>0</v>
      </c>
      <c r="J43" s="159">
        <v>0</v>
      </c>
      <c r="K43" s="160" t="s">
        <v>7</v>
      </c>
      <c r="L43" s="120" t="s">
        <v>7</v>
      </c>
      <c r="M43" s="342" t="s">
        <v>7</v>
      </c>
      <c r="N43" s="125">
        <v>0</v>
      </c>
      <c r="O43" s="126">
        <v>0</v>
      </c>
      <c r="P43" s="124">
        <v>0</v>
      </c>
      <c r="Q43" s="108"/>
    </row>
    <row r="44" spans="1:17" ht="18.75" customHeight="1" x14ac:dyDescent="0.15">
      <c r="A44" s="516"/>
      <c r="B44" s="487"/>
      <c r="C44" s="119" t="s">
        <v>173</v>
      </c>
      <c r="D44" s="343">
        <v>400000</v>
      </c>
      <c r="E44" s="344">
        <v>490600</v>
      </c>
      <c r="F44" s="344">
        <v>490600</v>
      </c>
      <c r="G44" s="344">
        <v>0</v>
      </c>
      <c r="H44" s="345">
        <v>0</v>
      </c>
      <c r="I44" s="346">
        <v>0</v>
      </c>
      <c r="J44" s="347">
        <v>90600</v>
      </c>
      <c r="K44" s="348">
        <v>122.64999999999999</v>
      </c>
      <c r="L44" s="121">
        <v>100</v>
      </c>
      <c r="M44" s="349">
        <v>100</v>
      </c>
      <c r="N44" s="350">
        <v>0</v>
      </c>
      <c r="O44" s="345">
        <v>0</v>
      </c>
      <c r="P44" s="346">
        <v>0</v>
      </c>
      <c r="Q44" s="108"/>
    </row>
    <row r="45" spans="1:17" ht="18.75" customHeight="1" x14ac:dyDescent="0.15">
      <c r="A45" s="516" t="s">
        <v>11</v>
      </c>
      <c r="B45" s="487"/>
      <c r="C45" s="119" t="s">
        <v>171</v>
      </c>
      <c r="D45" s="122">
        <v>1670000000</v>
      </c>
      <c r="E45" s="123">
        <v>2231689000</v>
      </c>
      <c r="F45" s="123">
        <v>2231723000</v>
      </c>
      <c r="G45" s="126">
        <v>0</v>
      </c>
      <c r="H45" s="129">
        <v>30300</v>
      </c>
      <c r="I45" s="124">
        <v>64300</v>
      </c>
      <c r="J45" s="159">
        <v>561723000</v>
      </c>
      <c r="K45" s="341">
        <v>133.63610778443115</v>
      </c>
      <c r="L45" s="120">
        <v>100.02131091445435</v>
      </c>
      <c r="M45" s="342">
        <v>100.0015235097722</v>
      </c>
      <c r="N45" s="125">
        <v>0</v>
      </c>
      <c r="O45" s="126">
        <v>0</v>
      </c>
      <c r="P45" s="124">
        <v>30300</v>
      </c>
      <c r="Q45" s="108"/>
    </row>
    <row r="46" spans="1:17" ht="18.75" customHeight="1" x14ac:dyDescent="0.15">
      <c r="A46" s="516"/>
      <c r="B46" s="487"/>
      <c r="C46" s="119" t="s">
        <v>174</v>
      </c>
      <c r="D46" s="122">
        <v>0</v>
      </c>
      <c r="E46" s="123">
        <v>0</v>
      </c>
      <c r="F46" s="123">
        <v>0</v>
      </c>
      <c r="G46" s="126">
        <v>0</v>
      </c>
      <c r="H46" s="129">
        <v>0</v>
      </c>
      <c r="I46" s="124">
        <v>0</v>
      </c>
      <c r="J46" s="159">
        <v>0</v>
      </c>
      <c r="K46" s="160" t="s">
        <v>7</v>
      </c>
      <c r="L46" s="120" t="s">
        <v>7</v>
      </c>
      <c r="M46" s="342" t="s">
        <v>7</v>
      </c>
      <c r="N46" s="125">
        <v>0</v>
      </c>
      <c r="O46" s="126">
        <v>0</v>
      </c>
      <c r="P46" s="124">
        <v>0</v>
      </c>
      <c r="Q46" s="108"/>
    </row>
    <row r="47" spans="1:17" ht="18.75" customHeight="1" x14ac:dyDescent="0.15">
      <c r="A47" s="516"/>
      <c r="B47" s="487"/>
      <c r="C47" s="119" t="s">
        <v>172</v>
      </c>
      <c r="D47" s="343">
        <v>1670000000</v>
      </c>
      <c r="E47" s="344">
        <v>2231689000</v>
      </c>
      <c r="F47" s="344">
        <v>2231723000</v>
      </c>
      <c r="G47" s="344">
        <v>0</v>
      </c>
      <c r="H47" s="345">
        <v>30300</v>
      </c>
      <c r="I47" s="346">
        <v>64300</v>
      </c>
      <c r="J47" s="347">
        <v>561723000</v>
      </c>
      <c r="K47" s="348">
        <v>133.63610778443115</v>
      </c>
      <c r="L47" s="121">
        <v>100.02131091445435</v>
      </c>
      <c r="M47" s="349">
        <v>100.0015235097722</v>
      </c>
      <c r="N47" s="350">
        <v>0</v>
      </c>
      <c r="O47" s="345">
        <v>0</v>
      </c>
      <c r="P47" s="346">
        <v>30300</v>
      </c>
      <c r="Q47" s="108"/>
    </row>
    <row r="48" spans="1:17" ht="18.75" customHeight="1" x14ac:dyDescent="0.15">
      <c r="A48" s="516" t="s">
        <v>12</v>
      </c>
      <c r="B48" s="487"/>
      <c r="C48" s="119" t="s">
        <v>171</v>
      </c>
      <c r="D48" s="122">
        <v>9966000000</v>
      </c>
      <c r="E48" s="123">
        <v>10411609895</v>
      </c>
      <c r="F48" s="123">
        <v>10348415893</v>
      </c>
      <c r="G48" s="126">
        <v>0</v>
      </c>
      <c r="H48" s="129">
        <v>63194002</v>
      </c>
      <c r="I48" s="131">
        <v>0</v>
      </c>
      <c r="J48" s="159">
        <v>382415893</v>
      </c>
      <c r="K48" s="341">
        <v>103.83720542845676</v>
      </c>
      <c r="L48" s="120">
        <v>99.522455489079235</v>
      </c>
      <c r="M48" s="342">
        <v>99.393042933443482</v>
      </c>
      <c r="N48" s="125">
        <v>63194002</v>
      </c>
      <c r="O48" s="126">
        <v>0</v>
      </c>
      <c r="P48" s="124">
        <v>0</v>
      </c>
      <c r="Q48" s="108"/>
    </row>
    <row r="49" spans="1:22" ht="18.75" customHeight="1" x14ac:dyDescent="0.15">
      <c r="A49" s="516"/>
      <c r="B49" s="487"/>
      <c r="C49" s="119" t="s">
        <v>174</v>
      </c>
      <c r="D49" s="122">
        <v>50000000</v>
      </c>
      <c r="E49" s="123">
        <v>49163955</v>
      </c>
      <c r="F49" s="123">
        <v>49163955</v>
      </c>
      <c r="G49" s="126">
        <v>0</v>
      </c>
      <c r="H49" s="129">
        <v>0</v>
      </c>
      <c r="I49" s="124">
        <v>0</v>
      </c>
      <c r="J49" s="159">
        <v>-836045</v>
      </c>
      <c r="K49" s="341">
        <v>98.327910000000003</v>
      </c>
      <c r="L49" s="120">
        <v>100</v>
      </c>
      <c r="M49" s="342">
        <v>100</v>
      </c>
      <c r="N49" s="125">
        <v>0</v>
      </c>
      <c r="O49" s="126">
        <v>0</v>
      </c>
      <c r="P49" s="124">
        <v>0</v>
      </c>
      <c r="Q49" s="108"/>
    </row>
    <row r="50" spans="1:22" ht="18.75" customHeight="1" x14ac:dyDescent="0.15">
      <c r="A50" s="516"/>
      <c r="B50" s="487"/>
      <c r="C50" s="119" t="s">
        <v>172</v>
      </c>
      <c r="D50" s="343">
        <v>10016000000</v>
      </c>
      <c r="E50" s="344">
        <v>10460773850</v>
      </c>
      <c r="F50" s="344">
        <v>10397579848</v>
      </c>
      <c r="G50" s="344">
        <v>0</v>
      </c>
      <c r="H50" s="345">
        <v>63194002</v>
      </c>
      <c r="I50" s="346">
        <v>0</v>
      </c>
      <c r="J50" s="347">
        <v>381579848</v>
      </c>
      <c r="K50" s="348">
        <v>103.80970295527156</v>
      </c>
      <c r="L50" s="121">
        <v>99.525342776580302</v>
      </c>
      <c r="M50" s="349">
        <v>99.395895534057459</v>
      </c>
      <c r="N50" s="350">
        <v>63194002</v>
      </c>
      <c r="O50" s="345">
        <v>0</v>
      </c>
      <c r="P50" s="346">
        <v>0</v>
      </c>
      <c r="Q50" s="108"/>
    </row>
    <row r="51" spans="1:22" ht="18.75" customHeight="1" x14ac:dyDescent="0.15">
      <c r="A51" s="516" t="s">
        <v>36</v>
      </c>
      <c r="B51" s="487"/>
      <c r="C51" s="119" t="s">
        <v>175</v>
      </c>
      <c r="D51" s="122">
        <v>12000000</v>
      </c>
      <c r="E51" s="123">
        <v>12034200</v>
      </c>
      <c r="F51" s="123">
        <v>12034200</v>
      </c>
      <c r="G51" s="126">
        <v>0</v>
      </c>
      <c r="H51" s="129">
        <v>0</v>
      </c>
      <c r="I51" s="124">
        <v>0</v>
      </c>
      <c r="J51" s="159">
        <v>34200</v>
      </c>
      <c r="K51" s="341">
        <v>100.285</v>
      </c>
      <c r="L51" s="120">
        <v>100</v>
      </c>
      <c r="M51" s="342">
        <v>100</v>
      </c>
      <c r="N51" s="128">
        <v>0</v>
      </c>
      <c r="O51" s="129">
        <v>0</v>
      </c>
      <c r="P51" s="124">
        <v>0</v>
      </c>
      <c r="Q51" s="108"/>
    </row>
    <row r="52" spans="1:22" ht="18.75" customHeight="1" x14ac:dyDescent="0.15">
      <c r="A52" s="516"/>
      <c r="B52" s="487"/>
      <c r="C52" s="119" t="s">
        <v>179</v>
      </c>
      <c r="D52" s="343">
        <v>12000000</v>
      </c>
      <c r="E52" s="344">
        <v>12034200</v>
      </c>
      <c r="F52" s="344">
        <v>12034200</v>
      </c>
      <c r="G52" s="345">
        <v>0</v>
      </c>
      <c r="H52" s="345">
        <v>0</v>
      </c>
      <c r="I52" s="346">
        <v>0</v>
      </c>
      <c r="J52" s="347">
        <v>34200</v>
      </c>
      <c r="K52" s="348">
        <v>100.285</v>
      </c>
      <c r="L52" s="121">
        <v>100</v>
      </c>
      <c r="M52" s="349">
        <v>100</v>
      </c>
      <c r="N52" s="350">
        <v>0</v>
      </c>
      <c r="O52" s="345">
        <v>0</v>
      </c>
      <c r="P52" s="346">
        <v>0</v>
      </c>
      <c r="Q52" s="108"/>
    </row>
    <row r="53" spans="1:22" ht="18.75" customHeight="1" x14ac:dyDescent="0.15">
      <c r="A53" s="516" t="s">
        <v>13</v>
      </c>
      <c r="B53" s="487"/>
      <c r="C53" s="119" t="s">
        <v>171</v>
      </c>
      <c r="D53" s="134">
        <v>770000000</v>
      </c>
      <c r="E53" s="126">
        <v>770452400</v>
      </c>
      <c r="F53" s="126">
        <v>770452400</v>
      </c>
      <c r="G53" s="126">
        <v>0</v>
      </c>
      <c r="H53" s="129">
        <v>0</v>
      </c>
      <c r="I53" s="124">
        <v>0</v>
      </c>
      <c r="J53" s="159">
        <v>452400</v>
      </c>
      <c r="K53" s="160">
        <v>100.05875324675324</v>
      </c>
      <c r="L53" s="120">
        <v>100</v>
      </c>
      <c r="M53" s="342">
        <v>100</v>
      </c>
      <c r="N53" s="128">
        <v>0</v>
      </c>
      <c r="O53" s="129">
        <v>0</v>
      </c>
      <c r="P53" s="124">
        <v>0</v>
      </c>
      <c r="Q53" s="108"/>
    </row>
    <row r="54" spans="1:22" ht="18.75" customHeight="1" x14ac:dyDescent="0.15">
      <c r="A54" s="516"/>
      <c r="B54" s="487"/>
      <c r="C54" s="119" t="s">
        <v>173</v>
      </c>
      <c r="D54" s="343">
        <v>770000000</v>
      </c>
      <c r="E54" s="344">
        <v>770452400</v>
      </c>
      <c r="F54" s="344">
        <v>770452400</v>
      </c>
      <c r="G54" s="345">
        <v>0</v>
      </c>
      <c r="H54" s="345">
        <v>0</v>
      </c>
      <c r="I54" s="346">
        <v>0</v>
      </c>
      <c r="J54" s="347">
        <v>452400</v>
      </c>
      <c r="K54" s="351">
        <v>100.05875324675324</v>
      </c>
      <c r="L54" s="130">
        <v>100</v>
      </c>
      <c r="M54" s="349">
        <v>100</v>
      </c>
      <c r="N54" s="350">
        <v>0</v>
      </c>
      <c r="O54" s="345">
        <v>0</v>
      </c>
      <c r="P54" s="346">
        <v>0</v>
      </c>
      <c r="Q54" s="108"/>
    </row>
    <row r="55" spans="1:22" ht="18.75" customHeight="1" x14ac:dyDescent="0.15">
      <c r="A55" s="516" t="s">
        <v>14</v>
      </c>
      <c r="B55" s="487"/>
      <c r="C55" s="119" t="s">
        <v>171</v>
      </c>
      <c r="D55" s="132">
        <v>150276935000</v>
      </c>
      <c r="E55" s="133">
        <v>155007831020</v>
      </c>
      <c r="F55" s="133">
        <v>154210979375</v>
      </c>
      <c r="G55" s="133">
        <v>653517</v>
      </c>
      <c r="H55" s="133">
        <v>800919634</v>
      </c>
      <c r="I55" s="352">
        <v>4721506</v>
      </c>
      <c r="J55" s="159">
        <v>3934044375</v>
      </c>
      <c r="K55" s="341">
        <v>102.61786306394924</v>
      </c>
      <c r="L55" s="120">
        <v>99.487341644737469</v>
      </c>
      <c r="M55" s="342">
        <v>99.485928136819624</v>
      </c>
      <c r="N55" s="128">
        <v>151754704</v>
      </c>
      <c r="O55" s="129">
        <v>11643223</v>
      </c>
      <c r="P55" s="131">
        <v>637521707</v>
      </c>
      <c r="Q55" s="108"/>
    </row>
    <row r="56" spans="1:22" ht="18.75" customHeight="1" x14ac:dyDescent="0.15">
      <c r="A56" s="516"/>
      <c r="B56" s="487"/>
      <c r="C56" s="119" t="s">
        <v>174</v>
      </c>
      <c r="D56" s="132">
        <v>757000000</v>
      </c>
      <c r="E56" s="133">
        <v>2397661333</v>
      </c>
      <c r="F56" s="133">
        <v>811876866</v>
      </c>
      <c r="G56" s="133">
        <v>116471923</v>
      </c>
      <c r="H56" s="133">
        <v>1469511908</v>
      </c>
      <c r="I56" s="352">
        <v>199364</v>
      </c>
      <c r="J56" s="159">
        <v>54876866</v>
      </c>
      <c r="K56" s="341">
        <v>107.24925574636724</v>
      </c>
      <c r="L56" s="120">
        <v>31.041438563983476</v>
      </c>
      <c r="M56" s="342">
        <v>33.86119861157222</v>
      </c>
      <c r="N56" s="128">
        <v>6777017</v>
      </c>
      <c r="O56" s="129">
        <v>101530583</v>
      </c>
      <c r="P56" s="131">
        <v>1361204308</v>
      </c>
      <c r="Q56" s="108"/>
    </row>
    <row r="57" spans="1:22" ht="18.75" customHeight="1" thickBot="1" x14ac:dyDescent="0.2">
      <c r="A57" s="517"/>
      <c r="B57" s="518"/>
      <c r="C57" s="135" t="s">
        <v>173</v>
      </c>
      <c r="D57" s="353">
        <v>151033935000</v>
      </c>
      <c r="E57" s="354">
        <v>157405492353</v>
      </c>
      <c r="F57" s="354">
        <v>155022856241</v>
      </c>
      <c r="G57" s="354">
        <v>117125440</v>
      </c>
      <c r="H57" s="354">
        <v>2270431542</v>
      </c>
      <c r="I57" s="355">
        <v>4920870</v>
      </c>
      <c r="J57" s="356">
        <v>3988921241</v>
      </c>
      <c r="K57" s="357">
        <v>102.64107615351476</v>
      </c>
      <c r="L57" s="136">
        <v>98.316152621538251</v>
      </c>
      <c r="M57" s="358">
        <v>98.486306877617295</v>
      </c>
      <c r="N57" s="359">
        <v>158531721</v>
      </c>
      <c r="O57" s="360">
        <v>113173806</v>
      </c>
      <c r="P57" s="361">
        <v>1998726015</v>
      </c>
      <c r="Q57" s="108"/>
    </row>
    <row r="58" spans="1:22" ht="18.75" customHeight="1" thickBot="1" x14ac:dyDescent="0.2">
      <c r="A58" s="137"/>
      <c r="B58" s="138"/>
      <c r="C58" s="108"/>
      <c r="D58" s="139"/>
      <c r="E58" s="139"/>
      <c r="F58" s="139"/>
      <c r="G58" s="139"/>
      <c r="H58" s="139"/>
      <c r="I58" s="139"/>
      <c r="J58" s="139"/>
      <c r="K58" s="140"/>
      <c r="L58" s="140"/>
      <c r="M58" s="140"/>
      <c r="N58" s="139"/>
      <c r="O58" s="139"/>
      <c r="P58" s="139"/>
      <c r="Q58" s="108"/>
      <c r="R58" s="109"/>
      <c r="S58" s="109"/>
      <c r="T58" s="109"/>
      <c r="U58" s="109"/>
      <c r="V58" s="109"/>
    </row>
    <row r="59" spans="1:22" ht="18.75" customHeight="1" x14ac:dyDescent="0.15">
      <c r="A59" s="558" t="s">
        <v>207</v>
      </c>
      <c r="B59" s="559"/>
      <c r="C59" s="560"/>
      <c r="D59" s="141">
        <v>45042843000</v>
      </c>
      <c r="E59" s="142">
        <v>45042843049</v>
      </c>
      <c r="F59" s="142">
        <v>45042843049</v>
      </c>
      <c r="G59" s="143">
        <v>0</v>
      </c>
      <c r="H59" s="337">
        <v>0</v>
      </c>
      <c r="I59" s="144">
        <v>0</v>
      </c>
      <c r="J59" s="338">
        <v>49</v>
      </c>
      <c r="K59" s="339">
        <v>100.00000010878531</v>
      </c>
      <c r="L59" s="118">
        <v>100</v>
      </c>
      <c r="M59" s="362">
        <v>100</v>
      </c>
      <c r="N59" s="145">
        <v>0</v>
      </c>
      <c r="O59" s="143">
        <v>0</v>
      </c>
      <c r="P59" s="144">
        <v>0</v>
      </c>
      <c r="Q59" s="108"/>
    </row>
    <row r="60" spans="1:22" ht="18.75" customHeight="1" x14ac:dyDescent="0.15">
      <c r="A60" s="561" t="s">
        <v>208</v>
      </c>
      <c r="B60" s="562"/>
      <c r="C60" s="563"/>
      <c r="D60" s="122">
        <v>31155485000</v>
      </c>
      <c r="E60" s="123">
        <v>31155484049</v>
      </c>
      <c r="F60" s="123">
        <v>31155484049</v>
      </c>
      <c r="G60" s="126">
        <v>0</v>
      </c>
      <c r="H60" s="129">
        <v>0</v>
      </c>
      <c r="I60" s="124">
        <v>0</v>
      </c>
      <c r="J60" s="159">
        <v>-951</v>
      </c>
      <c r="K60" s="341">
        <v>99.999996947567979</v>
      </c>
      <c r="L60" s="120">
        <v>100</v>
      </c>
      <c r="M60" s="363">
        <v>100</v>
      </c>
      <c r="N60" s="125">
        <v>0</v>
      </c>
      <c r="O60" s="126">
        <v>0</v>
      </c>
      <c r="P60" s="124">
        <v>0</v>
      </c>
      <c r="Q60" s="108"/>
    </row>
    <row r="61" spans="1:22" ht="18.75" customHeight="1" x14ac:dyDescent="0.15">
      <c r="A61" s="561" t="s">
        <v>184</v>
      </c>
      <c r="B61" s="562"/>
      <c r="C61" s="563"/>
      <c r="D61" s="122">
        <v>19422807000</v>
      </c>
      <c r="E61" s="123">
        <v>19422807000</v>
      </c>
      <c r="F61" s="123">
        <v>19422807000</v>
      </c>
      <c r="G61" s="126">
        <v>0</v>
      </c>
      <c r="H61" s="129">
        <v>0</v>
      </c>
      <c r="I61" s="124">
        <v>0</v>
      </c>
      <c r="J61" s="159">
        <v>0</v>
      </c>
      <c r="K61" s="341">
        <v>100</v>
      </c>
      <c r="L61" s="127">
        <v>100</v>
      </c>
      <c r="M61" s="363">
        <v>100</v>
      </c>
      <c r="N61" s="125">
        <v>0</v>
      </c>
      <c r="O61" s="126">
        <v>0</v>
      </c>
      <c r="P61" s="124">
        <v>0</v>
      </c>
      <c r="Q61" s="108"/>
    </row>
    <row r="62" spans="1:22" ht="18.75" customHeight="1" thickBot="1" x14ac:dyDescent="0.2">
      <c r="A62" s="488" t="s">
        <v>209</v>
      </c>
      <c r="B62" s="489"/>
      <c r="C62" s="564"/>
      <c r="D62" s="353">
        <v>184344100000</v>
      </c>
      <c r="E62" s="354">
        <v>190715658353</v>
      </c>
      <c r="F62" s="354">
        <v>188333022241</v>
      </c>
      <c r="G62" s="354">
        <v>117125440</v>
      </c>
      <c r="H62" s="354">
        <v>2270431542</v>
      </c>
      <c r="I62" s="355">
        <v>4920870</v>
      </c>
      <c r="J62" s="356">
        <v>3988922241</v>
      </c>
      <c r="K62" s="357">
        <v>102.16384589525785</v>
      </c>
      <c r="L62" s="136">
        <v>98.602584032439069</v>
      </c>
      <c r="M62" s="358">
        <v>98.75068668583576</v>
      </c>
      <c r="N62" s="356">
        <v>158531721</v>
      </c>
      <c r="O62" s="354">
        <v>113173806</v>
      </c>
      <c r="P62" s="355">
        <v>1998726015</v>
      </c>
      <c r="Q62" s="108"/>
    </row>
    <row r="63" spans="1:22" ht="18.75" customHeight="1" x14ac:dyDescent="0.15">
      <c r="A63" s="138"/>
      <c r="B63" s="138"/>
      <c r="C63" s="138"/>
      <c r="D63" s="364"/>
      <c r="E63" s="364"/>
      <c r="F63" s="364"/>
      <c r="G63" s="364"/>
      <c r="H63" s="364"/>
      <c r="I63" s="364"/>
      <c r="J63" s="364"/>
      <c r="K63" s="365"/>
      <c r="L63" s="146"/>
      <c r="M63" s="366"/>
      <c r="N63" s="364"/>
      <c r="O63" s="364"/>
      <c r="P63" s="364"/>
      <c r="Q63" s="108"/>
    </row>
    <row r="64" spans="1:22" ht="18.75" customHeight="1" thickBot="1" x14ac:dyDescent="0.2">
      <c r="A64" s="147" t="s">
        <v>40</v>
      </c>
      <c r="B64" s="148"/>
      <c r="C64" s="147"/>
      <c r="D64" s="147"/>
      <c r="E64" s="147"/>
      <c r="F64" s="147"/>
      <c r="G64" s="147"/>
      <c r="H64" s="147"/>
      <c r="I64" s="147"/>
      <c r="J64" s="147"/>
      <c r="K64" s="149"/>
      <c r="L64" s="149"/>
      <c r="M64" s="149"/>
      <c r="N64" s="147"/>
      <c r="O64" s="147"/>
      <c r="P64" s="147"/>
      <c r="Q64" s="147"/>
    </row>
    <row r="65" spans="1:17" ht="18.75" customHeight="1" x14ac:dyDescent="0.15">
      <c r="A65" s="514" t="s">
        <v>41</v>
      </c>
      <c r="B65" s="515"/>
      <c r="C65" s="150" t="s">
        <v>171</v>
      </c>
      <c r="D65" s="151">
        <v>0</v>
      </c>
      <c r="E65" s="152">
        <v>18897759191</v>
      </c>
      <c r="F65" s="152">
        <v>18875040105</v>
      </c>
      <c r="G65" s="153">
        <v>0</v>
      </c>
      <c r="H65" s="337">
        <v>22755653</v>
      </c>
      <c r="I65" s="154">
        <v>36567</v>
      </c>
      <c r="J65" s="155">
        <v>0</v>
      </c>
      <c r="K65" s="156" t="s">
        <v>210</v>
      </c>
      <c r="L65" s="157">
        <v>99.956211234861883</v>
      </c>
      <c r="M65" s="367">
        <v>99.879778942199565</v>
      </c>
      <c r="N65" s="158">
        <v>0</v>
      </c>
      <c r="O65" s="153">
        <v>0</v>
      </c>
      <c r="P65" s="368">
        <v>22755653</v>
      </c>
      <c r="Q65" s="108"/>
    </row>
    <row r="66" spans="1:17" ht="18.75" customHeight="1" x14ac:dyDescent="0.15">
      <c r="A66" s="516"/>
      <c r="B66" s="487"/>
      <c r="C66" s="119" t="s">
        <v>176</v>
      </c>
      <c r="D66" s="122">
        <v>0</v>
      </c>
      <c r="E66" s="123">
        <v>59449982</v>
      </c>
      <c r="F66" s="123">
        <v>4124343</v>
      </c>
      <c r="G66" s="126">
        <v>2009667</v>
      </c>
      <c r="H66" s="129">
        <v>53315972</v>
      </c>
      <c r="I66" s="131">
        <v>0</v>
      </c>
      <c r="J66" s="159">
        <v>0</v>
      </c>
      <c r="K66" s="160" t="s">
        <v>210</v>
      </c>
      <c r="L66" s="120">
        <v>7.7988088673513962</v>
      </c>
      <c r="M66" s="342">
        <v>6.9375008389405401</v>
      </c>
      <c r="N66" s="125">
        <v>0</v>
      </c>
      <c r="O66" s="126">
        <v>43351714</v>
      </c>
      <c r="P66" s="369">
        <v>9964258</v>
      </c>
      <c r="Q66" s="108"/>
    </row>
    <row r="67" spans="1:17" ht="18.75" customHeight="1" thickBot="1" x14ac:dyDescent="0.2">
      <c r="A67" s="517"/>
      <c r="B67" s="518"/>
      <c r="C67" s="161" t="s">
        <v>172</v>
      </c>
      <c r="D67" s="370">
        <v>0</v>
      </c>
      <c r="E67" s="371">
        <v>18957209173</v>
      </c>
      <c r="F67" s="371">
        <v>18879164448</v>
      </c>
      <c r="G67" s="372">
        <v>2009667</v>
      </c>
      <c r="H67" s="372">
        <v>76071625</v>
      </c>
      <c r="I67" s="373">
        <v>36567</v>
      </c>
      <c r="J67" s="162">
        <v>0</v>
      </c>
      <c r="K67" s="163" t="s">
        <v>210</v>
      </c>
      <c r="L67" s="164">
        <v>99.627456776849527</v>
      </c>
      <c r="M67" s="374">
        <v>99.588311104826772</v>
      </c>
      <c r="N67" s="375">
        <v>0</v>
      </c>
      <c r="O67" s="372">
        <v>43351714</v>
      </c>
      <c r="P67" s="376">
        <v>32719911</v>
      </c>
      <c r="Q67" s="108"/>
    </row>
    <row r="68" spans="1:17" ht="18.75" customHeight="1" x14ac:dyDescent="0.15"/>
  </sheetData>
  <mergeCells count="37"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  <mergeCell ref="A28:B29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A55:B57"/>
    <mergeCell ref="A30:B32"/>
    <mergeCell ref="A33:B35"/>
    <mergeCell ref="A36:B38"/>
    <mergeCell ref="A39:B41"/>
    <mergeCell ref="A42:B44"/>
    <mergeCell ref="A45:B47"/>
    <mergeCell ref="A48:B50"/>
    <mergeCell ref="A51:B52"/>
    <mergeCell ref="A53:B54"/>
    <mergeCell ref="A59:C59"/>
    <mergeCell ref="A60:C60"/>
    <mergeCell ref="A61:C61"/>
    <mergeCell ref="A62:C62"/>
    <mergeCell ref="A65:B67"/>
  </mergeCells>
  <phoneticPr fontId="29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75"/>
  <sheetViews>
    <sheetView defaultGridColor="0" view="pageBreakPreview" colorId="22" zoomScale="60" zoomScaleNormal="60" workbookViewId="0">
      <pane xSplit="3" ySplit="4" topLeftCell="D5" activePane="bottomRight" state="frozenSplit"/>
      <selection activeCell="A2" sqref="A2"/>
      <selection pane="topRight" activeCell="A2" sqref="A2"/>
      <selection pane="bottomLeft" activeCell="A2" sqref="A2"/>
      <selection pane="bottomRight" activeCell="E18" sqref="E18"/>
    </sheetView>
  </sheetViews>
  <sheetFormatPr defaultColWidth="13.42578125" defaultRowHeight="17.25" x14ac:dyDescent="0.15"/>
  <cols>
    <col min="1" max="1" width="7.42578125" style="106" customWidth="1"/>
    <col min="2" max="2" width="20.42578125" style="106" customWidth="1"/>
    <col min="3" max="3" width="5.85546875" style="106" customWidth="1"/>
    <col min="4" max="6" width="23.42578125" style="106" customWidth="1"/>
    <col min="7" max="7" width="18.42578125" style="106" customWidth="1"/>
    <col min="8" max="8" width="20.85546875" style="106" customWidth="1"/>
    <col min="9" max="9" width="18.42578125" style="106" customWidth="1"/>
    <col min="10" max="10" width="20.85546875" style="106" customWidth="1"/>
    <col min="11" max="11" width="10.85546875" style="106" customWidth="1"/>
    <col min="12" max="12" width="9.85546875" style="106" customWidth="1"/>
    <col min="13" max="13" width="10" style="106" customWidth="1"/>
    <col min="14" max="14" width="18.42578125" style="106" customWidth="1"/>
    <col min="15" max="15" width="20" style="106" customWidth="1"/>
    <col min="16" max="16" width="19.28515625" style="106" customWidth="1"/>
    <col min="17" max="16384" width="13.42578125" style="106"/>
  </cols>
  <sheetData>
    <row r="1" spans="1:20" ht="24" x14ac:dyDescent="0.2">
      <c r="A1" s="1" t="s">
        <v>214</v>
      </c>
      <c r="B1" s="107"/>
      <c r="C1" s="107"/>
      <c r="D1" s="107"/>
      <c r="E1" s="107"/>
      <c r="F1" s="107"/>
      <c r="G1" s="166"/>
      <c r="H1" s="166"/>
      <c r="I1" s="166"/>
      <c r="J1" s="107"/>
      <c r="K1" s="107"/>
      <c r="L1" s="107"/>
      <c r="M1" s="107"/>
      <c r="N1" s="107"/>
      <c r="O1" s="107"/>
      <c r="P1" s="107"/>
      <c r="Q1" s="108"/>
      <c r="R1" s="109"/>
      <c r="S1" s="109"/>
      <c r="T1" s="109"/>
    </row>
    <row r="2" spans="1:20" ht="19.5" thickBot="1" x14ac:dyDescent="0.2">
      <c r="A2" s="110"/>
      <c r="B2" s="110"/>
      <c r="C2" s="110"/>
      <c r="D2" s="110"/>
      <c r="E2" s="110"/>
      <c r="F2" s="110"/>
      <c r="G2" s="111"/>
      <c r="H2" s="108"/>
      <c r="I2" s="108"/>
      <c r="J2" s="108"/>
      <c r="K2" s="108"/>
      <c r="L2" s="108"/>
      <c r="M2" s="108"/>
      <c r="N2" s="108"/>
      <c r="O2" s="565" t="s">
        <v>17</v>
      </c>
      <c r="P2" s="565"/>
      <c r="Q2" s="108"/>
      <c r="R2" s="109"/>
      <c r="S2" s="109"/>
      <c r="T2" s="109"/>
    </row>
    <row r="3" spans="1:20" ht="18.75" customHeight="1" x14ac:dyDescent="0.15">
      <c r="A3" s="499" t="s">
        <v>42</v>
      </c>
      <c r="B3" s="500"/>
      <c r="C3" s="501"/>
      <c r="D3" s="505" t="s">
        <v>154</v>
      </c>
      <c r="E3" s="507" t="s">
        <v>44</v>
      </c>
      <c r="F3" s="507" t="s">
        <v>155</v>
      </c>
      <c r="G3" s="507" t="s">
        <v>46</v>
      </c>
      <c r="H3" s="507" t="s">
        <v>157</v>
      </c>
      <c r="I3" s="570" t="s">
        <v>98</v>
      </c>
      <c r="J3" s="567" t="s">
        <v>18</v>
      </c>
      <c r="K3" s="569"/>
      <c r="L3" s="567" t="s">
        <v>49</v>
      </c>
      <c r="M3" s="568"/>
      <c r="N3" s="567" t="s">
        <v>50</v>
      </c>
      <c r="O3" s="568"/>
      <c r="P3" s="569"/>
      <c r="Q3" s="108"/>
      <c r="R3" s="109"/>
      <c r="S3" s="109"/>
      <c r="T3" s="109"/>
    </row>
    <row r="4" spans="1:20" ht="18.75" customHeight="1" thickBot="1" x14ac:dyDescent="0.2">
      <c r="A4" s="502"/>
      <c r="B4" s="503"/>
      <c r="C4" s="504"/>
      <c r="D4" s="506"/>
      <c r="E4" s="508"/>
      <c r="F4" s="508"/>
      <c r="G4" s="508"/>
      <c r="H4" s="508"/>
      <c r="I4" s="571"/>
      <c r="J4" s="389" t="s">
        <v>161</v>
      </c>
      <c r="K4" s="398" t="s">
        <v>51</v>
      </c>
      <c r="L4" s="377" t="s">
        <v>220</v>
      </c>
      <c r="M4" s="115" t="s">
        <v>221</v>
      </c>
      <c r="N4" s="389" t="s">
        <v>53</v>
      </c>
      <c r="O4" s="116" t="s">
        <v>54</v>
      </c>
      <c r="P4" s="398" t="s">
        <v>55</v>
      </c>
      <c r="Q4" s="108"/>
      <c r="R4" s="109"/>
      <c r="S4" s="109"/>
      <c r="T4" s="109"/>
    </row>
    <row r="5" spans="1:20" ht="18.75" customHeight="1" x14ac:dyDescent="0.15">
      <c r="A5" s="514" t="s">
        <v>20</v>
      </c>
      <c r="B5" s="515"/>
      <c r="C5" s="117" t="s">
        <v>21</v>
      </c>
      <c r="D5" s="141">
        <f>D8+D11+D13</f>
        <v>42253000000</v>
      </c>
      <c r="E5" s="141">
        <f t="shared" ref="E5:I5" si="0">E8+E11+E13</f>
        <v>42811247923</v>
      </c>
      <c r="F5" s="141">
        <f t="shared" si="0"/>
        <v>42366203545</v>
      </c>
      <c r="G5" s="141">
        <f t="shared" si="0"/>
        <v>352056</v>
      </c>
      <c r="H5" s="141">
        <f t="shared" si="0"/>
        <v>449718094</v>
      </c>
      <c r="I5" s="385">
        <f t="shared" si="0"/>
        <v>5025772</v>
      </c>
      <c r="J5" s="390">
        <f>F5-D5</f>
        <v>113203545</v>
      </c>
      <c r="K5" s="399">
        <f>F5/D5*100</f>
        <v>100.26791836082644</v>
      </c>
      <c r="L5" s="378">
        <v>98.817767642463366</v>
      </c>
      <c r="M5" s="340">
        <f>F5/E5*100</f>
        <v>98.960449882702662</v>
      </c>
      <c r="N5" s="416">
        <v>0</v>
      </c>
      <c r="O5" s="143">
        <v>0</v>
      </c>
      <c r="P5" s="417">
        <v>449718094</v>
      </c>
      <c r="Q5" s="108"/>
    </row>
    <row r="6" spans="1:20" ht="18.75" customHeight="1" x14ac:dyDescent="0.15">
      <c r="A6" s="516"/>
      <c r="B6" s="487"/>
      <c r="C6" s="336" t="s">
        <v>22</v>
      </c>
      <c r="D6" s="122">
        <f>D9</f>
        <v>504609000</v>
      </c>
      <c r="E6" s="122">
        <f t="shared" ref="E6:I6" si="1">E9</f>
        <v>1637055857</v>
      </c>
      <c r="F6" s="122">
        <f t="shared" si="1"/>
        <v>504608987</v>
      </c>
      <c r="G6" s="122">
        <f t="shared" si="1"/>
        <v>84826930</v>
      </c>
      <c r="H6" s="122">
        <f t="shared" si="1"/>
        <v>1047739891</v>
      </c>
      <c r="I6" s="386">
        <f t="shared" si="1"/>
        <v>119951</v>
      </c>
      <c r="J6" s="391">
        <f>F6-D6</f>
        <v>-13</v>
      </c>
      <c r="K6" s="400">
        <f>F6/D6*100</f>
        <v>99.999997423747885</v>
      </c>
      <c r="L6" s="379">
        <v>32.494982811051358</v>
      </c>
      <c r="M6" s="342">
        <f>F6/E6*100</f>
        <v>30.824176514338692</v>
      </c>
      <c r="N6" s="413">
        <v>0</v>
      </c>
      <c r="O6" s="126">
        <v>0</v>
      </c>
      <c r="P6" s="369">
        <v>1047739891</v>
      </c>
      <c r="Q6" s="108"/>
    </row>
    <row r="7" spans="1:20" ht="18.75" customHeight="1" x14ac:dyDescent="0.15">
      <c r="A7" s="516"/>
      <c r="B7" s="487"/>
      <c r="C7" s="336" t="s">
        <v>23</v>
      </c>
      <c r="D7" s="343">
        <f>D5+D6</f>
        <v>42757609000</v>
      </c>
      <c r="E7" s="343">
        <f t="shared" ref="E7:I7" si="2">E5+E6</f>
        <v>44448303780</v>
      </c>
      <c r="F7" s="343">
        <f t="shared" si="2"/>
        <v>42870812532</v>
      </c>
      <c r="G7" s="343">
        <f t="shared" si="2"/>
        <v>85178986</v>
      </c>
      <c r="H7" s="343">
        <f t="shared" si="2"/>
        <v>1497457985</v>
      </c>
      <c r="I7" s="364">
        <f t="shared" si="2"/>
        <v>5145723</v>
      </c>
      <c r="J7" s="392">
        <f t="shared" ref="J7:J69" si="3">F7-D7</f>
        <v>113203532</v>
      </c>
      <c r="K7" s="401">
        <f t="shared" ref="K7:K69" si="4">F7/D7*100</f>
        <v>100.26475646007241</v>
      </c>
      <c r="L7" s="380">
        <v>96.145466070031446</v>
      </c>
      <c r="M7" s="349">
        <f t="shared" ref="M7:M64" si="5">F7/E7*100</f>
        <v>96.45095287368467</v>
      </c>
      <c r="N7" s="418">
        <v>0</v>
      </c>
      <c r="O7" s="345">
        <v>0</v>
      </c>
      <c r="P7" s="419">
        <f>P5+P6</f>
        <v>1497457985</v>
      </c>
      <c r="Q7" s="108"/>
    </row>
    <row r="8" spans="1:20" ht="18.75" customHeight="1" x14ac:dyDescent="0.15">
      <c r="A8" s="494" t="s">
        <v>24</v>
      </c>
      <c r="B8" s="496" t="s">
        <v>25</v>
      </c>
      <c r="C8" s="336" t="s">
        <v>21</v>
      </c>
      <c r="D8" s="122">
        <v>40550000000</v>
      </c>
      <c r="E8" s="122">
        <v>41102029429</v>
      </c>
      <c r="F8" s="122">
        <v>40656985051</v>
      </c>
      <c r="G8" s="122">
        <v>352056</v>
      </c>
      <c r="H8" s="122">
        <f>E8-F8-G8+I8</f>
        <v>449718094</v>
      </c>
      <c r="I8" s="386">
        <v>5025772</v>
      </c>
      <c r="J8" s="391">
        <f t="shared" si="3"/>
        <v>106985051</v>
      </c>
      <c r="K8" s="400">
        <f t="shared" si="4"/>
        <v>100.26383489765722</v>
      </c>
      <c r="L8" s="379">
        <v>98.765263847590447</v>
      </c>
      <c r="M8" s="342">
        <f t="shared" si="5"/>
        <v>98.917220428814161</v>
      </c>
      <c r="N8" s="413">
        <v>0</v>
      </c>
      <c r="O8" s="126">
        <v>0</v>
      </c>
      <c r="P8" s="369">
        <v>449718094</v>
      </c>
      <c r="Q8" s="108"/>
    </row>
    <row r="9" spans="1:20" ht="18.75" customHeight="1" x14ac:dyDescent="0.15">
      <c r="A9" s="495"/>
      <c r="B9" s="496"/>
      <c r="C9" s="336" t="s">
        <v>22</v>
      </c>
      <c r="D9" s="122">
        <v>504609000</v>
      </c>
      <c r="E9" s="122">
        <v>1637055857</v>
      </c>
      <c r="F9" s="122">
        <v>504608987</v>
      </c>
      <c r="G9" s="122">
        <v>84826930</v>
      </c>
      <c r="H9" s="122">
        <f>E9-F9-G9+I9</f>
        <v>1047739891</v>
      </c>
      <c r="I9" s="386">
        <v>119951</v>
      </c>
      <c r="J9" s="391">
        <f t="shared" si="3"/>
        <v>-13</v>
      </c>
      <c r="K9" s="400">
        <f t="shared" si="4"/>
        <v>99.999997423747885</v>
      </c>
      <c r="L9" s="379">
        <v>32.494982811051358</v>
      </c>
      <c r="M9" s="342">
        <f t="shared" si="5"/>
        <v>30.824176514338692</v>
      </c>
      <c r="N9" s="413">
        <v>0</v>
      </c>
      <c r="O9" s="126">
        <v>0</v>
      </c>
      <c r="P9" s="369">
        <v>1047739891</v>
      </c>
      <c r="Q9" s="108"/>
    </row>
    <row r="10" spans="1:20" ht="18.75" customHeight="1" x14ac:dyDescent="0.15">
      <c r="A10" s="495"/>
      <c r="B10" s="496"/>
      <c r="C10" s="336" t="s">
        <v>23</v>
      </c>
      <c r="D10" s="343">
        <f>D8+D9</f>
        <v>41054609000</v>
      </c>
      <c r="E10" s="343">
        <f t="shared" ref="E10:I10" si="6">E8+E9</f>
        <v>42739085286</v>
      </c>
      <c r="F10" s="343">
        <f t="shared" si="6"/>
        <v>41161594038</v>
      </c>
      <c r="G10" s="343">
        <f t="shared" si="6"/>
        <v>85178986</v>
      </c>
      <c r="H10" s="343">
        <f t="shared" si="6"/>
        <v>1497457985</v>
      </c>
      <c r="I10" s="364">
        <f t="shared" si="6"/>
        <v>5145723</v>
      </c>
      <c r="J10" s="392">
        <f t="shared" si="3"/>
        <v>106985038</v>
      </c>
      <c r="K10" s="401">
        <f t="shared" si="4"/>
        <v>100.26059202756016</v>
      </c>
      <c r="L10" s="380">
        <v>95.981474229614335</v>
      </c>
      <c r="M10" s="349">
        <f t="shared" si="5"/>
        <v>96.309019630523679</v>
      </c>
      <c r="N10" s="418">
        <v>0</v>
      </c>
      <c r="O10" s="345">
        <v>0</v>
      </c>
      <c r="P10" s="419">
        <f>P8+P9</f>
        <v>1497457985</v>
      </c>
      <c r="Q10" s="108"/>
    </row>
    <row r="11" spans="1:20" ht="18.75" customHeight="1" x14ac:dyDescent="0.15">
      <c r="A11" s="495"/>
      <c r="B11" s="497" t="s">
        <v>26</v>
      </c>
      <c r="C11" s="336" t="s">
        <v>21</v>
      </c>
      <c r="D11" s="122">
        <v>1061000000</v>
      </c>
      <c r="E11" s="122">
        <v>1063294442</v>
      </c>
      <c r="F11" s="122">
        <v>1063294442</v>
      </c>
      <c r="G11" s="122">
        <v>0</v>
      </c>
      <c r="H11" s="122">
        <f>E11-F11-G11+I11</f>
        <v>0</v>
      </c>
      <c r="I11" s="386">
        <v>0</v>
      </c>
      <c r="J11" s="391">
        <f t="shared" si="3"/>
        <v>2294442</v>
      </c>
      <c r="K11" s="400">
        <f t="shared" si="4"/>
        <v>100.21625278039585</v>
      </c>
      <c r="L11" s="381">
        <v>100</v>
      </c>
      <c r="M11" s="342">
        <f t="shared" si="5"/>
        <v>100</v>
      </c>
      <c r="N11" s="420">
        <v>0</v>
      </c>
      <c r="O11" s="129">
        <v>0</v>
      </c>
      <c r="P11" s="369">
        <v>0</v>
      </c>
      <c r="Q11" s="108"/>
    </row>
    <row r="12" spans="1:20" ht="18.75" customHeight="1" x14ac:dyDescent="0.15">
      <c r="A12" s="495"/>
      <c r="B12" s="497"/>
      <c r="C12" s="336" t="s">
        <v>23</v>
      </c>
      <c r="D12" s="343">
        <f>D11</f>
        <v>1061000000</v>
      </c>
      <c r="E12" s="343">
        <f t="shared" ref="E12:I12" si="7">E11</f>
        <v>1063294442</v>
      </c>
      <c r="F12" s="343">
        <f t="shared" si="7"/>
        <v>1063294442</v>
      </c>
      <c r="G12" s="343">
        <f t="shared" si="7"/>
        <v>0</v>
      </c>
      <c r="H12" s="343">
        <f t="shared" si="7"/>
        <v>0</v>
      </c>
      <c r="I12" s="364">
        <f t="shared" si="7"/>
        <v>0</v>
      </c>
      <c r="J12" s="391">
        <f t="shared" si="3"/>
        <v>2294442</v>
      </c>
      <c r="K12" s="401">
        <f t="shared" si="4"/>
        <v>100.21625278039585</v>
      </c>
      <c r="L12" s="382">
        <v>100</v>
      </c>
      <c r="M12" s="349">
        <f t="shared" si="5"/>
        <v>100</v>
      </c>
      <c r="N12" s="418">
        <v>0</v>
      </c>
      <c r="O12" s="345">
        <v>0</v>
      </c>
      <c r="P12" s="419">
        <v>0</v>
      </c>
      <c r="Q12" s="108"/>
    </row>
    <row r="13" spans="1:20" ht="18.75" customHeight="1" x14ac:dyDescent="0.15">
      <c r="A13" s="495"/>
      <c r="B13" s="496" t="s">
        <v>27</v>
      </c>
      <c r="C13" s="336" t="s">
        <v>21</v>
      </c>
      <c r="D13" s="122">
        <v>642000000</v>
      </c>
      <c r="E13" s="122">
        <v>645924052</v>
      </c>
      <c r="F13" s="122">
        <v>645924052</v>
      </c>
      <c r="G13" s="122">
        <v>0</v>
      </c>
      <c r="H13" s="122">
        <f>E13-F13-G13+I13</f>
        <v>0</v>
      </c>
      <c r="I13" s="386">
        <v>0</v>
      </c>
      <c r="J13" s="391">
        <f t="shared" si="3"/>
        <v>3924052</v>
      </c>
      <c r="K13" s="400">
        <f t="shared" si="4"/>
        <v>100.6112230529595</v>
      </c>
      <c r="L13" s="381">
        <v>100</v>
      </c>
      <c r="M13" s="342">
        <f t="shared" si="5"/>
        <v>100</v>
      </c>
      <c r="N13" s="420">
        <v>0</v>
      </c>
      <c r="O13" s="129">
        <v>0</v>
      </c>
      <c r="P13" s="369">
        <v>0</v>
      </c>
      <c r="Q13" s="108"/>
    </row>
    <row r="14" spans="1:20" ht="18.75" customHeight="1" x14ac:dyDescent="0.15">
      <c r="A14" s="495"/>
      <c r="B14" s="496"/>
      <c r="C14" s="336" t="s">
        <v>23</v>
      </c>
      <c r="D14" s="343">
        <f>D13</f>
        <v>642000000</v>
      </c>
      <c r="E14" s="343">
        <f t="shared" ref="E14:I14" si="8">E13</f>
        <v>645924052</v>
      </c>
      <c r="F14" s="343">
        <f t="shared" si="8"/>
        <v>645924052</v>
      </c>
      <c r="G14" s="343">
        <f t="shared" si="8"/>
        <v>0</v>
      </c>
      <c r="H14" s="343">
        <f t="shared" si="8"/>
        <v>0</v>
      </c>
      <c r="I14" s="364">
        <f t="shared" si="8"/>
        <v>0</v>
      </c>
      <c r="J14" s="391">
        <f t="shared" si="3"/>
        <v>3924052</v>
      </c>
      <c r="K14" s="401">
        <f t="shared" si="4"/>
        <v>100.6112230529595</v>
      </c>
      <c r="L14" s="382">
        <v>100</v>
      </c>
      <c r="M14" s="349">
        <f t="shared" si="5"/>
        <v>100</v>
      </c>
      <c r="N14" s="418">
        <v>0</v>
      </c>
      <c r="O14" s="345">
        <v>0</v>
      </c>
      <c r="P14" s="419">
        <v>0</v>
      </c>
      <c r="Q14" s="108"/>
    </row>
    <row r="15" spans="1:20" ht="18.75" customHeight="1" x14ac:dyDescent="0.15">
      <c r="A15" s="516" t="s">
        <v>1</v>
      </c>
      <c r="B15" s="487"/>
      <c r="C15" s="336" t="s">
        <v>21</v>
      </c>
      <c r="D15" s="122">
        <v>6746769000</v>
      </c>
      <c r="E15" s="122">
        <v>6837584900</v>
      </c>
      <c r="F15" s="122">
        <v>6828746423</v>
      </c>
      <c r="G15" s="122">
        <v>0</v>
      </c>
      <c r="H15" s="122">
        <f>E15-F15-G15+I15</f>
        <v>8862577</v>
      </c>
      <c r="I15" s="386">
        <v>24100</v>
      </c>
      <c r="J15" s="391">
        <f t="shared" si="3"/>
        <v>81977423</v>
      </c>
      <c r="K15" s="400">
        <f t="shared" si="4"/>
        <v>101.21506195039433</v>
      </c>
      <c r="L15" s="379">
        <v>99.842926111631115</v>
      </c>
      <c r="M15" s="342">
        <f t="shared" si="5"/>
        <v>99.870736859150369</v>
      </c>
      <c r="N15" s="413">
        <v>60000</v>
      </c>
      <c r="O15" s="129">
        <v>0</v>
      </c>
      <c r="P15" s="369">
        <v>8802577</v>
      </c>
      <c r="Q15" s="108"/>
    </row>
    <row r="16" spans="1:20" ht="18.75" customHeight="1" x14ac:dyDescent="0.15">
      <c r="A16" s="516"/>
      <c r="B16" s="487"/>
      <c r="C16" s="336" t="s">
        <v>22</v>
      </c>
      <c r="D16" s="122">
        <v>10128000</v>
      </c>
      <c r="E16" s="122">
        <v>36640441</v>
      </c>
      <c r="F16" s="122">
        <v>10127719</v>
      </c>
      <c r="G16" s="122">
        <v>5235816</v>
      </c>
      <c r="H16" s="122">
        <f>E16-F16-G16+I16</f>
        <v>21297906</v>
      </c>
      <c r="I16" s="386">
        <v>21000</v>
      </c>
      <c r="J16" s="391">
        <f t="shared" si="3"/>
        <v>-281</v>
      </c>
      <c r="K16" s="400">
        <f t="shared" si="4"/>
        <v>99.99722551342812</v>
      </c>
      <c r="L16" s="379">
        <v>15.223690566258782</v>
      </c>
      <c r="M16" s="342">
        <f t="shared" si="5"/>
        <v>27.640821790327252</v>
      </c>
      <c r="N16" s="413">
        <v>0</v>
      </c>
      <c r="O16" s="126">
        <v>12254481</v>
      </c>
      <c r="P16" s="369">
        <v>9043425</v>
      </c>
      <c r="Q16" s="108"/>
    </row>
    <row r="17" spans="1:17" ht="18.75" customHeight="1" x14ac:dyDescent="0.15">
      <c r="A17" s="516"/>
      <c r="B17" s="487"/>
      <c r="C17" s="336" t="s">
        <v>23</v>
      </c>
      <c r="D17" s="343">
        <f>D15+D16</f>
        <v>6756897000</v>
      </c>
      <c r="E17" s="343">
        <f t="shared" ref="E17:I17" si="9">E15+E16</f>
        <v>6874225341</v>
      </c>
      <c r="F17" s="343">
        <f t="shared" si="9"/>
        <v>6838874142</v>
      </c>
      <c r="G17" s="343">
        <f t="shared" si="9"/>
        <v>5235816</v>
      </c>
      <c r="H17" s="343">
        <f t="shared" si="9"/>
        <v>30160483</v>
      </c>
      <c r="I17" s="364">
        <f t="shared" si="9"/>
        <v>45100</v>
      </c>
      <c r="J17" s="392">
        <f t="shared" si="3"/>
        <v>81977142</v>
      </c>
      <c r="K17" s="401">
        <f t="shared" si="4"/>
        <v>101.21323651966281</v>
      </c>
      <c r="L17" s="380">
        <v>99.341458339820136</v>
      </c>
      <c r="M17" s="349">
        <f t="shared" si="5"/>
        <v>99.485742796513307</v>
      </c>
      <c r="N17" s="418">
        <f>N15+N16</f>
        <v>60000</v>
      </c>
      <c r="O17" s="345">
        <f>O15+O16</f>
        <v>12254481</v>
      </c>
      <c r="P17" s="419">
        <f>P16+P15</f>
        <v>17846002</v>
      </c>
      <c r="Q17" s="108"/>
    </row>
    <row r="18" spans="1:17" ht="18.75" customHeight="1" x14ac:dyDescent="0.15">
      <c r="A18" s="516" t="s">
        <v>104</v>
      </c>
      <c r="B18" s="487"/>
      <c r="C18" s="336" t="s">
        <v>21</v>
      </c>
      <c r="D18" s="122">
        <v>210000000</v>
      </c>
      <c r="E18" s="122">
        <v>216522120</v>
      </c>
      <c r="F18" s="122">
        <v>216522120</v>
      </c>
      <c r="G18" s="122">
        <v>0</v>
      </c>
      <c r="H18" s="122">
        <f>E18-F18-G18+I18</f>
        <v>0</v>
      </c>
      <c r="I18" s="386">
        <v>0</v>
      </c>
      <c r="J18" s="391">
        <f t="shared" si="3"/>
        <v>6522120</v>
      </c>
      <c r="K18" s="400">
        <f t="shared" si="4"/>
        <v>103.10577142857143</v>
      </c>
      <c r="L18" s="379">
        <v>100</v>
      </c>
      <c r="M18" s="342">
        <f t="shared" si="5"/>
        <v>100</v>
      </c>
      <c r="N18" s="420">
        <v>0</v>
      </c>
      <c r="O18" s="129">
        <v>0</v>
      </c>
      <c r="P18" s="369">
        <v>0</v>
      </c>
      <c r="Q18" s="108"/>
    </row>
    <row r="19" spans="1:17" ht="18.75" customHeight="1" x14ac:dyDescent="0.15">
      <c r="A19" s="516"/>
      <c r="B19" s="487"/>
      <c r="C19" s="336" t="s">
        <v>23</v>
      </c>
      <c r="D19" s="343">
        <f>D18</f>
        <v>210000000</v>
      </c>
      <c r="E19" s="343">
        <f t="shared" ref="E19:I19" si="10">E18</f>
        <v>216522120</v>
      </c>
      <c r="F19" s="343">
        <f t="shared" si="10"/>
        <v>216522120</v>
      </c>
      <c r="G19" s="343">
        <f t="shared" si="10"/>
        <v>0</v>
      </c>
      <c r="H19" s="343">
        <f t="shared" si="10"/>
        <v>0</v>
      </c>
      <c r="I19" s="364">
        <f t="shared" si="10"/>
        <v>0</v>
      </c>
      <c r="J19" s="391">
        <f t="shared" si="3"/>
        <v>6522120</v>
      </c>
      <c r="K19" s="400">
        <f t="shared" si="4"/>
        <v>103.10577142857143</v>
      </c>
      <c r="L19" s="380">
        <v>100</v>
      </c>
      <c r="M19" s="349">
        <f t="shared" si="5"/>
        <v>100</v>
      </c>
      <c r="N19" s="418">
        <v>0</v>
      </c>
      <c r="O19" s="345">
        <v>0</v>
      </c>
      <c r="P19" s="419">
        <v>0</v>
      </c>
      <c r="Q19" s="108"/>
    </row>
    <row r="20" spans="1:17" ht="18.75" customHeight="1" x14ac:dyDescent="0.15">
      <c r="A20" s="516" t="s">
        <v>3</v>
      </c>
      <c r="B20" s="487"/>
      <c r="C20" s="336" t="s">
        <v>21</v>
      </c>
      <c r="D20" s="122">
        <v>1584000000</v>
      </c>
      <c r="E20" s="122">
        <v>1661022400</v>
      </c>
      <c r="F20" s="122">
        <v>1632998451</v>
      </c>
      <c r="G20" s="122">
        <v>0</v>
      </c>
      <c r="H20" s="122">
        <f>E20-F20-G20+I20</f>
        <v>28023949</v>
      </c>
      <c r="I20" s="386">
        <v>0</v>
      </c>
      <c r="J20" s="391">
        <f t="shared" si="3"/>
        <v>48998451</v>
      </c>
      <c r="K20" s="400">
        <f t="shared" si="4"/>
        <v>103.0933365530303</v>
      </c>
      <c r="L20" s="379">
        <v>97.828843802634296</v>
      </c>
      <c r="M20" s="342">
        <f t="shared" si="5"/>
        <v>98.312849423343124</v>
      </c>
      <c r="N20" s="413">
        <v>0</v>
      </c>
      <c r="O20" s="126">
        <v>0</v>
      </c>
      <c r="P20" s="369">
        <v>28023949</v>
      </c>
      <c r="Q20" s="108"/>
    </row>
    <row r="21" spans="1:17" ht="18.75" customHeight="1" x14ac:dyDescent="0.15">
      <c r="A21" s="516"/>
      <c r="B21" s="487"/>
      <c r="C21" s="336" t="s">
        <v>22</v>
      </c>
      <c r="D21" s="122">
        <v>16000000</v>
      </c>
      <c r="E21" s="122">
        <v>70574302</v>
      </c>
      <c r="F21" s="122">
        <v>22397287</v>
      </c>
      <c r="G21" s="122">
        <v>3957026</v>
      </c>
      <c r="H21" s="122">
        <f>E21-F21-G21+I21</f>
        <v>44219989</v>
      </c>
      <c r="I21" s="386">
        <v>0</v>
      </c>
      <c r="J21" s="391">
        <f t="shared" si="3"/>
        <v>6397287</v>
      </c>
      <c r="K21" s="400">
        <f t="shared" si="4"/>
        <v>139.98304374999998</v>
      </c>
      <c r="L21" s="379">
        <v>34.317932196617868</v>
      </c>
      <c r="M21" s="342">
        <f t="shared" si="5"/>
        <v>31.73575418429218</v>
      </c>
      <c r="N21" s="413">
        <v>0</v>
      </c>
      <c r="O21" s="126">
        <v>14176637</v>
      </c>
      <c r="P21" s="369">
        <v>30043352</v>
      </c>
      <c r="Q21" s="108"/>
    </row>
    <row r="22" spans="1:17" ht="18.75" customHeight="1" x14ac:dyDescent="0.15">
      <c r="A22" s="516"/>
      <c r="B22" s="487"/>
      <c r="C22" s="336" t="s">
        <v>23</v>
      </c>
      <c r="D22" s="343">
        <f>D20+D21</f>
        <v>1600000000</v>
      </c>
      <c r="E22" s="343">
        <f t="shared" ref="E22:I22" si="11">E20+E21</f>
        <v>1731596702</v>
      </c>
      <c r="F22" s="343">
        <f t="shared" si="11"/>
        <v>1655395738</v>
      </c>
      <c r="G22" s="343">
        <f t="shared" si="11"/>
        <v>3957026</v>
      </c>
      <c r="H22" s="343">
        <f t="shared" si="11"/>
        <v>72243938</v>
      </c>
      <c r="I22" s="364">
        <f t="shared" si="11"/>
        <v>0</v>
      </c>
      <c r="J22" s="392">
        <f t="shared" si="3"/>
        <v>55395738</v>
      </c>
      <c r="K22" s="401">
        <f t="shared" si="4"/>
        <v>103.462233625</v>
      </c>
      <c r="L22" s="380">
        <v>95.626489581949841</v>
      </c>
      <c r="M22" s="349">
        <f t="shared" si="5"/>
        <v>95.59938154698564</v>
      </c>
      <c r="N22" s="418">
        <v>0</v>
      </c>
      <c r="O22" s="345">
        <f>O21+O20</f>
        <v>14176637</v>
      </c>
      <c r="P22" s="419">
        <f>P21+P20</f>
        <v>58067301</v>
      </c>
      <c r="Q22" s="108"/>
    </row>
    <row r="23" spans="1:17" ht="18.75" customHeight="1" x14ac:dyDescent="0.15">
      <c r="A23" s="516" t="s">
        <v>4</v>
      </c>
      <c r="B23" s="487"/>
      <c r="C23" s="336" t="s">
        <v>21</v>
      </c>
      <c r="D23" s="122">
        <v>36006000000</v>
      </c>
      <c r="E23" s="122">
        <v>36354820285</v>
      </c>
      <c r="F23" s="122">
        <v>36328660084</v>
      </c>
      <c r="G23" s="122">
        <v>0</v>
      </c>
      <c r="H23" s="122">
        <f>E23-F23-G23+I23</f>
        <v>26210001</v>
      </c>
      <c r="I23" s="386">
        <v>49800</v>
      </c>
      <c r="J23" s="391">
        <f t="shared" si="3"/>
        <v>322660084</v>
      </c>
      <c r="K23" s="400">
        <f t="shared" si="4"/>
        <v>100.89612865633507</v>
      </c>
      <c r="L23" s="379">
        <v>99.879676572863303</v>
      </c>
      <c r="M23" s="342">
        <f t="shared" si="5"/>
        <v>99.928042001597262</v>
      </c>
      <c r="N23" s="413">
        <v>49600</v>
      </c>
      <c r="O23" s="126">
        <v>0</v>
      </c>
      <c r="P23" s="369">
        <v>26160401</v>
      </c>
      <c r="Q23" s="108"/>
    </row>
    <row r="24" spans="1:17" ht="18.75" customHeight="1" x14ac:dyDescent="0.15">
      <c r="A24" s="516"/>
      <c r="B24" s="487"/>
      <c r="C24" s="336" t="s">
        <v>22</v>
      </c>
      <c r="D24" s="122">
        <v>14000000</v>
      </c>
      <c r="E24" s="122">
        <v>112297857</v>
      </c>
      <c r="F24" s="122">
        <v>14370436</v>
      </c>
      <c r="G24" s="122">
        <v>10464937</v>
      </c>
      <c r="H24" s="122">
        <f>E24-F24-G24+I24</f>
        <v>87462484</v>
      </c>
      <c r="I24" s="386">
        <v>0</v>
      </c>
      <c r="J24" s="391">
        <f t="shared" si="3"/>
        <v>370436</v>
      </c>
      <c r="K24" s="400">
        <f t="shared" si="4"/>
        <v>102.64597142857144</v>
      </c>
      <c r="L24" s="379">
        <v>9.0183783922397946</v>
      </c>
      <c r="M24" s="342">
        <f t="shared" si="5"/>
        <v>12.796714366508347</v>
      </c>
      <c r="N24" s="413">
        <v>0</v>
      </c>
      <c r="O24" s="126">
        <v>46305667</v>
      </c>
      <c r="P24" s="369">
        <v>41156817</v>
      </c>
      <c r="Q24" s="108"/>
    </row>
    <row r="25" spans="1:17" ht="18.75" customHeight="1" x14ac:dyDescent="0.15">
      <c r="A25" s="516"/>
      <c r="B25" s="487"/>
      <c r="C25" s="336" t="s">
        <v>23</v>
      </c>
      <c r="D25" s="343">
        <f>D23+D24</f>
        <v>36020000000</v>
      </c>
      <c r="E25" s="343">
        <f t="shared" ref="E25:I25" si="12">E23+E24</f>
        <v>36467118142</v>
      </c>
      <c r="F25" s="343">
        <f t="shared" si="12"/>
        <v>36343030520</v>
      </c>
      <c r="G25" s="343">
        <f t="shared" si="12"/>
        <v>10464937</v>
      </c>
      <c r="H25" s="343">
        <f t="shared" si="12"/>
        <v>113672485</v>
      </c>
      <c r="I25" s="364">
        <f t="shared" si="12"/>
        <v>49800</v>
      </c>
      <c r="J25" s="392">
        <f t="shared" si="3"/>
        <v>323030520</v>
      </c>
      <c r="K25" s="401">
        <f t="shared" si="4"/>
        <v>100.89680877290394</v>
      </c>
      <c r="L25" s="380">
        <v>99.650102019367523</v>
      </c>
      <c r="M25" s="349">
        <f t="shared" si="5"/>
        <v>99.65972736996433</v>
      </c>
      <c r="N25" s="418">
        <f>N24+N23</f>
        <v>49600</v>
      </c>
      <c r="O25" s="345">
        <f>O24+O23</f>
        <v>46305667</v>
      </c>
      <c r="P25" s="419">
        <f>P24+P23</f>
        <v>67317218</v>
      </c>
      <c r="Q25" s="108"/>
    </row>
    <row r="26" spans="1:17" ht="18.75" customHeight="1" x14ac:dyDescent="0.15">
      <c r="A26" s="490" t="s">
        <v>58</v>
      </c>
      <c r="B26" s="491"/>
      <c r="C26" s="336" t="s">
        <v>21</v>
      </c>
      <c r="D26" s="122">
        <v>29079765000</v>
      </c>
      <c r="E26" s="122">
        <v>29079765600</v>
      </c>
      <c r="F26" s="122">
        <v>29079765600</v>
      </c>
      <c r="G26" s="122">
        <v>0</v>
      </c>
      <c r="H26" s="122">
        <f>E26-F26-G26+I26</f>
        <v>0</v>
      </c>
      <c r="I26" s="386">
        <v>0</v>
      </c>
      <c r="J26" s="391">
        <f t="shared" si="3"/>
        <v>600</v>
      </c>
      <c r="K26" s="400">
        <f t="shared" si="4"/>
        <v>100.00000206329041</v>
      </c>
      <c r="L26" s="379">
        <v>100</v>
      </c>
      <c r="M26" s="342">
        <f t="shared" si="5"/>
        <v>100</v>
      </c>
      <c r="N26" s="420">
        <v>0</v>
      </c>
      <c r="O26" s="129">
        <v>0</v>
      </c>
      <c r="P26" s="369">
        <v>0</v>
      </c>
      <c r="Q26" s="108"/>
    </row>
    <row r="27" spans="1:17" ht="18.75" customHeight="1" x14ac:dyDescent="0.15">
      <c r="A27" s="490"/>
      <c r="B27" s="491"/>
      <c r="C27" s="336" t="s">
        <v>23</v>
      </c>
      <c r="D27" s="343">
        <f>D26</f>
        <v>29079765000</v>
      </c>
      <c r="E27" s="343">
        <f t="shared" ref="E27:I27" si="13">E26</f>
        <v>29079765600</v>
      </c>
      <c r="F27" s="343">
        <f t="shared" si="13"/>
        <v>29079765600</v>
      </c>
      <c r="G27" s="343">
        <f t="shared" si="13"/>
        <v>0</v>
      </c>
      <c r="H27" s="343">
        <f t="shared" si="13"/>
        <v>0</v>
      </c>
      <c r="I27" s="364">
        <f t="shared" si="13"/>
        <v>0</v>
      </c>
      <c r="J27" s="392">
        <f t="shared" si="3"/>
        <v>600</v>
      </c>
      <c r="K27" s="401">
        <f t="shared" si="4"/>
        <v>100.00000206329041</v>
      </c>
      <c r="L27" s="380">
        <v>100</v>
      </c>
      <c r="M27" s="349">
        <f t="shared" si="5"/>
        <v>100</v>
      </c>
      <c r="N27" s="418">
        <v>0</v>
      </c>
      <c r="O27" s="345">
        <v>0</v>
      </c>
      <c r="P27" s="419">
        <v>0</v>
      </c>
      <c r="Q27" s="108"/>
    </row>
    <row r="28" spans="1:17" ht="18.75" customHeight="1" x14ac:dyDescent="0.15">
      <c r="A28" s="490" t="s">
        <v>28</v>
      </c>
      <c r="B28" s="491"/>
      <c r="C28" s="336" t="s">
        <v>21</v>
      </c>
      <c r="D28" s="122">
        <v>2486212000</v>
      </c>
      <c r="E28" s="122">
        <v>2486946926</v>
      </c>
      <c r="F28" s="122">
        <v>2486946926</v>
      </c>
      <c r="G28" s="122">
        <v>0</v>
      </c>
      <c r="H28" s="122">
        <f>E28-F28-G28+I28</f>
        <v>0</v>
      </c>
      <c r="I28" s="386">
        <v>0</v>
      </c>
      <c r="J28" s="391">
        <f t="shared" si="3"/>
        <v>734926</v>
      </c>
      <c r="K28" s="400">
        <f t="shared" si="4"/>
        <v>100.02956006969639</v>
      </c>
      <c r="L28" s="379">
        <v>100</v>
      </c>
      <c r="M28" s="342">
        <f t="shared" si="5"/>
        <v>100</v>
      </c>
      <c r="N28" s="420">
        <v>0</v>
      </c>
      <c r="O28" s="129">
        <v>0</v>
      </c>
      <c r="P28" s="369">
        <v>0</v>
      </c>
      <c r="Q28" s="108"/>
    </row>
    <row r="29" spans="1:17" ht="18.75" customHeight="1" x14ac:dyDescent="0.15">
      <c r="A29" s="490"/>
      <c r="B29" s="491"/>
      <c r="C29" s="336" t="s">
        <v>23</v>
      </c>
      <c r="D29" s="343">
        <f>D28</f>
        <v>2486212000</v>
      </c>
      <c r="E29" s="343">
        <f t="shared" ref="E29:I29" si="14">E28</f>
        <v>2486946926</v>
      </c>
      <c r="F29" s="343">
        <f t="shared" si="14"/>
        <v>2486946926</v>
      </c>
      <c r="G29" s="343">
        <f t="shared" si="14"/>
        <v>0</v>
      </c>
      <c r="H29" s="343">
        <f t="shared" si="14"/>
        <v>0</v>
      </c>
      <c r="I29" s="364">
        <f t="shared" si="14"/>
        <v>0</v>
      </c>
      <c r="J29" s="392">
        <f t="shared" si="3"/>
        <v>734926</v>
      </c>
      <c r="K29" s="401">
        <f t="shared" si="4"/>
        <v>100.02956006969639</v>
      </c>
      <c r="L29" s="380">
        <v>100</v>
      </c>
      <c r="M29" s="349">
        <f t="shared" si="5"/>
        <v>100</v>
      </c>
      <c r="N29" s="418">
        <v>0</v>
      </c>
      <c r="O29" s="345">
        <v>0</v>
      </c>
      <c r="P29" s="419">
        <v>0</v>
      </c>
      <c r="Q29" s="108"/>
    </row>
    <row r="30" spans="1:17" ht="18.75" customHeight="1" x14ac:dyDescent="0.15">
      <c r="A30" s="516" t="s">
        <v>5</v>
      </c>
      <c r="B30" s="487"/>
      <c r="C30" s="336" t="s">
        <v>21</v>
      </c>
      <c r="D30" s="122">
        <v>3090000000</v>
      </c>
      <c r="E30" s="122">
        <v>3144849300</v>
      </c>
      <c r="F30" s="122">
        <v>3119458003</v>
      </c>
      <c r="G30" s="122">
        <v>0</v>
      </c>
      <c r="H30" s="122">
        <f>E30-F30-G30+I30</f>
        <v>25433797</v>
      </c>
      <c r="I30" s="386">
        <v>42500</v>
      </c>
      <c r="J30" s="391">
        <f t="shared" si="3"/>
        <v>29458003</v>
      </c>
      <c r="K30" s="400">
        <f t="shared" si="4"/>
        <v>100.95333343042073</v>
      </c>
      <c r="L30" s="379">
        <v>98.716905158692128</v>
      </c>
      <c r="M30" s="342">
        <f t="shared" si="5"/>
        <v>99.192606876265899</v>
      </c>
      <c r="N30" s="413">
        <v>5047400</v>
      </c>
      <c r="O30" s="126">
        <v>0</v>
      </c>
      <c r="P30" s="369">
        <v>20386397</v>
      </c>
      <c r="Q30" s="108"/>
    </row>
    <row r="31" spans="1:17" ht="18.75" customHeight="1" x14ac:dyDescent="0.15">
      <c r="A31" s="516"/>
      <c r="B31" s="487"/>
      <c r="C31" s="336" t="s">
        <v>22</v>
      </c>
      <c r="D31" s="122">
        <v>18877000</v>
      </c>
      <c r="E31" s="122">
        <v>112243552</v>
      </c>
      <c r="F31" s="122">
        <v>18877271</v>
      </c>
      <c r="G31" s="122">
        <v>706692</v>
      </c>
      <c r="H31" s="122">
        <f>E31-F31-G31+I31</f>
        <v>92659589</v>
      </c>
      <c r="I31" s="386">
        <v>0</v>
      </c>
      <c r="J31" s="391">
        <f t="shared" si="3"/>
        <v>271</v>
      </c>
      <c r="K31" s="400">
        <f t="shared" si="4"/>
        <v>100.00143560947183</v>
      </c>
      <c r="L31" s="379">
        <v>31.161286127182329</v>
      </c>
      <c r="M31" s="342">
        <f t="shared" si="5"/>
        <v>16.818134016286297</v>
      </c>
      <c r="N31" s="413">
        <v>22406780</v>
      </c>
      <c r="O31" s="126">
        <v>14076850</v>
      </c>
      <c r="P31" s="369">
        <v>56175959</v>
      </c>
      <c r="Q31" s="108"/>
    </row>
    <row r="32" spans="1:17" ht="18.75" customHeight="1" x14ac:dyDescent="0.15">
      <c r="A32" s="516"/>
      <c r="B32" s="487"/>
      <c r="C32" s="336" t="s">
        <v>23</v>
      </c>
      <c r="D32" s="343">
        <f>D30+D31</f>
        <v>3108877000</v>
      </c>
      <c r="E32" s="343">
        <f t="shared" ref="E32:I32" si="15">E30+E31</f>
        <v>3257092852</v>
      </c>
      <c r="F32" s="343">
        <f t="shared" si="15"/>
        <v>3138335274</v>
      </c>
      <c r="G32" s="343">
        <f t="shared" si="15"/>
        <v>706692</v>
      </c>
      <c r="H32" s="343">
        <f t="shared" si="15"/>
        <v>118093386</v>
      </c>
      <c r="I32" s="364">
        <f t="shared" si="15"/>
        <v>42500</v>
      </c>
      <c r="J32" s="392">
        <f t="shared" si="3"/>
        <v>29458274</v>
      </c>
      <c r="K32" s="401">
        <f t="shared" si="4"/>
        <v>100.94755353782089</v>
      </c>
      <c r="L32" s="380">
        <v>95.934327934698373</v>
      </c>
      <c r="M32" s="349">
        <f t="shared" si="5"/>
        <v>96.353878031844332</v>
      </c>
      <c r="N32" s="418">
        <f>N30+N31</f>
        <v>27454180</v>
      </c>
      <c r="O32" s="345">
        <f>O30+O31</f>
        <v>14076850</v>
      </c>
      <c r="P32" s="419">
        <f>P30+P31</f>
        <v>76562356</v>
      </c>
      <c r="Q32" s="108"/>
    </row>
    <row r="33" spans="1:17" ht="18.75" customHeight="1" x14ac:dyDescent="0.15">
      <c r="A33" s="516" t="s">
        <v>6</v>
      </c>
      <c r="B33" s="487"/>
      <c r="C33" s="336" t="s">
        <v>21</v>
      </c>
      <c r="D33" s="122">
        <v>1240000000</v>
      </c>
      <c r="E33" s="122">
        <v>1248385630</v>
      </c>
      <c r="F33" s="122">
        <v>1248381352</v>
      </c>
      <c r="G33" s="122">
        <v>0</v>
      </c>
      <c r="H33" s="122">
        <f>E33-F33-G33+I33</f>
        <v>4278</v>
      </c>
      <c r="I33" s="386">
        <v>0</v>
      </c>
      <c r="J33" s="391">
        <f t="shared" si="3"/>
        <v>8381352</v>
      </c>
      <c r="K33" s="400">
        <f t="shared" si="4"/>
        <v>100.67591548387097</v>
      </c>
      <c r="L33" s="379">
        <v>100</v>
      </c>
      <c r="M33" s="342">
        <f t="shared" si="5"/>
        <v>99.999657317426824</v>
      </c>
      <c r="N33" s="413">
        <v>0</v>
      </c>
      <c r="O33" s="126">
        <v>0</v>
      </c>
      <c r="P33" s="369">
        <v>4278</v>
      </c>
      <c r="Q33" s="108"/>
    </row>
    <row r="34" spans="1:17" ht="18.75" customHeight="1" x14ac:dyDescent="0.15">
      <c r="A34" s="516"/>
      <c r="B34" s="487"/>
      <c r="C34" s="336" t="s">
        <v>29</v>
      </c>
      <c r="D34" s="122">
        <v>0</v>
      </c>
      <c r="E34" s="122">
        <v>0</v>
      </c>
      <c r="F34" s="122">
        <v>0</v>
      </c>
      <c r="G34" s="122">
        <v>0</v>
      </c>
      <c r="H34" s="122">
        <f>E34-F34-G34+I34</f>
        <v>0</v>
      </c>
      <c r="I34" s="386">
        <v>0</v>
      </c>
      <c r="J34" s="391">
        <f t="shared" si="3"/>
        <v>0</v>
      </c>
      <c r="K34" s="397" t="s">
        <v>7</v>
      </c>
      <c r="L34" s="379" t="s">
        <v>7</v>
      </c>
      <c r="M34" s="342" t="s">
        <v>7</v>
      </c>
      <c r="N34" s="413">
        <v>0</v>
      </c>
      <c r="O34" s="126">
        <v>0</v>
      </c>
      <c r="P34" s="369">
        <v>0</v>
      </c>
      <c r="Q34" s="108"/>
    </row>
    <row r="35" spans="1:17" ht="18.75" customHeight="1" x14ac:dyDescent="0.15">
      <c r="A35" s="516"/>
      <c r="B35" s="487"/>
      <c r="C35" s="336" t="s">
        <v>23</v>
      </c>
      <c r="D35" s="343">
        <f>D33+D34</f>
        <v>1240000000</v>
      </c>
      <c r="E35" s="343">
        <f t="shared" ref="E35:I35" si="16">E33+E34</f>
        <v>1248385630</v>
      </c>
      <c r="F35" s="343">
        <f t="shared" si="16"/>
        <v>1248381352</v>
      </c>
      <c r="G35" s="343">
        <f t="shared" si="16"/>
        <v>0</v>
      </c>
      <c r="H35" s="343">
        <f t="shared" si="16"/>
        <v>4278</v>
      </c>
      <c r="I35" s="364">
        <f t="shared" si="16"/>
        <v>0</v>
      </c>
      <c r="J35" s="392">
        <f t="shared" si="3"/>
        <v>8381352</v>
      </c>
      <c r="K35" s="401">
        <f t="shared" si="4"/>
        <v>100.67591548387097</v>
      </c>
      <c r="L35" s="380">
        <v>100</v>
      </c>
      <c r="M35" s="349">
        <f t="shared" si="5"/>
        <v>99.999657317426824</v>
      </c>
      <c r="N35" s="418">
        <v>0</v>
      </c>
      <c r="O35" s="345">
        <v>0</v>
      </c>
      <c r="P35" s="419">
        <f>P33+P34</f>
        <v>4278</v>
      </c>
      <c r="Q35" s="108"/>
    </row>
    <row r="36" spans="1:17" ht="18.75" customHeight="1" x14ac:dyDescent="0.15">
      <c r="A36" s="516" t="s">
        <v>8</v>
      </c>
      <c r="B36" s="487"/>
      <c r="C36" s="336" t="s">
        <v>21</v>
      </c>
      <c r="D36" s="122">
        <v>534000000</v>
      </c>
      <c r="E36" s="122">
        <v>552233325</v>
      </c>
      <c r="F36" s="122">
        <v>547126650</v>
      </c>
      <c r="G36" s="122">
        <v>0</v>
      </c>
      <c r="H36" s="122">
        <f>E36-F36-G36+I36</f>
        <v>5106675</v>
      </c>
      <c r="I36" s="386">
        <v>0</v>
      </c>
      <c r="J36" s="391">
        <f t="shared" si="3"/>
        <v>13126650</v>
      </c>
      <c r="K36" s="400">
        <f t="shared" si="4"/>
        <v>102.45817415730336</v>
      </c>
      <c r="L36" s="379">
        <v>99.781438489621834</v>
      </c>
      <c r="M36" s="342">
        <f t="shared" si="5"/>
        <v>99.075268592311048</v>
      </c>
      <c r="N36" s="413">
        <v>0</v>
      </c>
      <c r="O36" s="126">
        <v>0</v>
      </c>
      <c r="P36" s="369">
        <v>5106675</v>
      </c>
      <c r="Q36" s="108"/>
    </row>
    <row r="37" spans="1:17" ht="18.75" customHeight="1" x14ac:dyDescent="0.15">
      <c r="A37" s="516"/>
      <c r="B37" s="487"/>
      <c r="C37" s="336" t="s">
        <v>22</v>
      </c>
      <c r="D37" s="132">
        <v>0</v>
      </c>
      <c r="E37" s="132">
        <v>1131350</v>
      </c>
      <c r="F37" s="132">
        <v>1131350</v>
      </c>
      <c r="G37" s="132">
        <v>0</v>
      </c>
      <c r="H37" s="122">
        <f>E37-F37-G37+I37</f>
        <v>0</v>
      </c>
      <c r="I37" s="139">
        <v>0</v>
      </c>
      <c r="J37" s="391">
        <f t="shared" si="3"/>
        <v>1131350</v>
      </c>
      <c r="K37" s="397" t="s">
        <v>7</v>
      </c>
      <c r="L37" s="381">
        <v>100</v>
      </c>
      <c r="M37" s="342">
        <f t="shared" si="5"/>
        <v>100</v>
      </c>
      <c r="N37" s="420">
        <v>0</v>
      </c>
      <c r="O37" s="129">
        <v>0</v>
      </c>
      <c r="P37" s="369">
        <v>0</v>
      </c>
      <c r="Q37" s="108"/>
    </row>
    <row r="38" spans="1:17" ht="18.75" customHeight="1" x14ac:dyDescent="0.15">
      <c r="A38" s="516"/>
      <c r="B38" s="487"/>
      <c r="C38" s="336" t="s">
        <v>23</v>
      </c>
      <c r="D38" s="343">
        <f>D36+D37</f>
        <v>534000000</v>
      </c>
      <c r="E38" s="343">
        <f t="shared" ref="E38:I38" si="17">E36+E37</f>
        <v>553364675</v>
      </c>
      <c r="F38" s="343">
        <f t="shared" si="17"/>
        <v>548258000</v>
      </c>
      <c r="G38" s="343">
        <f t="shared" si="17"/>
        <v>0</v>
      </c>
      <c r="H38" s="343">
        <f t="shared" si="17"/>
        <v>5106675</v>
      </c>
      <c r="I38" s="364">
        <f t="shared" si="17"/>
        <v>0</v>
      </c>
      <c r="J38" s="392">
        <f t="shared" si="3"/>
        <v>14258000</v>
      </c>
      <c r="K38" s="401">
        <f t="shared" si="4"/>
        <v>102.67003745318353</v>
      </c>
      <c r="L38" s="380">
        <v>99.782657829538692</v>
      </c>
      <c r="M38" s="349">
        <f t="shared" si="5"/>
        <v>99.077159198859235</v>
      </c>
      <c r="N38" s="418">
        <v>0</v>
      </c>
      <c r="O38" s="345">
        <v>0</v>
      </c>
      <c r="P38" s="419">
        <f>P36+P37</f>
        <v>5106675</v>
      </c>
      <c r="Q38" s="108"/>
    </row>
    <row r="39" spans="1:17" ht="18.75" customHeight="1" x14ac:dyDescent="0.15">
      <c r="A39" s="516" t="s">
        <v>222</v>
      </c>
      <c r="B39" s="487"/>
      <c r="C39" s="336" t="s">
        <v>21</v>
      </c>
      <c r="D39" s="122">
        <f>D42+D45+D47</f>
        <v>18063000000</v>
      </c>
      <c r="E39" s="122">
        <f t="shared" ref="E39:I39" si="18">E42+E45+E47</f>
        <v>18219496100</v>
      </c>
      <c r="F39" s="122">
        <f t="shared" si="18"/>
        <v>18110517450</v>
      </c>
      <c r="G39" s="122">
        <f t="shared" si="18"/>
        <v>215400</v>
      </c>
      <c r="H39" s="122">
        <f t="shared" si="18"/>
        <v>108771950</v>
      </c>
      <c r="I39" s="386">
        <f t="shared" si="18"/>
        <v>8700</v>
      </c>
      <c r="J39" s="391">
        <f t="shared" si="3"/>
        <v>47517450</v>
      </c>
      <c r="K39" s="400">
        <f t="shared" si="4"/>
        <v>100.26306510546421</v>
      </c>
      <c r="L39" s="379">
        <v>99.43236478238137</v>
      </c>
      <c r="M39" s="342">
        <f t="shared" si="5"/>
        <v>99.401856948173233</v>
      </c>
      <c r="N39" s="413">
        <f>N42</f>
        <v>70109946</v>
      </c>
      <c r="O39" s="134">
        <f t="shared" ref="O39:P39" si="19">O42</f>
        <v>87400</v>
      </c>
      <c r="P39" s="421">
        <f t="shared" si="19"/>
        <v>38574604</v>
      </c>
      <c r="Q39" s="108"/>
    </row>
    <row r="40" spans="1:17" ht="18.75" customHeight="1" x14ac:dyDescent="0.15">
      <c r="A40" s="516"/>
      <c r="B40" s="487"/>
      <c r="C40" s="336" t="s">
        <v>22</v>
      </c>
      <c r="D40" s="122">
        <f>D43</f>
        <v>89008000</v>
      </c>
      <c r="E40" s="122">
        <f t="shared" ref="E40:I40" si="20">E43</f>
        <v>213322815</v>
      </c>
      <c r="F40" s="122">
        <f t="shared" si="20"/>
        <v>89007808</v>
      </c>
      <c r="G40" s="122">
        <f t="shared" si="20"/>
        <v>13581671</v>
      </c>
      <c r="H40" s="122">
        <f t="shared" si="20"/>
        <v>110841613</v>
      </c>
      <c r="I40" s="386">
        <f t="shared" si="20"/>
        <v>108277</v>
      </c>
      <c r="J40" s="391">
        <f t="shared" si="3"/>
        <v>-192</v>
      </c>
      <c r="K40" s="400">
        <f t="shared" si="4"/>
        <v>99.99978428905267</v>
      </c>
      <c r="L40" s="379">
        <v>43.914101784700158</v>
      </c>
      <c r="M40" s="342">
        <f t="shared" si="5"/>
        <v>41.724467211816986</v>
      </c>
      <c r="N40" s="413">
        <f>N43</f>
        <v>5735302</v>
      </c>
      <c r="O40" s="134">
        <f t="shared" ref="O40:P40" si="21">O43</f>
        <v>11120386</v>
      </c>
      <c r="P40" s="421">
        <f t="shared" si="21"/>
        <v>93985925</v>
      </c>
      <c r="Q40" s="108"/>
    </row>
    <row r="41" spans="1:17" ht="18.75" customHeight="1" x14ac:dyDescent="0.15">
      <c r="A41" s="516"/>
      <c r="B41" s="487"/>
      <c r="C41" s="336" t="s">
        <v>23</v>
      </c>
      <c r="D41" s="343">
        <f>D39+D40</f>
        <v>18152008000</v>
      </c>
      <c r="E41" s="343">
        <f t="shared" ref="E41:I41" si="22">E39+E40</f>
        <v>18432818915</v>
      </c>
      <c r="F41" s="343">
        <f t="shared" si="22"/>
        <v>18199525258</v>
      </c>
      <c r="G41" s="343">
        <f t="shared" si="22"/>
        <v>13797071</v>
      </c>
      <c r="H41" s="343">
        <f t="shared" si="22"/>
        <v>219613563</v>
      </c>
      <c r="I41" s="364">
        <f t="shared" si="22"/>
        <v>116977</v>
      </c>
      <c r="J41" s="392">
        <f t="shared" si="3"/>
        <v>47517258</v>
      </c>
      <c r="K41" s="401">
        <f t="shared" si="4"/>
        <v>100.26177411336531</v>
      </c>
      <c r="L41" s="380">
        <v>98.712530660110858</v>
      </c>
      <c r="M41" s="349">
        <f t="shared" si="5"/>
        <v>98.734357137257206</v>
      </c>
      <c r="N41" s="418">
        <f>N39+N40</f>
        <v>75845248</v>
      </c>
      <c r="O41" s="406">
        <f t="shared" ref="O41:P41" si="23">O39+O40</f>
        <v>11207786</v>
      </c>
      <c r="P41" s="422">
        <f t="shared" si="23"/>
        <v>132560529</v>
      </c>
      <c r="Q41" s="108"/>
    </row>
    <row r="42" spans="1:17" ht="18.75" customHeight="1" x14ac:dyDescent="0.15">
      <c r="A42" s="494" t="s">
        <v>24</v>
      </c>
      <c r="B42" s="496" t="s">
        <v>217</v>
      </c>
      <c r="C42" s="336" t="s">
        <v>21</v>
      </c>
      <c r="D42" s="122">
        <v>17460000000</v>
      </c>
      <c r="E42" s="122">
        <v>17594051500</v>
      </c>
      <c r="F42" s="122">
        <v>17485072850</v>
      </c>
      <c r="G42" s="122">
        <v>215400</v>
      </c>
      <c r="H42" s="122">
        <f>E42-F42-G42+I42</f>
        <v>108771950</v>
      </c>
      <c r="I42" s="386">
        <v>8700</v>
      </c>
      <c r="J42" s="391">
        <f t="shared" si="3"/>
        <v>25072850</v>
      </c>
      <c r="K42" s="400">
        <f t="shared" si="4"/>
        <v>100.1436016609393</v>
      </c>
      <c r="L42" s="379">
        <v>99.43236478238137</v>
      </c>
      <c r="M42" s="342">
        <f t="shared" si="5"/>
        <v>99.380593776254429</v>
      </c>
      <c r="N42" s="413">
        <v>70109946</v>
      </c>
      <c r="O42" s="126">
        <v>87400</v>
      </c>
      <c r="P42" s="369">
        <v>38574604</v>
      </c>
      <c r="Q42" s="108"/>
    </row>
    <row r="43" spans="1:17" ht="18.75" customHeight="1" x14ac:dyDescent="0.15">
      <c r="A43" s="495"/>
      <c r="B43" s="496"/>
      <c r="C43" s="336" t="s">
        <v>22</v>
      </c>
      <c r="D43" s="122">
        <v>89008000</v>
      </c>
      <c r="E43" s="122">
        <v>213322815</v>
      </c>
      <c r="F43" s="122">
        <v>89007808</v>
      </c>
      <c r="G43" s="122">
        <v>13581671</v>
      </c>
      <c r="H43" s="122">
        <f>E43-F43-G43+I43</f>
        <v>110841613</v>
      </c>
      <c r="I43" s="386">
        <v>108277</v>
      </c>
      <c r="J43" s="391">
        <f t="shared" si="3"/>
        <v>-192</v>
      </c>
      <c r="K43" s="400">
        <f t="shared" si="4"/>
        <v>99.99978428905267</v>
      </c>
      <c r="L43" s="379">
        <v>43.914101784700158</v>
      </c>
      <c r="M43" s="342">
        <f t="shared" si="5"/>
        <v>41.724467211816986</v>
      </c>
      <c r="N43" s="413">
        <v>5735302</v>
      </c>
      <c r="O43" s="126">
        <v>11120386</v>
      </c>
      <c r="P43" s="369">
        <v>93985925</v>
      </c>
      <c r="Q43" s="108"/>
    </row>
    <row r="44" spans="1:17" ht="18.75" customHeight="1" x14ac:dyDescent="0.15">
      <c r="A44" s="495"/>
      <c r="B44" s="496"/>
      <c r="C44" s="336" t="s">
        <v>23</v>
      </c>
      <c r="D44" s="343">
        <f>D42+D43</f>
        <v>17549008000</v>
      </c>
      <c r="E44" s="343">
        <f t="shared" ref="E44:I44" si="24">E42+E43</f>
        <v>17807374315</v>
      </c>
      <c r="F44" s="343">
        <f t="shared" si="24"/>
        <v>17574080658</v>
      </c>
      <c r="G44" s="343">
        <f t="shared" si="24"/>
        <v>13797071</v>
      </c>
      <c r="H44" s="343">
        <f t="shared" si="24"/>
        <v>219613563</v>
      </c>
      <c r="I44" s="364">
        <f t="shared" si="24"/>
        <v>116977</v>
      </c>
      <c r="J44" s="392">
        <f t="shared" si="3"/>
        <v>25072658</v>
      </c>
      <c r="K44" s="401">
        <f t="shared" si="4"/>
        <v>100.14287222388867</v>
      </c>
      <c r="L44" s="380">
        <v>98.712530660110858</v>
      </c>
      <c r="M44" s="349">
        <f t="shared" si="5"/>
        <v>98.689904233643887</v>
      </c>
      <c r="N44" s="418">
        <f>N42+N43</f>
        <v>75845248</v>
      </c>
      <c r="O44" s="345">
        <f>O42+O43</f>
        <v>11207786</v>
      </c>
      <c r="P44" s="419">
        <f>P42+P43</f>
        <v>132560529</v>
      </c>
      <c r="Q44" s="108"/>
    </row>
    <row r="45" spans="1:17" ht="18.75" customHeight="1" x14ac:dyDescent="0.15">
      <c r="A45" s="495"/>
      <c r="B45" s="496" t="s">
        <v>218</v>
      </c>
      <c r="C45" s="336" t="s">
        <v>21</v>
      </c>
      <c r="D45" s="122">
        <v>480000000</v>
      </c>
      <c r="E45" s="122">
        <v>501877000</v>
      </c>
      <c r="F45" s="122">
        <v>501877000</v>
      </c>
      <c r="G45" s="122">
        <v>0</v>
      </c>
      <c r="H45" s="122">
        <f>E45-F45-G45+I45</f>
        <v>0</v>
      </c>
      <c r="I45" s="386">
        <v>0</v>
      </c>
      <c r="J45" s="391">
        <f t="shared" si="3"/>
        <v>21877000</v>
      </c>
      <c r="K45" s="400">
        <f t="shared" si="4"/>
        <v>104.55770833333334</v>
      </c>
      <c r="L45" s="379" t="s">
        <v>7</v>
      </c>
      <c r="M45" s="342">
        <f t="shared" si="5"/>
        <v>100</v>
      </c>
      <c r="N45" s="413">
        <v>0</v>
      </c>
      <c r="O45" s="126">
        <v>0</v>
      </c>
      <c r="P45" s="369">
        <v>0</v>
      </c>
      <c r="Q45" s="108"/>
    </row>
    <row r="46" spans="1:17" ht="18.75" customHeight="1" x14ac:dyDescent="0.15">
      <c r="A46" s="495"/>
      <c r="B46" s="496"/>
      <c r="C46" s="336" t="s">
        <v>23</v>
      </c>
      <c r="D46" s="343">
        <f>D45</f>
        <v>480000000</v>
      </c>
      <c r="E46" s="343">
        <f t="shared" ref="E46:I46" si="25">E45</f>
        <v>501877000</v>
      </c>
      <c r="F46" s="343">
        <f t="shared" si="25"/>
        <v>501877000</v>
      </c>
      <c r="G46" s="343">
        <f t="shared" si="25"/>
        <v>0</v>
      </c>
      <c r="H46" s="343">
        <f t="shared" si="25"/>
        <v>0</v>
      </c>
      <c r="I46" s="364">
        <f t="shared" si="25"/>
        <v>0</v>
      </c>
      <c r="J46" s="392">
        <f t="shared" si="3"/>
        <v>21877000</v>
      </c>
      <c r="K46" s="401">
        <f t="shared" si="4"/>
        <v>104.55770833333334</v>
      </c>
      <c r="L46" s="380" t="s">
        <v>7</v>
      </c>
      <c r="M46" s="349">
        <f t="shared" si="5"/>
        <v>100</v>
      </c>
      <c r="N46" s="423">
        <v>0</v>
      </c>
      <c r="O46" s="407">
        <v>0</v>
      </c>
      <c r="P46" s="424">
        <v>0</v>
      </c>
      <c r="Q46" s="108"/>
    </row>
    <row r="47" spans="1:17" ht="18.75" customHeight="1" x14ac:dyDescent="0.15">
      <c r="A47" s="495"/>
      <c r="B47" s="496" t="s">
        <v>219</v>
      </c>
      <c r="C47" s="336" t="s">
        <v>21</v>
      </c>
      <c r="D47" s="122">
        <v>123000000</v>
      </c>
      <c r="E47" s="122">
        <v>123567600</v>
      </c>
      <c r="F47" s="122">
        <v>123567600</v>
      </c>
      <c r="G47" s="122">
        <v>0</v>
      </c>
      <c r="H47" s="122">
        <f>E47-F47-G47+I47</f>
        <v>0</v>
      </c>
      <c r="I47" s="386">
        <v>0</v>
      </c>
      <c r="J47" s="391">
        <f t="shared" si="3"/>
        <v>567600</v>
      </c>
      <c r="K47" s="400">
        <f t="shared" si="4"/>
        <v>100.46146341463415</v>
      </c>
      <c r="L47" s="379" t="s">
        <v>7</v>
      </c>
      <c r="M47" s="342">
        <f t="shared" si="5"/>
        <v>100</v>
      </c>
      <c r="N47" s="413">
        <v>0</v>
      </c>
      <c r="O47" s="126">
        <v>0</v>
      </c>
      <c r="P47" s="369">
        <v>0</v>
      </c>
      <c r="Q47" s="108"/>
    </row>
    <row r="48" spans="1:17" ht="18.75" customHeight="1" x14ac:dyDescent="0.15">
      <c r="A48" s="495"/>
      <c r="B48" s="496"/>
      <c r="C48" s="336" t="s">
        <v>23</v>
      </c>
      <c r="D48" s="343">
        <f>D47</f>
        <v>123000000</v>
      </c>
      <c r="E48" s="343">
        <f t="shared" ref="E48:I48" si="26">E47</f>
        <v>123567600</v>
      </c>
      <c r="F48" s="343">
        <f t="shared" si="26"/>
        <v>123567600</v>
      </c>
      <c r="G48" s="343">
        <f t="shared" si="26"/>
        <v>0</v>
      </c>
      <c r="H48" s="343">
        <f t="shared" si="26"/>
        <v>0</v>
      </c>
      <c r="I48" s="364">
        <f t="shared" si="26"/>
        <v>0</v>
      </c>
      <c r="J48" s="392">
        <f t="shared" si="3"/>
        <v>567600</v>
      </c>
      <c r="K48" s="401">
        <f t="shared" si="4"/>
        <v>100.46146341463415</v>
      </c>
      <c r="L48" s="380" t="s">
        <v>7</v>
      </c>
      <c r="M48" s="349">
        <f t="shared" si="5"/>
        <v>100</v>
      </c>
      <c r="N48" s="423">
        <v>0</v>
      </c>
      <c r="O48" s="407">
        <v>0</v>
      </c>
      <c r="P48" s="424">
        <v>0</v>
      </c>
      <c r="Q48" s="108"/>
    </row>
    <row r="49" spans="1:17" ht="18.75" customHeight="1" x14ac:dyDescent="0.15">
      <c r="A49" s="516" t="s">
        <v>10</v>
      </c>
      <c r="B49" s="487"/>
      <c r="C49" s="336" t="s">
        <v>21</v>
      </c>
      <c r="D49" s="122">
        <v>428000</v>
      </c>
      <c r="E49" s="122">
        <v>427700</v>
      </c>
      <c r="F49" s="122">
        <v>427700</v>
      </c>
      <c r="G49" s="122">
        <v>0</v>
      </c>
      <c r="H49" s="122">
        <f>E49-F49-G49+I49</f>
        <v>0</v>
      </c>
      <c r="I49" s="386">
        <v>0</v>
      </c>
      <c r="J49" s="391">
        <f t="shared" si="3"/>
        <v>-300</v>
      </c>
      <c r="K49" s="400">
        <f t="shared" si="4"/>
        <v>99.929906542056074</v>
      </c>
      <c r="L49" s="379">
        <v>100</v>
      </c>
      <c r="M49" s="342">
        <f>F49/E49*100</f>
        <v>100</v>
      </c>
      <c r="N49" s="413">
        <v>0</v>
      </c>
      <c r="O49" s="126">
        <v>0</v>
      </c>
      <c r="P49" s="369">
        <v>0</v>
      </c>
      <c r="Q49" s="108"/>
    </row>
    <row r="50" spans="1:17" ht="18.75" customHeight="1" x14ac:dyDescent="0.15">
      <c r="A50" s="516"/>
      <c r="B50" s="487"/>
      <c r="C50" s="336" t="s">
        <v>29</v>
      </c>
      <c r="D50" s="122">
        <v>0</v>
      </c>
      <c r="E50" s="122">
        <v>0</v>
      </c>
      <c r="F50" s="122">
        <v>0</v>
      </c>
      <c r="G50" s="122">
        <v>0</v>
      </c>
      <c r="H50" s="122">
        <f>E50-F50-G50+I50</f>
        <v>0</v>
      </c>
      <c r="I50" s="386">
        <v>0</v>
      </c>
      <c r="J50" s="391">
        <f t="shared" si="3"/>
        <v>0</v>
      </c>
      <c r="K50" s="397" t="s">
        <v>7</v>
      </c>
      <c r="L50" s="379" t="s">
        <v>7</v>
      </c>
      <c r="M50" s="342" t="s">
        <v>7</v>
      </c>
      <c r="N50" s="413">
        <v>0</v>
      </c>
      <c r="O50" s="126">
        <v>0</v>
      </c>
      <c r="P50" s="369">
        <v>0</v>
      </c>
      <c r="Q50" s="108"/>
    </row>
    <row r="51" spans="1:17" ht="18.75" customHeight="1" x14ac:dyDescent="0.15">
      <c r="A51" s="516"/>
      <c r="B51" s="487"/>
      <c r="C51" s="336" t="s">
        <v>23</v>
      </c>
      <c r="D51" s="343">
        <f>D49</f>
        <v>428000</v>
      </c>
      <c r="E51" s="343">
        <f t="shared" ref="E51:I51" si="27">E49</f>
        <v>427700</v>
      </c>
      <c r="F51" s="343">
        <f t="shared" si="27"/>
        <v>427700</v>
      </c>
      <c r="G51" s="343">
        <f t="shared" si="27"/>
        <v>0</v>
      </c>
      <c r="H51" s="343">
        <f t="shared" si="27"/>
        <v>0</v>
      </c>
      <c r="I51" s="364">
        <f t="shared" si="27"/>
        <v>0</v>
      </c>
      <c r="J51" s="392">
        <f t="shared" si="3"/>
        <v>-300</v>
      </c>
      <c r="K51" s="401">
        <f t="shared" si="4"/>
        <v>99.929906542056074</v>
      </c>
      <c r="L51" s="380">
        <v>100</v>
      </c>
      <c r="M51" s="349">
        <f t="shared" si="5"/>
        <v>100</v>
      </c>
      <c r="N51" s="418">
        <v>0</v>
      </c>
      <c r="O51" s="345">
        <v>0</v>
      </c>
      <c r="P51" s="419">
        <v>0</v>
      </c>
      <c r="Q51" s="108"/>
    </row>
    <row r="52" spans="1:17" ht="18.75" customHeight="1" x14ac:dyDescent="0.15">
      <c r="A52" s="516" t="s">
        <v>11</v>
      </c>
      <c r="B52" s="487"/>
      <c r="C52" s="336" t="s">
        <v>21</v>
      </c>
      <c r="D52" s="122">
        <v>1137000000</v>
      </c>
      <c r="E52" s="122">
        <v>1137873500</v>
      </c>
      <c r="F52" s="122">
        <v>1137873500</v>
      </c>
      <c r="G52" s="122">
        <v>0</v>
      </c>
      <c r="H52" s="122">
        <f>E52-F52-G52+I52</f>
        <v>0</v>
      </c>
      <c r="I52" s="386">
        <v>0</v>
      </c>
      <c r="J52" s="391">
        <f t="shared" si="3"/>
        <v>873500</v>
      </c>
      <c r="K52" s="400">
        <f t="shared" si="4"/>
        <v>100.07682497801231</v>
      </c>
      <c r="L52" s="379">
        <v>100.0015235097722</v>
      </c>
      <c r="M52" s="342">
        <f t="shared" si="5"/>
        <v>100</v>
      </c>
      <c r="N52" s="413">
        <v>0</v>
      </c>
      <c r="O52" s="126">
        <v>0</v>
      </c>
      <c r="P52" s="369">
        <v>0</v>
      </c>
      <c r="Q52" s="108"/>
    </row>
    <row r="53" spans="1:17" ht="18.75" customHeight="1" x14ac:dyDescent="0.15">
      <c r="A53" s="516"/>
      <c r="B53" s="487"/>
      <c r="C53" s="336" t="s">
        <v>22</v>
      </c>
      <c r="D53" s="122">
        <v>0</v>
      </c>
      <c r="E53" s="122">
        <v>30300</v>
      </c>
      <c r="F53" s="122">
        <v>30300</v>
      </c>
      <c r="G53" s="122">
        <v>0</v>
      </c>
      <c r="H53" s="122">
        <f>E53-F53-G53+I53</f>
        <v>0</v>
      </c>
      <c r="I53" s="386">
        <v>0</v>
      </c>
      <c r="J53" s="395">
        <f t="shared" si="3"/>
        <v>30300</v>
      </c>
      <c r="K53" s="397" t="s">
        <v>7</v>
      </c>
      <c r="L53" s="379" t="s">
        <v>7</v>
      </c>
      <c r="M53" s="342">
        <f t="shared" si="5"/>
        <v>100</v>
      </c>
      <c r="N53" s="413">
        <v>0</v>
      </c>
      <c r="O53" s="126">
        <v>0</v>
      </c>
      <c r="P53" s="369">
        <v>0</v>
      </c>
      <c r="Q53" s="108"/>
    </row>
    <row r="54" spans="1:17" ht="18.75" customHeight="1" x14ac:dyDescent="0.15">
      <c r="A54" s="516"/>
      <c r="B54" s="487"/>
      <c r="C54" s="336" t="s">
        <v>23</v>
      </c>
      <c r="D54" s="343">
        <f>D52+D53</f>
        <v>1137000000</v>
      </c>
      <c r="E54" s="343">
        <f t="shared" ref="E54:I54" si="28">E52+E53</f>
        <v>1137903800</v>
      </c>
      <c r="F54" s="343">
        <f t="shared" si="28"/>
        <v>1137903800</v>
      </c>
      <c r="G54" s="343">
        <f t="shared" si="28"/>
        <v>0</v>
      </c>
      <c r="H54" s="343">
        <f t="shared" si="28"/>
        <v>0</v>
      </c>
      <c r="I54" s="364">
        <f t="shared" si="28"/>
        <v>0</v>
      </c>
      <c r="J54" s="392">
        <f t="shared" si="3"/>
        <v>903800</v>
      </c>
      <c r="K54" s="401">
        <f t="shared" si="4"/>
        <v>100.07948988566402</v>
      </c>
      <c r="L54" s="380">
        <v>100.0015235097722</v>
      </c>
      <c r="M54" s="349">
        <f t="shared" si="5"/>
        <v>100</v>
      </c>
      <c r="N54" s="418">
        <v>0</v>
      </c>
      <c r="O54" s="345">
        <v>0</v>
      </c>
      <c r="P54" s="419">
        <v>0</v>
      </c>
      <c r="Q54" s="108"/>
    </row>
    <row r="55" spans="1:17" ht="18.75" customHeight="1" x14ac:dyDescent="0.15">
      <c r="A55" s="516" t="s">
        <v>12</v>
      </c>
      <c r="B55" s="487"/>
      <c r="C55" s="336" t="s">
        <v>21</v>
      </c>
      <c r="D55" s="122">
        <v>10039000000</v>
      </c>
      <c r="E55" s="122">
        <v>10118140259</v>
      </c>
      <c r="F55" s="122">
        <v>10044874440</v>
      </c>
      <c r="G55" s="122">
        <v>0</v>
      </c>
      <c r="H55" s="122">
        <f>E55-F55-G55+I55</f>
        <v>73265819</v>
      </c>
      <c r="I55" s="386">
        <v>0</v>
      </c>
      <c r="J55" s="391">
        <f t="shared" si="3"/>
        <v>5874440</v>
      </c>
      <c r="K55" s="400">
        <f t="shared" si="4"/>
        <v>100.0585161868712</v>
      </c>
      <c r="L55" s="379">
        <v>99.393042933443482</v>
      </c>
      <c r="M55" s="342">
        <f t="shared" si="5"/>
        <v>99.275896388816804</v>
      </c>
      <c r="N55" s="413">
        <v>40505229</v>
      </c>
      <c r="O55" s="126">
        <v>0</v>
      </c>
      <c r="P55" s="369">
        <v>32760590</v>
      </c>
      <c r="Q55" s="108"/>
    </row>
    <row r="56" spans="1:17" ht="18.75" customHeight="1" x14ac:dyDescent="0.15">
      <c r="A56" s="516"/>
      <c r="B56" s="487"/>
      <c r="C56" s="336" t="s">
        <v>22</v>
      </c>
      <c r="D56" s="122">
        <v>63143000</v>
      </c>
      <c r="E56" s="122">
        <v>63194002</v>
      </c>
      <c r="F56" s="122">
        <v>63194002</v>
      </c>
      <c r="G56" s="122">
        <v>0</v>
      </c>
      <c r="H56" s="122">
        <f>E56-F56-G56+I56</f>
        <v>0</v>
      </c>
      <c r="I56" s="386">
        <v>0</v>
      </c>
      <c r="J56" s="391">
        <f t="shared" si="3"/>
        <v>51002</v>
      </c>
      <c r="K56" s="400">
        <f t="shared" si="4"/>
        <v>100.08077221544747</v>
      </c>
      <c r="L56" s="379">
        <v>100</v>
      </c>
      <c r="M56" s="342">
        <f t="shared" si="5"/>
        <v>100</v>
      </c>
      <c r="N56" s="413">
        <v>0</v>
      </c>
      <c r="O56" s="126">
        <v>0</v>
      </c>
      <c r="P56" s="369">
        <v>0</v>
      </c>
      <c r="Q56" s="108"/>
    </row>
    <row r="57" spans="1:17" ht="18.75" customHeight="1" x14ac:dyDescent="0.15">
      <c r="A57" s="516"/>
      <c r="B57" s="487"/>
      <c r="C57" s="336" t="s">
        <v>23</v>
      </c>
      <c r="D57" s="343">
        <f>D55+D56</f>
        <v>10102143000</v>
      </c>
      <c r="E57" s="343">
        <f t="shared" ref="E57:I57" si="29">E55+E56</f>
        <v>10181334261</v>
      </c>
      <c r="F57" s="343">
        <f t="shared" si="29"/>
        <v>10108068442</v>
      </c>
      <c r="G57" s="343">
        <f t="shared" si="29"/>
        <v>0</v>
      </c>
      <c r="H57" s="343">
        <f t="shared" si="29"/>
        <v>73265819</v>
      </c>
      <c r="I57" s="364">
        <f t="shared" si="29"/>
        <v>0</v>
      </c>
      <c r="J57" s="392">
        <f t="shared" si="3"/>
        <v>5925442</v>
      </c>
      <c r="K57" s="401">
        <f t="shared" si="4"/>
        <v>100.05865529719784</v>
      </c>
      <c r="L57" s="380">
        <v>99.395895534057459</v>
      </c>
      <c r="M57" s="349">
        <f t="shared" si="5"/>
        <v>99.280390790422743</v>
      </c>
      <c r="N57" s="418">
        <f>N56+N55</f>
        <v>40505229</v>
      </c>
      <c r="O57" s="345">
        <v>0</v>
      </c>
      <c r="P57" s="419">
        <f>P56+P55</f>
        <v>32760590</v>
      </c>
      <c r="Q57" s="108"/>
    </row>
    <row r="58" spans="1:17" ht="18.75" customHeight="1" x14ac:dyDescent="0.15">
      <c r="A58" s="516" t="s">
        <v>36</v>
      </c>
      <c r="B58" s="487"/>
      <c r="C58" s="336" t="s">
        <v>21</v>
      </c>
      <c r="D58" s="122">
        <v>11741000</v>
      </c>
      <c r="E58" s="122">
        <v>11740500</v>
      </c>
      <c r="F58" s="122">
        <v>11740500</v>
      </c>
      <c r="G58" s="122">
        <v>0</v>
      </c>
      <c r="H58" s="122">
        <f>E58-F58-G58+I58</f>
        <v>0</v>
      </c>
      <c r="I58" s="386">
        <v>0</v>
      </c>
      <c r="J58" s="391">
        <f t="shared" si="3"/>
        <v>-500</v>
      </c>
      <c r="K58" s="400">
        <f t="shared" si="4"/>
        <v>99.995741418959199</v>
      </c>
      <c r="L58" s="379">
        <v>100</v>
      </c>
      <c r="M58" s="342">
        <f t="shared" si="5"/>
        <v>100</v>
      </c>
      <c r="N58" s="420">
        <v>0</v>
      </c>
      <c r="O58" s="129">
        <v>0</v>
      </c>
      <c r="P58" s="369">
        <v>0</v>
      </c>
      <c r="Q58" s="108"/>
    </row>
    <row r="59" spans="1:17" ht="18.75" customHeight="1" x14ac:dyDescent="0.15">
      <c r="A59" s="516"/>
      <c r="B59" s="487"/>
      <c r="C59" s="336" t="s">
        <v>23</v>
      </c>
      <c r="D59" s="343">
        <f>D58</f>
        <v>11741000</v>
      </c>
      <c r="E59" s="343">
        <f t="shared" ref="E59:I59" si="30">E58</f>
        <v>11740500</v>
      </c>
      <c r="F59" s="343">
        <f t="shared" si="30"/>
        <v>11740500</v>
      </c>
      <c r="G59" s="343">
        <f t="shared" si="30"/>
        <v>0</v>
      </c>
      <c r="H59" s="343">
        <f t="shared" si="30"/>
        <v>0</v>
      </c>
      <c r="I59" s="364">
        <f t="shared" si="30"/>
        <v>0</v>
      </c>
      <c r="J59" s="392">
        <f t="shared" si="3"/>
        <v>-500</v>
      </c>
      <c r="K59" s="401">
        <f t="shared" si="4"/>
        <v>99.995741418959199</v>
      </c>
      <c r="L59" s="380">
        <v>100</v>
      </c>
      <c r="M59" s="349">
        <f t="shared" si="5"/>
        <v>100</v>
      </c>
      <c r="N59" s="418">
        <v>0</v>
      </c>
      <c r="O59" s="345">
        <v>0</v>
      </c>
      <c r="P59" s="419">
        <v>0</v>
      </c>
      <c r="Q59" s="108"/>
    </row>
    <row r="60" spans="1:17" ht="18.75" customHeight="1" x14ac:dyDescent="0.15">
      <c r="A60" s="516" t="s">
        <v>13</v>
      </c>
      <c r="B60" s="487"/>
      <c r="C60" s="336" t="s">
        <v>21</v>
      </c>
      <c r="D60" s="134">
        <v>770452000</v>
      </c>
      <c r="E60" s="134">
        <v>770452400</v>
      </c>
      <c r="F60" s="134">
        <v>770452400</v>
      </c>
      <c r="G60" s="134">
        <v>0</v>
      </c>
      <c r="H60" s="122">
        <f>E60-F60-G60+I60</f>
        <v>0</v>
      </c>
      <c r="I60" s="388">
        <v>0</v>
      </c>
      <c r="J60" s="391">
        <f t="shared" si="3"/>
        <v>400</v>
      </c>
      <c r="K60" s="400">
        <f t="shared" si="4"/>
        <v>100.00005191757566</v>
      </c>
      <c r="L60" s="379">
        <v>100</v>
      </c>
      <c r="M60" s="342">
        <f t="shared" si="5"/>
        <v>100</v>
      </c>
      <c r="N60" s="420">
        <v>0</v>
      </c>
      <c r="O60" s="129">
        <v>0</v>
      </c>
      <c r="P60" s="369">
        <v>0</v>
      </c>
      <c r="Q60" s="108"/>
    </row>
    <row r="61" spans="1:17" ht="18.75" customHeight="1" x14ac:dyDescent="0.15">
      <c r="A61" s="516"/>
      <c r="B61" s="487"/>
      <c r="C61" s="336" t="s">
        <v>23</v>
      </c>
      <c r="D61" s="343">
        <f>D60</f>
        <v>770452000</v>
      </c>
      <c r="E61" s="343">
        <f t="shared" ref="E61:I61" si="31">E60</f>
        <v>770452400</v>
      </c>
      <c r="F61" s="343">
        <f t="shared" si="31"/>
        <v>770452400</v>
      </c>
      <c r="G61" s="343">
        <f t="shared" si="31"/>
        <v>0</v>
      </c>
      <c r="H61" s="343">
        <f t="shared" si="31"/>
        <v>0</v>
      </c>
      <c r="I61" s="364">
        <f t="shared" si="31"/>
        <v>0</v>
      </c>
      <c r="J61" s="392">
        <f t="shared" si="3"/>
        <v>400</v>
      </c>
      <c r="K61" s="401">
        <f t="shared" si="4"/>
        <v>100.00005191757566</v>
      </c>
      <c r="L61" s="382">
        <v>100</v>
      </c>
      <c r="M61" s="349">
        <f t="shared" si="5"/>
        <v>100</v>
      </c>
      <c r="N61" s="418">
        <v>0</v>
      </c>
      <c r="O61" s="345">
        <v>0</v>
      </c>
      <c r="P61" s="419">
        <v>0</v>
      </c>
      <c r="Q61" s="108"/>
    </row>
    <row r="62" spans="1:17" ht="18.75" customHeight="1" x14ac:dyDescent="0.15">
      <c r="A62" s="516" t="s">
        <v>14</v>
      </c>
      <c r="B62" s="487"/>
      <c r="C62" s="336" t="s">
        <v>21</v>
      </c>
      <c r="D62" s="132">
        <f>D5+D15+D18+D20+D23+D26+D28+D30+D33+D36+D39+D49+D52+D55+D58+D60</f>
        <v>153251367000</v>
      </c>
      <c r="E62" s="132">
        <f t="shared" ref="E62:I62" si="32">E5+E15+E18+E20+E23+E26+E28+E30+E33+E36+E39+E49+E52+E55+E58+E60</f>
        <v>154651508868</v>
      </c>
      <c r="F62" s="132">
        <f t="shared" si="32"/>
        <v>153930695144</v>
      </c>
      <c r="G62" s="132">
        <f t="shared" si="32"/>
        <v>567456</v>
      </c>
      <c r="H62" s="132">
        <f t="shared" si="32"/>
        <v>725397140</v>
      </c>
      <c r="I62" s="139">
        <f t="shared" si="32"/>
        <v>5150872</v>
      </c>
      <c r="J62" s="391">
        <f t="shared" si="3"/>
        <v>679328144</v>
      </c>
      <c r="K62" s="400">
        <f t="shared" si="4"/>
        <v>100.44327705344385</v>
      </c>
      <c r="L62" s="379">
        <v>99.485928136819624</v>
      </c>
      <c r="M62" s="342">
        <f t="shared" si="5"/>
        <v>99.533910965837876</v>
      </c>
      <c r="N62" s="391">
        <f t="shared" ref="N62:P62" si="33">N5+N15+N18+N20+N23+N26+N28+N30+N33+N36+N39+N49+N52+N55+N58+N60</f>
        <v>115772175</v>
      </c>
      <c r="O62" s="132">
        <f t="shared" si="33"/>
        <v>87400</v>
      </c>
      <c r="P62" s="425">
        <f t="shared" si="33"/>
        <v>609537565</v>
      </c>
      <c r="Q62" s="108"/>
    </row>
    <row r="63" spans="1:17" ht="18.75" customHeight="1" x14ac:dyDescent="0.15">
      <c r="A63" s="516"/>
      <c r="B63" s="487"/>
      <c r="C63" s="336" t="s">
        <v>22</v>
      </c>
      <c r="D63" s="132">
        <f>D6+D16+D21+D24+D31+D34+D37+D40+D50+D53+D56</f>
        <v>715765000</v>
      </c>
      <c r="E63" s="132">
        <f t="shared" ref="E63:I63" si="34">E6+E16+E21+E24+E31+E34+E37+E40+E50+E53+E56</f>
        <v>2246490476</v>
      </c>
      <c r="F63" s="132">
        <f t="shared" si="34"/>
        <v>723745160</v>
      </c>
      <c r="G63" s="132">
        <f t="shared" si="34"/>
        <v>118773072</v>
      </c>
      <c r="H63" s="132">
        <f t="shared" si="34"/>
        <v>1404221472</v>
      </c>
      <c r="I63" s="139">
        <f t="shared" si="34"/>
        <v>249228</v>
      </c>
      <c r="J63" s="391">
        <f t="shared" si="3"/>
        <v>7980160</v>
      </c>
      <c r="K63" s="400">
        <f t="shared" si="4"/>
        <v>101.11491341431895</v>
      </c>
      <c r="L63" s="379">
        <v>33.86119861157222</v>
      </c>
      <c r="M63" s="342">
        <f t="shared" si="5"/>
        <v>32.216702796295316</v>
      </c>
      <c r="N63" s="391">
        <f t="shared" ref="N63:P63" si="35">N6+N16+N21+N24+N31+N34+N37+N40+N50+N53+N56</f>
        <v>28142082</v>
      </c>
      <c r="O63" s="132">
        <f t="shared" si="35"/>
        <v>97934021</v>
      </c>
      <c r="P63" s="425">
        <f t="shared" si="35"/>
        <v>1278145369</v>
      </c>
      <c r="Q63" s="108"/>
    </row>
    <row r="64" spans="1:17" ht="18.75" customHeight="1" thickBot="1" x14ac:dyDescent="0.2">
      <c r="A64" s="517"/>
      <c r="B64" s="518"/>
      <c r="C64" s="135" t="s">
        <v>23</v>
      </c>
      <c r="D64" s="353">
        <f>D62+D63</f>
        <v>153967132000</v>
      </c>
      <c r="E64" s="353">
        <f t="shared" ref="E64:I64" si="36">E62+E63</f>
        <v>156897999344</v>
      </c>
      <c r="F64" s="353">
        <f t="shared" si="36"/>
        <v>154654440304</v>
      </c>
      <c r="G64" s="353">
        <f t="shared" si="36"/>
        <v>119340528</v>
      </c>
      <c r="H64" s="353">
        <f t="shared" si="36"/>
        <v>2129618612</v>
      </c>
      <c r="I64" s="387">
        <f t="shared" si="36"/>
        <v>5400100</v>
      </c>
      <c r="J64" s="393">
        <f t="shared" si="3"/>
        <v>687308304</v>
      </c>
      <c r="K64" s="402">
        <f t="shared" si="4"/>
        <v>100.44639936788586</v>
      </c>
      <c r="L64" s="383">
        <v>98.486306877617295</v>
      </c>
      <c r="M64" s="374">
        <f t="shared" si="5"/>
        <v>98.570052486723569</v>
      </c>
      <c r="N64" s="393">
        <f t="shared" ref="N64" si="37">N62+N63</f>
        <v>143914257</v>
      </c>
      <c r="O64" s="370">
        <f t="shared" ref="O64" si="38">O62+O63</f>
        <v>98021421</v>
      </c>
      <c r="P64" s="415">
        <f t="shared" ref="P64" si="39">P62+P63</f>
        <v>1887682934</v>
      </c>
      <c r="Q64" s="108"/>
    </row>
    <row r="65" spans="1:22" ht="18.75" customHeight="1" thickBot="1" x14ac:dyDescent="0.2">
      <c r="A65" s="137"/>
      <c r="B65" s="334"/>
      <c r="C65" s="108"/>
      <c r="D65" s="139"/>
      <c r="E65" s="139"/>
      <c r="F65" s="139"/>
      <c r="G65" s="139"/>
      <c r="H65" s="139"/>
      <c r="I65" s="139"/>
      <c r="J65" s="139"/>
      <c r="K65" s="140"/>
      <c r="L65" s="140"/>
      <c r="M65" s="140"/>
      <c r="N65" s="139"/>
      <c r="O65" s="139"/>
      <c r="P65" s="139"/>
      <c r="Q65" s="108"/>
      <c r="R65" s="109"/>
      <c r="S65" s="109"/>
      <c r="T65" s="109"/>
      <c r="U65" s="109"/>
      <c r="V65" s="109"/>
    </row>
    <row r="66" spans="1:22" ht="18.75" customHeight="1" x14ac:dyDescent="0.15">
      <c r="A66" s="558" t="s">
        <v>182</v>
      </c>
      <c r="B66" s="559"/>
      <c r="C66" s="560"/>
      <c r="D66" s="141">
        <v>43095412000</v>
      </c>
      <c r="E66" s="141">
        <v>43095411852</v>
      </c>
      <c r="F66" s="141">
        <v>43095411852</v>
      </c>
      <c r="G66" s="141"/>
      <c r="H66" s="141"/>
      <c r="I66" s="385"/>
      <c r="J66" s="394">
        <f t="shared" si="3"/>
        <v>-148</v>
      </c>
      <c r="K66" s="403">
        <f t="shared" si="4"/>
        <v>99.999999656575966</v>
      </c>
      <c r="L66" s="384">
        <v>100</v>
      </c>
      <c r="M66" s="411">
        <v>100</v>
      </c>
      <c r="N66" s="412">
        <v>0</v>
      </c>
      <c r="O66" s="153">
        <v>0</v>
      </c>
      <c r="P66" s="368">
        <v>0</v>
      </c>
      <c r="Q66" s="108"/>
    </row>
    <row r="67" spans="1:22" ht="18.75" customHeight="1" x14ac:dyDescent="0.15">
      <c r="A67" s="561" t="s">
        <v>183</v>
      </c>
      <c r="B67" s="562"/>
      <c r="C67" s="563"/>
      <c r="D67" s="122">
        <v>30221847000</v>
      </c>
      <c r="E67" s="122">
        <v>30221846852</v>
      </c>
      <c r="F67" s="122">
        <v>30221846852</v>
      </c>
      <c r="G67" s="122"/>
      <c r="H67" s="122"/>
      <c r="I67" s="386"/>
      <c r="J67" s="395">
        <f t="shared" si="3"/>
        <v>-148</v>
      </c>
      <c r="K67" s="404">
        <f t="shared" si="4"/>
        <v>99.999999510288035</v>
      </c>
      <c r="L67" s="379">
        <v>100</v>
      </c>
      <c r="M67" s="363">
        <v>100</v>
      </c>
      <c r="N67" s="413">
        <v>0</v>
      </c>
      <c r="O67" s="126">
        <v>0</v>
      </c>
      <c r="P67" s="369">
        <v>0</v>
      </c>
      <c r="Q67" s="108"/>
    </row>
    <row r="68" spans="1:22" ht="18.75" customHeight="1" x14ac:dyDescent="0.15">
      <c r="A68" s="561" t="s">
        <v>184</v>
      </c>
      <c r="B68" s="562"/>
      <c r="C68" s="563"/>
      <c r="D68" s="122">
        <v>19014890000</v>
      </c>
      <c r="E68" s="122">
        <v>19014890000</v>
      </c>
      <c r="F68" s="122">
        <v>19014890000</v>
      </c>
      <c r="G68" s="122"/>
      <c r="H68" s="122"/>
      <c r="I68" s="386"/>
      <c r="J68" s="395">
        <f t="shared" si="3"/>
        <v>0</v>
      </c>
      <c r="K68" s="404">
        <f t="shared" si="4"/>
        <v>100</v>
      </c>
      <c r="L68" s="381">
        <v>100</v>
      </c>
      <c r="M68" s="363">
        <v>100</v>
      </c>
      <c r="N68" s="413">
        <v>0</v>
      </c>
      <c r="O68" s="126">
        <v>0</v>
      </c>
      <c r="P68" s="369">
        <v>0</v>
      </c>
      <c r="Q68" s="108"/>
    </row>
    <row r="69" spans="1:22" ht="18.75" customHeight="1" thickBot="1" x14ac:dyDescent="0.2">
      <c r="A69" s="488" t="s">
        <v>185</v>
      </c>
      <c r="B69" s="489"/>
      <c r="C69" s="564"/>
      <c r="D69" s="353">
        <f>D64+D66-D67+D68</f>
        <v>185855587000</v>
      </c>
      <c r="E69" s="353">
        <f t="shared" ref="E69:I69" si="40">E64+E66-E67+E68</f>
        <v>188786454344</v>
      </c>
      <c r="F69" s="353">
        <f t="shared" si="40"/>
        <v>186542895304</v>
      </c>
      <c r="G69" s="353">
        <f t="shared" si="40"/>
        <v>119340528</v>
      </c>
      <c r="H69" s="353">
        <f t="shared" si="40"/>
        <v>2129618612</v>
      </c>
      <c r="I69" s="387">
        <f t="shared" si="40"/>
        <v>5400100</v>
      </c>
      <c r="J69" s="396">
        <f t="shared" si="3"/>
        <v>687308304</v>
      </c>
      <c r="K69" s="405">
        <f t="shared" si="4"/>
        <v>100.36980771742957</v>
      </c>
      <c r="L69" s="383">
        <v>98.75068668583576</v>
      </c>
      <c r="M69" s="374">
        <f>F69/E69*100</f>
        <v>98.811588973480127</v>
      </c>
      <c r="N69" s="393">
        <f t="shared" ref="N69" si="41">N64+N66-N67+N68</f>
        <v>143914257</v>
      </c>
      <c r="O69" s="370">
        <f t="shared" ref="O69" si="42">O64+O66-O67+O68</f>
        <v>98021421</v>
      </c>
      <c r="P69" s="415">
        <f t="shared" ref="P69" si="43">P64+P66-P67+P68</f>
        <v>1887682934</v>
      </c>
      <c r="Q69" s="108"/>
    </row>
    <row r="70" spans="1:22" ht="18.75" customHeight="1" x14ac:dyDescent="0.15">
      <c r="A70" s="334"/>
      <c r="B70" s="334"/>
      <c r="C70" s="334"/>
      <c r="D70" s="364"/>
      <c r="E70" s="364"/>
      <c r="F70" s="364"/>
      <c r="G70" s="364"/>
      <c r="H70" s="364"/>
      <c r="I70" s="364"/>
      <c r="J70" s="364"/>
      <c r="K70" s="365"/>
      <c r="L70" s="146"/>
      <c r="M70" s="366"/>
      <c r="N70" s="364"/>
      <c r="O70" s="364"/>
      <c r="P70" s="364"/>
      <c r="Q70" s="108"/>
    </row>
    <row r="71" spans="1:22" ht="18.75" customHeight="1" thickBot="1" x14ac:dyDescent="0.2">
      <c r="A71" s="147" t="s">
        <v>215</v>
      </c>
      <c r="B71" s="148"/>
      <c r="C71" s="147"/>
      <c r="D71" s="147"/>
      <c r="E71" s="147"/>
      <c r="F71" s="147"/>
      <c r="G71" s="147"/>
      <c r="H71" s="147"/>
      <c r="I71" s="147"/>
      <c r="J71" s="147"/>
      <c r="K71" s="149"/>
      <c r="L71" s="149"/>
      <c r="M71" s="149"/>
      <c r="N71" s="147"/>
      <c r="O71" s="147"/>
      <c r="P71" s="147"/>
      <c r="Q71" s="147"/>
    </row>
    <row r="72" spans="1:22" ht="18.75" customHeight="1" x14ac:dyDescent="0.15">
      <c r="A72" s="566" t="s">
        <v>216</v>
      </c>
      <c r="B72" s="515"/>
      <c r="C72" s="335" t="s">
        <v>21</v>
      </c>
      <c r="D72" s="151">
        <v>0</v>
      </c>
      <c r="E72" s="152">
        <v>18597157715</v>
      </c>
      <c r="F72" s="152">
        <v>18586463616</v>
      </c>
      <c r="G72" s="153">
        <v>0</v>
      </c>
      <c r="H72" s="337">
        <v>10715499</v>
      </c>
      <c r="I72" s="154">
        <v>21400</v>
      </c>
      <c r="J72" s="155">
        <v>0</v>
      </c>
      <c r="K72" s="367" t="s">
        <v>87</v>
      </c>
      <c r="L72" s="384">
        <v>99.879778942199565</v>
      </c>
      <c r="M72" s="367">
        <f t="shared" ref="M72:M73" si="44">F72/E72*100</f>
        <v>99.942496056849734</v>
      </c>
      <c r="N72" s="412">
        <v>21300</v>
      </c>
      <c r="O72" s="153">
        <v>0</v>
      </c>
      <c r="P72" s="368">
        <v>10694199</v>
      </c>
      <c r="Q72" s="108"/>
    </row>
    <row r="73" spans="1:22" ht="18.75" customHeight="1" x14ac:dyDescent="0.15">
      <c r="A73" s="516"/>
      <c r="B73" s="487"/>
      <c r="C73" s="336" t="s">
        <v>22</v>
      </c>
      <c r="D73" s="122">
        <v>0</v>
      </c>
      <c r="E73" s="123">
        <v>74691948</v>
      </c>
      <c r="F73" s="123">
        <v>7704134</v>
      </c>
      <c r="G73" s="126">
        <v>7583662</v>
      </c>
      <c r="H73" s="129">
        <v>59404152</v>
      </c>
      <c r="I73" s="131">
        <v>0</v>
      </c>
      <c r="J73" s="159">
        <v>0</v>
      </c>
      <c r="K73" s="342" t="s">
        <v>87</v>
      </c>
      <c r="L73" s="379">
        <v>6.9375008389405401</v>
      </c>
      <c r="M73" s="342">
        <f t="shared" si="44"/>
        <v>10.314544212985314</v>
      </c>
      <c r="N73" s="413">
        <v>0</v>
      </c>
      <c r="O73" s="126">
        <v>36542257</v>
      </c>
      <c r="P73" s="369">
        <v>22861895</v>
      </c>
      <c r="Q73" s="108"/>
    </row>
    <row r="74" spans="1:22" ht="18.75" customHeight="1" thickBot="1" x14ac:dyDescent="0.2">
      <c r="A74" s="517"/>
      <c r="B74" s="518"/>
      <c r="C74" s="333" t="s">
        <v>23</v>
      </c>
      <c r="D74" s="370">
        <v>0</v>
      </c>
      <c r="E74" s="371">
        <f>E72+E73</f>
        <v>18671849663</v>
      </c>
      <c r="F74" s="371">
        <f t="shared" ref="F74:I74" si="45">F72+F73</f>
        <v>18594167750</v>
      </c>
      <c r="G74" s="371">
        <f t="shared" si="45"/>
        <v>7583662</v>
      </c>
      <c r="H74" s="371">
        <f t="shared" si="45"/>
        <v>70119651</v>
      </c>
      <c r="I74" s="371">
        <f t="shared" si="45"/>
        <v>21400</v>
      </c>
      <c r="J74" s="162">
        <v>0</v>
      </c>
      <c r="K74" s="374" t="s">
        <v>87</v>
      </c>
      <c r="L74" s="383">
        <v>99.588311104826772</v>
      </c>
      <c r="M74" s="374">
        <v>99.588311104826772</v>
      </c>
      <c r="N74" s="414">
        <f>N72+N73</f>
        <v>21300</v>
      </c>
      <c r="O74" s="372">
        <f>O72+O73</f>
        <v>36542257</v>
      </c>
      <c r="P74" s="376">
        <f>P72+P73</f>
        <v>33556094</v>
      </c>
      <c r="Q74" s="108"/>
    </row>
    <row r="75" spans="1:22" ht="18.75" customHeight="1" x14ac:dyDescent="0.15"/>
  </sheetData>
  <mergeCells count="41"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  <mergeCell ref="A28:B29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A30:B32"/>
    <mergeCell ref="A33:B35"/>
    <mergeCell ref="A36:B38"/>
    <mergeCell ref="A39:B41"/>
    <mergeCell ref="A49:B51"/>
    <mergeCell ref="A68:C68"/>
    <mergeCell ref="A69:C69"/>
    <mergeCell ref="A72:B74"/>
    <mergeCell ref="A42:A48"/>
    <mergeCell ref="B42:B44"/>
    <mergeCell ref="B45:B46"/>
    <mergeCell ref="B47:B48"/>
    <mergeCell ref="A55:B57"/>
    <mergeCell ref="A58:B59"/>
    <mergeCell ref="A60:B61"/>
    <mergeCell ref="A62:B64"/>
    <mergeCell ref="A66:C66"/>
    <mergeCell ref="A67:C67"/>
    <mergeCell ref="A52:B54"/>
  </mergeCells>
  <phoneticPr fontId="29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70"/>
  <sheetViews>
    <sheetView tabSelected="1" defaultGridColor="0" view="pageBreakPreview" colorId="22" zoomScale="60" zoomScaleNormal="60" workbookViewId="0">
      <pane xSplit="3" ySplit="4" topLeftCell="D5" activePane="bottomRight" state="frozenSplit"/>
      <selection activeCell="A2" sqref="A2"/>
      <selection pane="topRight" activeCell="A2" sqref="A2"/>
      <selection pane="bottomLeft" activeCell="A2" sqref="A2"/>
      <selection pane="bottomRight" activeCell="Q49" sqref="Q49"/>
    </sheetView>
  </sheetViews>
  <sheetFormatPr defaultColWidth="13.42578125" defaultRowHeight="17.25" x14ac:dyDescent="0.15"/>
  <cols>
    <col min="1" max="1" width="7.42578125" style="106" customWidth="1"/>
    <col min="2" max="2" width="20.42578125" style="106" customWidth="1"/>
    <col min="3" max="3" width="5.85546875" style="106" customWidth="1"/>
    <col min="4" max="6" width="23.42578125" style="106" customWidth="1"/>
    <col min="7" max="7" width="18.42578125" style="106" customWidth="1"/>
    <col min="8" max="8" width="20.85546875" style="106" customWidth="1"/>
    <col min="9" max="9" width="18.42578125" style="106" customWidth="1"/>
    <col min="10" max="10" width="20.85546875" style="106" customWidth="1"/>
    <col min="11" max="11" width="10.85546875" style="106" customWidth="1"/>
    <col min="12" max="12" width="9.85546875" style="106" customWidth="1"/>
    <col min="13" max="13" width="10" style="106" customWidth="1"/>
    <col min="14" max="14" width="18.42578125" style="106" customWidth="1"/>
    <col min="15" max="15" width="20" style="106" customWidth="1"/>
    <col min="16" max="16" width="22.28515625" style="106" customWidth="1"/>
    <col min="17" max="16384" width="13.42578125" style="106"/>
  </cols>
  <sheetData>
    <row r="1" spans="1:20" ht="24" x14ac:dyDescent="0.2">
      <c r="A1" s="1" t="s">
        <v>226</v>
      </c>
      <c r="B1" s="107"/>
      <c r="C1" s="107"/>
      <c r="D1" s="107"/>
      <c r="E1" s="107"/>
      <c r="F1" s="107"/>
      <c r="G1" s="166"/>
      <c r="H1" s="166"/>
      <c r="I1" s="166"/>
      <c r="J1" s="107"/>
      <c r="K1" s="107"/>
      <c r="L1" s="107"/>
      <c r="M1" s="107"/>
      <c r="N1" s="107"/>
      <c r="O1" s="107"/>
      <c r="P1" s="107"/>
      <c r="Q1" s="108"/>
      <c r="R1" s="109"/>
      <c r="S1" s="109"/>
      <c r="T1" s="109"/>
    </row>
    <row r="2" spans="1:20" ht="19.5" thickBot="1" x14ac:dyDescent="0.2">
      <c r="A2" s="110"/>
      <c r="B2" s="110"/>
      <c r="C2" s="110"/>
      <c r="D2" s="110"/>
      <c r="E2" s="110"/>
      <c r="F2" s="110"/>
      <c r="G2" s="111"/>
      <c r="H2" s="108"/>
      <c r="I2" s="108"/>
      <c r="J2" s="108"/>
      <c r="K2" s="108"/>
      <c r="L2" s="108"/>
      <c r="M2" s="108"/>
      <c r="N2" s="108"/>
      <c r="O2" s="565" t="s">
        <v>17</v>
      </c>
      <c r="P2" s="565"/>
      <c r="Q2" s="108"/>
      <c r="R2" s="109"/>
      <c r="S2" s="109"/>
      <c r="T2" s="109"/>
    </row>
    <row r="3" spans="1:20" ht="18.75" customHeight="1" x14ac:dyDescent="0.15">
      <c r="A3" s="499" t="s">
        <v>42</v>
      </c>
      <c r="B3" s="500"/>
      <c r="C3" s="501"/>
      <c r="D3" s="505" t="s">
        <v>154</v>
      </c>
      <c r="E3" s="507" t="s">
        <v>44</v>
      </c>
      <c r="F3" s="507" t="s">
        <v>155</v>
      </c>
      <c r="G3" s="507" t="s">
        <v>46</v>
      </c>
      <c r="H3" s="507" t="s">
        <v>157</v>
      </c>
      <c r="I3" s="570" t="s">
        <v>98</v>
      </c>
      <c r="J3" s="567" t="s">
        <v>18</v>
      </c>
      <c r="K3" s="569"/>
      <c r="L3" s="567" t="s">
        <v>49</v>
      </c>
      <c r="M3" s="568"/>
      <c r="N3" s="567" t="s">
        <v>50</v>
      </c>
      <c r="O3" s="568"/>
      <c r="P3" s="569"/>
      <c r="Q3" s="108"/>
      <c r="R3" s="109"/>
      <c r="S3" s="109"/>
      <c r="T3" s="109"/>
    </row>
    <row r="4" spans="1:20" ht="18.75" customHeight="1" thickBot="1" x14ac:dyDescent="0.2">
      <c r="A4" s="502"/>
      <c r="B4" s="503"/>
      <c r="C4" s="504"/>
      <c r="D4" s="506"/>
      <c r="E4" s="508"/>
      <c r="F4" s="508"/>
      <c r="G4" s="508"/>
      <c r="H4" s="508"/>
      <c r="I4" s="571"/>
      <c r="J4" s="389" t="s">
        <v>161</v>
      </c>
      <c r="K4" s="398" t="s">
        <v>51</v>
      </c>
      <c r="L4" s="377" t="s">
        <v>224</v>
      </c>
      <c r="M4" s="115" t="s">
        <v>225</v>
      </c>
      <c r="N4" s="389" t="s">
        <v>53</v>
      </c>
      <c r="O4" s="116" t="s">
        <v>54</v>
      </c>
      <c r="P4" s="398" t="s">
        <v>55</v>
      </c>
      <c r="Q4" s="108"/>
      <c r="R4" s="109"/>
      <c r="S4" s="109"/>
      <c r="T4" s="109"/>
    </row>
    <row r="5" spans="1:20" ht="18.75" customHeight="1" x14ac:dyDescent="0.15">
      <c r="A5" s="514" t="s">
        <v>20</v>
      </c>
      <c r="B5" s="515"/>
      <c r="C5" s="117" t="s">
        <v>21</v>
      </c>
      <c r="D5" s="141">
        <v>43430600000</v>
      </c>
      <c r="E5" s="141">
        <v>43981914347</v>
      </c>
      <c r="F5" s="141">
        <v>43523521724</v>
      </c>
      <c r="G5" s="141">
        <v>498952</v>
      </c>
      <c r="H5" s="141">
        <v>463479214</v>
      </c>
      <c r="I5" s="385">
        <v>5585543</v>
      </c>
      <c r="J5" s="390">
        <v>92921724</v>
      </c>
      <c r="K5" s="399">
        <v>100.21395450212522</v>
      </c>
      <c r="L5" s="378">
        <v>98.960449882702662</v>
      </c>
      <c r="M5" s="340">
        <v>98.957770188483693</v>
      </c>
      <c r="N5" s="416">
        <v>0</v>
      </c>
      <c r="O5" s="143">
        <v>0</v>
      </c>
      <c r="P5" s="417">
        <v>463479214</v>
      </c>
      <c r="Q5" s="108"/>
    </row>
    <row r="6" spans="1:20" ht="18.75" customHeight="1" x14ac:dyDescent="0.15">
      <c r="A6" s="516"/>
      <c r="B6" s="487"/>
      <c r="C6" s="410" t="s">
        <v>22</v>
      </c>
      <c r="D6" s="122">
        <v>418067000</v>
      </c>
      <c r="E6" s="122">
        <v>1488848295</v>
      </c>
      <c r="F6" s="122">
        <v>418067000</v>
      </c>
      <c r="G6" s="122">
        <v>87741627</v>
      </c>
      <c r="H6" s="122">
        <v>983292391</v>
      </c>
      <c r="I6" s="386">
        <v>252723</v>
      </c>
      <c r="J6" s="391">
        <v>0</v>
      </c>
      <c r="K6" s="400">
        <v>100</v>
      </c>
      <c r="L6" s="379">
        <v>30.824176514338692</v>
      </c>
      <c r="M6" s="342">
        <v>28.079892451366241</v>
      </c>
      <c r="N6" s="413">
        <v>0</v>
      </c>
      <c r="O6" s="126">
        <v>0</v>
      </c>
      <c r="P6" s="369">
        <v>983292391</v>
      </c>
      <c r="Q6" s="108"/>
    </row>
    <row r="7" spans="1:20" ht="18.75" customHeight="1" x14ac:dyDescent="0.15">
      <c r="A7" s="516"/>
      <c r="B7" s="487"/>
      <c r="C7" s="410" t="s">
        <v>23</v>
      </c>
      <c r="D7" s="343">
        <v>43848667000</v>
      </c>
      <c r="E7" s="343">
        <v>45470762642</v>
      </c>
      <c r="F7" s="343">
        <v>43941588724</v>
      </c>
      <c r="G7" s="343">
        <v>88240579</v>
      </c>
      <c r="H7" s="343">
        <v>1446771605</v>
      </c>
      <c r="I7" s="364">
        <v>5838266</v>
      </c>
      <c r="J7" s="392">
        <v>92921724</v>
      </c>
      <c r="K7" s="401">
        <v>100.21191459252341</v>
      </c>
      <c r="L7" s="380">
        <v>96.45095287368467</v>
      </c>
      <c r="M7" s="349">
        <v>96.637017219087625</v>
      </c>
      <c r="N7" s="418">
        <v>0</v>
      </c>
      <c r="O7" s="345">
        <v>0</v>
      </c>
      <c r="P7" s="419">
        <v>1446771605</v>
      </c>
      <c r="Q7" s="108"/>
    </row>
    <row r="8" spans="1:20" ht="18.75" customHeight="1" x14ac:dyDescent="0.15">
      <c r="A8" s="494" t="s">
        <v>24</v>
      </c>
      <c r="B8" s="496" t="s">
        <v>25</v>
      </c>
      <c r="C8" s="410" t="s">
        <v>21</v>
      </c>
      <c r="D8" s="122">
        <v>41390000000</v>
      </c>
      <c r="E8" s="122">
        <v>41918824201</v>
      </c>
      <c r="F8" s="122">
        <v>41460431578</v>
      </c>
      <c r="G8" s="122">
        <v>498952</v>
      </c>
      <c r="H8" s="122">
        <v>463479214</v>
      </c>
      <c r="I8" s="386">
        <v>5585543</v>
      </c>
      <c r="J8" s="391">
        <v>70431578</v>
      </c>
      <c r="K8" s="400">
        <v>100.1701656873641</v>
      </c>
      <c r="L8" s="379">
        <v>98.917220428814161</v>
      </c>
      <c r="M8" s="342">
        <v>98.906475475547651</v>
      </c>
      <c r="N8" s="413">
        <v>0</v>
      </c>
      <c r="O8" s="126">
        <v>0</v>
      </c>
      <c r="P8" s="369">
        <v>463479214</v>
      </c>
      <c r="Q8" s="108"/>
    </row>
    <row r="9" spans="1:20" ht="18.75" customHeight="1" x14ac:dyDescent="0.15">
      <c r="A9" s="495"/>
      <c r="B9" s="496"/>
      <c r="C9" s="410" t="s">
        <v>22</v>
      </c>
      <c r="D9" s="122">
        <v>418067000</v>
      </c>
      <c r="E9" s="122">
        <v>1488848295</v>
      </c>
      <c r="F9" s="122">
        <v>418067000</v>
      </c>
      <c r="G9" s="122">
        <v>87741627</v>
      </c>
      <c r="H9" s="122">
        <v>983292391</v>
      </c>
      <c r="I9" s="386">
        <v>252723</v>
      </c>
      <c r="J9" s="391">
        <v>0</v>
      </c>
      <c r="K9" s="400">
        <v>100</v>
      </c>
      <c r="L9" s="379">
        <v>30.824176514338692</v>
      </c>
      <c r="M9" s="342">
        <v>28.079892451366241</v>
      </c>
      <c r="N9" s="413">
        <v>0</v>
      </c>
      <c r="O9" s="126">
        <v>0</v>
      </c>
      <c r="P9" s="369">
        <v>983292391</v>
      </c>
      <c r="Q9" s="108"/>
    </row>
    <row r="10" spans="1:20" ht="18.75" customHeight="1" x14ac:dyDescent="0.15">
      <c r="A10" s="495"/>
      <c r="B10" s="496"/>
      <c r="C10" s="410" t="s">
        <v>23</v>
      </c>
      <c r="D10" s="343">
        <v>41808067000</v>
      </c>
      <c r="E10" s="343">
        <v>43407672496</v>
      </c>
      <c r="F10" s="343">
        <v>41878498578</v>
      </c>
      <c r="G10" s="343">
        <v>88240579</v>
      </c>
      <c r="H10" s="343">
        <v>1446771605</v>
      </c>
      <c r="I10" s="364">
        <v>5838266</v>
      </c>
      <c r="J10" s="392">
        <v>70431578</v>
      </c>
      <c r="K10" s="401">
        <v>100.1684640861296</v>
      </c>
      <c r="L10" s="380">
        <v>96.309019630523679</v>
      </c>
      <c r="M10" s="349">
        <v>96.477180576450138</v>
      </c>
      <c r="N10" s="418">
        <v>0</v>
      </c>
      <c r="O10" s="345">
        <v>0</v>
      </c>
      <c r="P10" s="419">
        <v>1446771605</v>
      </c>
      <c r="Q10" s="108"/>
    </row>
    <row r="11" spans="1:20" ht="18.75" customHeight="1" x14ac:dyDescent="0.15">
      <c r="A11" s="495"/>
      <c r="B11" s="497" t="s">
        <v>26</v>
      </c>
      <c r="C11" s="410" t="s">
        <v>21</v>
      </c>
      <c r="D11" s="122">
        <v>900600000</v>
      </c>
      <c r="E11" s="122">
        <v>919851209</v>
      </c>
      <c r="F11" s="122">
        <v>919851209</v>
      </c>
      <c r="G11" s="122">
        <v>0</v>
      </c>
      <c r="H11" s="122">
        <v>0</v>
      </c>
      <c r="I11" s="386">
        <v>0</v>
      </c>
      <c r="J11" s="391">
        <v>19251209</v>
      </c>
      <c r="K11" s="400">
        <v>102.13759815678436</v>
      </c>
      <c r="L11" s="381">
        <v>100</v>
      </c>
      <c r="M11" s="342">
        <v>100</v>
      </c>
      <c r="N11" s="420">
        <v>0</v>
      </c>
      <c r="O11" s="129">
        <v>0</v>
      </c>
      <c r="P11" s="369">
        <v>0</v>
      </c>
      <c r="Q11" s="108"/>
    </row>
    <row r="12" spans="1:20" ht="18.75" customHeight="1" x14ac:dyDescent="0.15">
      <c r="A12" s="495"/>
      <c r="B12" s="497"/>
      <c r="C12" s="410" t="s">
        <v>23</v>
      </c>
      <c r="D12" s="343">
        <v>900600000</v>
      </c>
      <c r="E12" s="343">
        <v>919851209</v>
      </c>
      <c r="F12" s="343">
        <v>919851209</v>
      </c>
      <c r="G12" s="343">
        <v>0</v>
      </c>
      <c r="H12" s="343">
        <v>0</v>
      </c>
      <c r="I12" s="364">
        <v>0</v>
      </c>
      <c r="J12" s="392">
        <v>19251209</v>
      </c>
      <c r="K12" s="401">
        <v>102.13759815678436</v>
      </c>
      <c r="L12" s="382">
        <v>100</v>
      </c>
      <c r="M12" s="349">
        <v>100</v>
      </c>
      <c r="N12" s="418">
        <v>0</v>
      </c>
      <c r="O12" s="345">
        <v>0</v>
      </c>
      <c r="P12" s="419">
        <v>0</v>
      </c>
      <c r="Q12" s="108"/>
    </row>
    <row r="13" spans="1:20" ht="18.75" customHeight="1" x14ac:dyDescent="0.15">
      <c r="A13" s="495"/>
      <c r="B13" s="496" t="s">
        <v>27</v>
      </c>
      <c r="C13" s="410" t="s">
        <v>21</v>
      </c>
      <c r="D13" s="122">
        <v>1140000000</v>
      </c>
      <c r="E13" s="122">
        <v>1143238937</v>
      </c>
      <c r="F13" s="122">
        <v>1143238937</v>
      </c>
      <c r="G13" s="122">
        <v>0</v>
      </c>
      <c r="H13" s="122">
        <v>0</v>
      </c>
      <c r="I13" s="386">
        <v>0</v>
      </c>
      <c r="J13" s="391">
        <v>3238937</v>
      </c>
      <c r="K13" s="400">
        <v>100.28411728070175</v>
      </c>
      <c r="L13" s="381">
        <v>100</v>
      </c>
      <c r="M13" s="342">
        <v>100</v>
      </c>
      <c r="N13" s="420">
        <v>0</v>
      </c>
      <c r="O13" s="129">
        <v>0</v>
      </c>
      <c r="P13" s="369">
        <v>0</v>
      </c>
      <c r="Q13" s="108"/>
    </row>
    <row r="14" spans="1:20" ht="18.75" customHeight="1" x14ac:dyDescent="0.15">
      <c r="A14" s="495"/>
      <c r="B14" s="496"/>
      <c r="C14" s="410" t="s">
        <v>23</v>
      </c>
      <c r="D14" s="343">
        <v>1140000000</v>
      </c>
      <c r="E14" s="343">
        <v>1143238937</v>
      </c>
      <c r="F14" s="343">
        <v>1143238937</v>
      </c>
      <c r="G14" s="343">
        <v>0</v>
      </c>
      <c r="H14" s="343">
        <v>0</v>
      </c>
      <c r="I14" s="364">
        <v>0</v>
      </c>
      <c r="J14" s="392">
        <v>3238937</v>
      </c>
      <c r="K14" s="401">
        <v>100.28411728070175</v>
      </c>
      <c r="L14" s="382">
        <v>100</v>
      </c>
      <c r="M14" s="349">
        <v>100</v>
      </c>
      <c r="N14" s="418">
        <v>0</v>
      </c>
      <c r="O14" s="345">
        <v>0</v>
      </c>
      <c r="P14" s="419">
        <v>0</v>
      </c>
      <c r="Q14" s="108"/>
    </row>
    <row r="15" spans="1:20" ht="18.75" customHeight="1" x14ac:dyDescent="0.15">
      <c r="A15" s="516" t="s">
        <v>1</v>
      </c>
      <c r="B15" s="487"/>
      <c r="C15" s="410" t="s">
        <v>21</v>
      </c>
      <c r="D15" s="122">
        <v>4603000000</v>
      </c>
      <c r="E15" s="122">
        <v>4757861400</v>
      </c>
      <c r="F15" s="122">
        <v>4655399205</v>
      </c>
      <c r="G15" s="122">
        <v>31009</v>
      </c>
      <c r="H15" s="122">
        <v>102494186</v>
      </c>
      <c r="I15" s="386">
        <v>63000</v>
      </c>
      <c r="J15" s="391">
        <v>52399205</v>
      </c>
      <c r="K15" s="400">
        <v>101.1383707364762</v>
      </c>
      <c r="L15" s="379">
        <v>99.870736859150369</v>
      </c>
      <c r="M15" s="342">
        <v>97.846465325786909</v>
      </c>
      <c r="N15" s="413">
        <v>94917300</v>
      </c>
      <c r="O15" s="129">
        <v>0</v>
      </c>
      <c r="P15" s="369">
        <v>7576886</v>
      </c>
      <c r="Q15" s="108"/>
    </row>
    <row r="16" spans="1:20" ht="18.75" customHeight="1" x14ac:dyDescent="0.15">
      <c r="A16" s="516"/>
      <c r="B16" s="487"/>
      <c r="C16" s="410" t="s">
        <v>22</v>
      </c>
      <c r="D16" s="122">
        <v>7557000</v>
      </c>
      <c r="E16" s="122">
        <v>29254683</v>
      </c>
      <c r="F16" s="122">
        <v>7557781</v>
      </c>
      <c r="G16" s="122">
        <v>1522218</v>
      </c>
      <c r="H16" s="122">
        <v>20174684</v>
      </c>
      <c r="I16" s="386">
        <v>0</v>
      </c>
      <c r="J16" s="391">
        <v>781</v>
      </c>
      <c r="K16" s="400">
        <v>100.01033478893741</v>
      </c>
      <c r="L16" s="379">
        <v>27.640821790327252</v>
      </c>
      <c r="M16" s="342">
        <v>25.83443136266423</v>
      </c>
      <c r="N16" s="413">
        <v>0</v>
      </c>
      <c r="O16" s="126">
        <v>11968395</v>
      </c>
      <c r="P16" s="369">
        <v>8206289</v>
      </c>
      <c r="Q16" s="108"/>
    </row>
    <row r="17" spans="1:17" ht="18.75" customHeight="1" x14ac:dyDescent="0.15">
      <c r="A17" s="516"/>
      <c r="B17" s="487"/>
      <c r="C17" s="410" t="s">
        <v>23</v>
      </c>
      <c r="D17" s="343">
        <v>4610557000</v>
      </c>
      <c r="E17" s="343">
        <v>4787116083</v>
      </c>
      <c r="F17" s="343">
        <v>4662956986</v>
      </c>
      <c r="G17" s="343">
        <v>1553227</v>
      </c>
      <c r="H17" s="343">
        <v>122668870</v>
      </c>
      <c r="I17" s="364">
        <v>63000</v>
      </c>
      <c r="J17" s="392">
        <v>52399986</v>
      </c>
      <c r="K17" s="401">
        <v>101.13652181287425</v>
      </c>
      <c r="L17" s="380">
        <v>99.485742796513307</v>
      </c>
      <c r="M17" s="349">
        <v>97.406390510543218</v>
      </c>
      <c r="N17" s="418">
        <v>94917300</v>
      </c>
      <c r="O17" s="345">
        <v>11968395</v>
      </c>
      <c r="P17" s="419">
        <v>15783175</v>
      </c>
      <c r="Q17" s="108"/>
    </row>
    <row r="18" spans="1:17" ht="18.75" customHeight="1" x14ac:dyDescent="0.15">
      <c r="A18" s="516" t="s">
        <v>104</v>
      </c>
      <c r="B18" s="487"/>
      <c r="C18" s="410" t="s">
        <v>21</v>
      </c>
      <c r="D18" s="122">
        <v>240000000</v>
      </c>
      <c r="E18" s="122">
        <v>255796526</v>
      </c>
      <c r="F18" s="122">
        <v>255796526</v>
      </c>
      <c r="G18" s="122">
        <v>0</v>
      </c>
      <c r="H18" s="122">
        <v>0</v>
      </c>
      <c r="I18" s="386">
        <v>0</v>
      </c>
      <c r="J18" s="391">
        <v>15796526</v>
      </c>
      <c r="K18" s="400">
        <v>106.58188583333332</v>
      </c>
      <c r="L18" s="379">
        <v>100</v>
      </c>
      <c r="M18" s="342">
        <v>100</v>
      </c>
      <c r="N18" s="420">
        <v>0</v>
      </c>
      <c r="O18" s="129">
        <v>0</v>
      </c>
      <c r="P18" s="369">
        <v>0</v>
      </c>
      <c r="Q18" s="108"/>
    </row>
    <row r="19" spans="1:17" ht="18.75" customHeight="1" x14ac:dyDescent="0.15">
      <c r="A19" s="516"/>
      <c r="B19" s="487"/>
      <c r="C19" s="410" t="s">
        <v>23</v>
      </c>
      <c r="D19" s="343">
        <v>240000000</v>
      </c>
      <c r="E19" s="343">
        <v>255796526</v>
      </c>
      <c r="F19" s="343">
        <v>255796526</v>
      </c>
      <c r="G19" s="343">
        <v>0</v>
      </c>
      <c r="H19" s="343">
        <v>0</v>
      </c>
      <c r="I19" s="364">
        <v>0</v>
      </c>
      <c r="J19" s="392">
        <v>15796526</v>
      </c>
      <c r="K19" s="401">
        <v>106.58188583333332</v>
      </c>
      <c r="L19" s="380">
        <v>100</v>
      </c>
      <c r="M19" s="349">
        <v>100</v>
      </c>
      <c r="N19" s="418">
        <v>0</v>
      </c>
      <c r="O19" s="345">
        <v>0</v>
      </c>
      <c r="P19" s="419">
        <v>0</v>
      </c>
      <c r="Q19" s="108"/>
    </row>
    <row r="20" spans="1:17" ht="18.75" customHeight="1" x14ac:dyDescent="0.15">
      <c r="A20" s="516" t="s">
        <v>3</v>
      </c>
      <c r="B20" s="487"/>
      <c r="C20" s="410" t="s">
        <v>21</v>
      </c>
      <c r="D20" s="122">
        <v>1664000000</v>
      </c>
      <c r="E20" s="122">
        <v>1704074900</v>
      </c>
      <c r="F20" s="122">
        <v>1680679063</v>
      </c>
      <c r="G20" s="122">
        <v>0</v>
      </c>
      <c r="H20" s="122">
        <v>23423837</v>
      </c>
      <c r="I20" s="386">
        <v>28000</v>
      </c>
      <c r="J20" s="391">
        <v>16679063</v>
      </c>
      <c r="K20" s="400">
        <v>101.0023475360577</v>
      </c>
      <c r="L20" s="379">
        <v>98.312849423343124</v>
      </c>
      <c r="M20" s="342">
        <v>98.627065218788218</v>
      </c>
      <c r="N20" s="413">
        <v>4201500</v>
      </c>
      <c r="O20" s="126">
        <v>0</v>
      </c>
      <c r="P20" s="369">
        <v>19222337</v>
      </c>
      <c r="Q20" s="108"/>
    </row>
    <row r="21" spans="1:17" ht="18.75" customHeight="1" x14ac:dyDescent="0.15">
      <c r="A21" s="516"/>
      <c r="B21" s="487"/>
      <c r="C21" s="410" t="s">
        <v>22</v>
      </c>
      <c r="D21" s="122">
        <v>16000000</v>
      </c>
      <c r="E21" s="122">
        <v>71205338</v>
      </c>
      <c r="F21" s="122">
        <v>17345562</v>
      </c>
      <c r="G21" s="122">
        <v>516114</v>
      </c>
      <c r="H21" s="122">
        <v>53343662</v>
      </c>
      <c r="I21" s="386">
        <v>0</v>
      </c>
      <c r="J21" s="391">
        <v>1345562</v>
      </c>
      <c r="K21" s="400">
        <v>108.4097625</v>
      </c>
      <c r="L21" s="379">
        <v>31.73575418429218</v>
      </c>
      <c r="M21" s="342">
        <v>24.3599180724344</v>
      </c>
      <c r="N21" s="413">
        <v>0</v>
      </c>
      <c r="O21" s="126">
        <v>15906482</v>
      </c>
      <c r="P21" s="369">
        <v>37437180</v>
      </c>
      <c r="Q21" s="108"/>
    </row>
    <row r="22" spans="1:17" ht="18.75" customHeight="1" x14ac:dyDescent="0.15">
      <c r="A22" s="516"/>
      <c r="B22" s="487"/>
      <c r="C22" s="410" t="s">
        <v>23</v>
      </c>
      <c r="D22" s="343">
        <v>1680000000</v>
      </c>
      <c r="E22" s="343">
        <v>1775280238</v>
      </c>
      <c r="F22" s="343">
        <v>1698024625</v>
      </c>
      <c r="G22" s="343">
        <v>516114</v>
      </c>
      <c r="H22" s="343">
        <v>76767499</v>
      </c>
      <c r="I22" s="364">
        <v>28000</v>
      </c>
      <c r="J22" s="392">
        <v>18024625</v>
      </c>
      <c r="K22" s="401">
        <v>101.0728943452381</v>
      </c>
      <c r="L22" s="380">
        <v>95.59938154698564</v>
      </c>
      <c r="M22" s="349">
        <v>95.648258154045877</v>
      </c>
      <c r="N22" s="418">
        <v>0</v>
      </c>
      <c r="O22" s="345">
        <v>15906482</v>
      </c>
      <c r="P22" s="419">
        <v>56659517</v>
      </c>
      <c r="Q22" s="108"/>
    </row>
    <row r="23" spans="1:17" ht="18.75" customHeight="1" x14ac:dyDescent="0.15">
      <c r="A23" s="516" t="s">
        <v>4</v>
      </c>
      <c r="B23" s="487"/>
      <c r="C23" s="410" t="s">
        <v>21</v>
      </c>
      <c r="D23" s="122">
        <v>32222000000</v>
      </c>
      <c r="E23" s="122">
        <v>33459415455</v>
      </c>
      <c r="F23" s="122">
        <v>32643874551</v>
      </c>
      <c r="G23" s="122">
        <v>0</v>
      </c>
      <c r="H23" s="122">
        <v>815540904</v>
      </c>
      <c r="I23" s="386">
        <v>0</v>
      </c>
      <c r="J23" s="391">
        <v>421874551</v>
      </c>
      <c r="K23" s="400">
        <v>101.30927487741295</v>
      </c>
      <c r="L23" s="379">
        <v>99.928042001597262</v>
      </c>
      <c r="M23" s="342">
        <v>97.562596677467866</v>
      </c>
      <c r="N23" s="413">
        <v>787316962</v>
      </c>
      <c r="O23" s="126">
        <v>0</v>
      </c>
      <c r="P23" s="369">
        <v>28223942</v>
      </c>
      <c r="Q23" s="108"/>
    </row>
    <row r="24" spans="1:17" ht="18.75" customHeight="1" x14ac:dyDescent="0.15">
      <c r="A24" s="516"/>
      <c r="B24" s="487"/>
      <c r="C24" s="410" t="s">
        <v>22</v>
      </c>
      <c r="D24" s="122">
        <v>13218000</v>
      </c>
      <c r="E24" s="122">
        <v>106489796</v>
      </c>
      <c r="F24" s="122">
        <v>13218426</v>
      </c>
      <c r="G24" s="122">
        <v>1755170</v>
      </c>
      <c r="H24" s="122">
        <v>91516200</v>
      </c>
      <c r="I24" s="386">
        <v>0</v>
      </c>
      <c r="J24" s="391">
        <v>426</v>
      </c>
      <c r="K24" s="400">
        <v>100.00322287789378</v>
      </c>
      <c r="L24" s="379">
        <v>12.796714366508347</v>
      </c>
      <c r="M24" s="342">
        <v>12.412856908844111</v>
      </c>
      <c r="N24" s="413">
        <v>0</v>
      </c>
      <c r="O24" s="126">
        <v>45226897</v>
      </c>
      <c r="P24" s="369">
        <v>46289303</v>
      </c>
      <c r="Q24" s="108"/>
    </row>
    <row r="25" spans="1:17" ht="18.75" customHeight="1" x14ac:dyDescent="0.15">
      <c r="A25" s="516"/>
      <c r="B25" s="487"/>
      <c r="C25" s="410" t="s">
        <v>23</v>
      </c>
      <c r="D25" s="343">
        <v>32235218000</v>
      </c>
      <c r="E25" s="343">
        <v>33565905251</v>
      </c>
      <c r="F25" s="343">
        <v>32657092977</v>
      </c>
      <c r="G25" s="343">
        <v>1755170</v>
      </c>
      <c r="H25" s="343">
        <v>907057104</v>
      </c>
      <c r="I25" s="364">
        <v>0</v>
      </c>
      <c r="J25" s="392">
        <v>421874977</v>
      </c>
      <c r="K25" s="401">
        <v>101.3087393328626</v>
      </c>
      <c r="L25" s="380">
        <v>99.65972736996433</v>
      </c>
      <c r="M25" s="349">
        <v>97.292454151901879</v>
      </c>
      <c r="N25" s="418">
        <v>787316962</v>
      </c>
      <c r="O25" s="345">
        <v>45226897</v>
      </c>
      <c r="P25" s="419">
        <v>74513245</v>
      </c>
      <c r="Q25" s="108"/>
    </row>
    <row r="26" spans="1:17" ht="18.75" customHeight="1" x14ac:dyDescent="0.15">
      <c r="A26" s="490" t="s">
        <v>58</v>
      </c>
      <c r="B26" s="491"/>
      <c r="C26" s="410" t="s">
        <v>21</v>
      </c>
      <c r="D26" s="122">
        <v>32500000000</v>
      </c>
      <c r="E26" s="122">
        <v>32980471769</v>
      </c>
      <c r="F26" s="122">
        <v>32980471769</v>
      </c>
      <c r="G26" s="122">
        <v>0</v>
      </c>
      <c r="H26" s="122">
        <v>0</v>
      </c>
      <c r="I26" s="386">
        <v>0</v>
      </c>
      <c r="J26" s="391">
        <v>480471769</v>
      </c>
      <c r="K26" s="400">
        <v>101.47837467384615</v>
      </c>
      <c r="L26" s="379">
        <v>100</v>
      </c>
      <c r="M26" s="342">
        <v>100</v>
      </c>
      <c r="N26" s="420">
        <v>0</v>
      </c>
      <c r="O26" s="129">
        <v>0</v>
      </c>
      <c r="P26" s="369">
        <v>0</v>
      </c>
      <c r="Q26" s="108"/>
    </row>
    <row r="27" spans="1:17" ht="18.75" customHeight="1" x14ac:dyDescent="0.15">
      <c r="A27" s="490"/>
      <c r="B27" s="491"/>
      <c r="C27" s="410" t="s">
        <v>23</v>
      </c>
      <c r="D27" s="343">
        <v>32500000000</v>
      </c>
      <c r="E27" s="343">
        <v>32980471769</v>
      </c>
      <c r="F27" s="343">
        <v>32980471769</v>
      </c>
      <c r="G27" s="343">
        <v>0</v>
      </c>
      <c r="H27" s="343">
        <v>0</v>
      </c>
      <c r="I27" s="364">
        <v>0</v>
      </c>
      <c r="J27" s="392">
        <v>480471769</v>
      </c>
      <c r="K27" s="401">
        <v>101.47837467384615</v>
      </c>
      <c r="L27" s="380">
        <v>100</v>
      </c>
      <c r="M27" s="349">
        <v>100</v>
      </c>
      <c r="N27" s="418">
        <v>0</v>
      </c>
      <c r="O27" s="345">
        <v>0</v>
      </c>
      <c r="P27" s="419">
        <v>0</v>
      </c>
      <c r="Q27" s="108"/>
    </row>
    <row r="28" spans="1:17" ht="18.75" customHeight="1" x14ac:dyDescent="0.15">
      <c r="A28" s="490" t="s">
        <v>28</v>
      </c>
      <c r="B28" s="491"/>
      <c r="C28" s="410" t="s">
        <v>21</v>
      </c>
      <c r="D28" s="122">
        <v>2370000000</v>
      </c>
      <c r="E28" s="122">
        <v>2477297498</v>
      </c>
      <c r="F28" s="122">
        <v>2477297498</v>
      </c>
      <c r="G28" s="122">
        <v>0</v>
      </c>
      <c r="H28" s="122">
        <v>0</v>
      </c>
      <c r="I28" s="386">
        <v>0</v>
      </c>
      <c r="J28" s="391">
        <v>107297498</v>
      </c>
      <c r="K28" s="400">
        <v>104.5273205907173</v>
      </c>
      <c r="L28" s="379">
        <v>100</v>
      </c>
      <c r="M28" s="342">
        <v>100</v>
      </c>
      <c r="N28" s="420">
        <v>0</v>
      </c>
      <c r="O28" s="129">
        <v>0</v>
      </c>
      <c r="P28" s="369">
        <v>0</v>
      </c>
      <c r="Q28" s="108"/>
    </row>
    <row r="29" spans="1:17" ht="18.75" customHeight="1" x14ac:dyDescent="0.15">
      <c r="A29" s="490"/>
      <c r="B29" s="491"/>
      <c r="C29" s="410" t="s">
        <v>23</v>
      </c>
      <c r="D29" s="343">
        <v>2370000000</v>
      </c>
      <c r="E29" s="343">
        <v>2477297498</v>
      </c>
      <c r="F29" s="343">
        <v>2477297498</v>
      </c>
      <c r="G29" s="343">
        <v>0</v>
      </c>
      <c r="H29" s="343">
        <v>0</v>
      </c>
      <c r="I29" s="364">
        <v>0</v>
      </c>
      <c r="J29" s="392">
        <v>107297498</v>
      </c>
      <c r="K29" s="401">
        <v>104.5273205907173</v>
      </c>
      <c r="L29" s="380">
        <v>100</v>
      </c>
      <c r="M29" s="349">
        <v>100</v>
      </c>
      <c r="N29" s="418">
        <v>0</v>
      </c>
      <c r="O29" s="345">
        <v>0</v>
      </c>
      <c r="P29" s="419">
        <v>0</v>
      </c>
      <c r="Q29" s="108"/>
    </row>
    <row r="30" spans="1:17" ht="18.75" customHeight="1" x14ac:dyDescent="0.15">
      <c r="A30" s="516" t="s">
        <v>5</v>
      </c>
      <c r="B30" s="487"/>
      <c r="C30" s="410" t="s">
        <v>21</v>
      </c>
      <c r="D30" s="122">
        <v>2681000000</v>
      </c>
      <c r="E30" s="122">
        <v>2785496500</v>
      </c>
      <c r="F30" s="122">
        <v>2750217370</v>
      </c>
      <c r="G30" s="122">
        <v>0</v>
      </c>
      <c r="H30" s="122">
        <v>35552830</v>
      </c>
      <c r="I30" s="386">
        <v>273700</v>
      </c>
      <c r="J30" s="391">
        <v>69217370</v>
      </c>
      <c r="K30" s="400">
        <v>102.58177433793361</v>
      </c>
      <c r="L30" s="379">
        <v>99.192606876265899</v>
      </c>
      <c r="M30" s="342">
        <v>98.733470675694619</v>
      </c>
      <c r="N30" s="413">
        <v>26571050</v>
      </c>
      <c r="O30" s="126">
        <v>0</v>
      </c>
      <c r="P30" s="369">
        <v>8981780</v>
      </c>
      <c r="Q30" s="108"/>
    </row>
    <row r="31" spans="1:17" ht="18.75" customHeight="1" x14ac:dyDescent="0.15">
      <c r="A31" s="516"/>
      <c r="B31" s="487"/>
      <c r="C31" s="410" t="s">
        <v>22</v>
      </c>
      <c r="D31" s="122">
        <v>19000000</v>
      </c>
      <c r="E31" s="122">
        <v>88924006</v>
      </c>
      <c r="F31" s="122">
        <v>16328528</v>
      </c>
      <c r="G31" s="122">
        <v>8895230</v>
      </c>
      <c r="H31" s="122">
        <v>63710478</v>
      </c>
      <c r="I31" s="386">
        <v>10230</v>
      </c>
      <c r="J31" s="391">
        <v>-2671472</v>
      </c>
      <c r="K31" s="400">
        <v>85.93962105263158</v>
      </c>
      <c r="L31" s="379">
        <v>16.818134016286297</v>
      </c>
      <c r="M31" s="342">
        <v>18.362339636385702</v>
      </c>
      <c r="N31" s="413">
        <v>2146500</v>
      </c>
      <c r="O31" s="126">
        <v>7353320</v>
      </c>
      <c r="P31" s="369">
        <v>54210658</v>
      </c>
      <c r="Q31" s="108"/>
    </row>
    <row r="32" spans="1:17" ht="18.75" customHeight="1" x14ac:dyDescent="0.15">
      <c r="A32" s="516"/>
      <c r="B32" s="487"/>
      <c r="C32" s="410" t="s">
        <v>23</v>
      </c>
      <c r="D32" s="343">
        <v>2700000000</v>
      </c>
      <c r="E32" s="343">
        <v>2874420506</v>
      </c>
      <c r="F32" s="343">
        <v>2766545898</v>
      </c>
      <c r="G32" s="343">
        <v>8895230</v>
      </c>
      <c r="H32" s="343">
        <v>99263308</v>
      </c>
      <c r="I32" s="364">
        <v>283930</v>
      </c>
      <c r="J32" s="392">
        <v>66545898</v>
      </c>
      <c r="K32" s="401">
        <v>102.4646628888889</v>
      </c>
      <c r="L32" s="380">
        <v>96.353878031844332</v>
      </c>
      <c r="M32" s="349">
        <v>96.247083272095196</v>
      </c>
      <c r="N32" s="418">
        <v>28717550</v>
      </c>
      <c r="O32" s="345">
        <v>7353320</v>
      </c>
      <c r="P32" s="419">
        <v>63192438</v>
      </c>
      <c r="Q32" s="108"/>
    </row>
    <row r="33" spans="1:17" ht="18.75" customHeight="1" x14ac:dyDescent="0.15">
      <c r="A33" s="516" t="s">
        <v>6</v>
      </c>
      <c r="B33" s="487"/>
      <c r="C33" s="410" t="s">
        <v>21</v>
      </c>
      <c r="D33" s="122">
        <v>1170000000</v>
      </c>
      <c r="E33" s="122">
        <v>1166348572</v>
      </c>
      <c r="F33" s="122">
        <v>1166348572</v>
      </c>
      <c r="G33" s="122">
        <v>0</v>
      </c>
      <c r="H33" s="122">
        <v>0</v>
      </c>
      <c r="I33" s="386">
        <v>0</v>
      </c>
      <c r="J33" s="391">
        <v>-3651428</v>
      </c>
      <c r="K33" s="400">
        <v>99.687912136752132</v>
      </c>
      <c r="L33" s="379">
        <v>99.999657317426824</v>
      </c>
      <c r="M33" s="342">
        <v>100</v>
      </c>
      <c r="N33" s="413">
        <v>0</v>
      </c>
      <c r="O33" s="126">
        <v>0</v>
      </c>
      <c r="P33" s="369">
        <v>0</v>
      </c>
      <c r="Q33" s="108"/>
    </row>
    <row r="34" spans="1:17" ht="18.75" customHeight="1" x14ac:dyDescent="0.15">
      <c r="A34" s="516"/>
      <c r="B34" s="487"/>
      <c r="C34" s="410" t="s">
        <v>29</v>
      </c>
      <c r="D34" s="122">
        <v>0</v>
      </c>
      <c r="E34" s="122">
        <v>4278</v>
      </c>
      <c r="F34" s="122">
        <v>4278</v>
      </c>
      <c r="G34" s="122">
        <v>0</v>
      </c>
      <c r="H34" s="122">
        <v>0</v>
      </c>
      <c r="I34" s="386">
        <v>0</v>
      </c>
      <c r="J34" s="391">
        <v>4278</v>
      </c>
      <c r="K34" s="397" t="s">
        <v>7</v>
      </c>
      <c r="L34" s="379" t="s">
        <v>7</v>
      </c>
      <c r="M34" s="342">
        <v>100</v>
      </c>
      <c r="N34" s="413">
        <v>0</v>
      </c>
      <c r="O34" s="126">
        <v>0</v>
      </c>
      <c r="P34" s="369">
        <v>0</v>
      </c>
      <c r="Q34" s="108"/>
    </row>
    <row r="35" spans="1:17" ht="18.75" customHeight="1" x14ac:dyDescent="0.15">
      <c r="A35" s="516"/>
      <c r="B35" s="487"/>
      <c r="C35" s="410" t="s">
        <v>23</v>
      </c>
      <c r="D35" s="343">
        <v>1170000000</v>
      </c>
      <c r="E35" s="343">
        <v>1166352850</v>
      </c>
      <c r="F35" s="343">
        <v>1166352850</v>
      </c>
      <c r="G35" s="343">
        <v>0</v>
      </c>
      <c r="H35" s="343">
        <v>0</v>
      </c>
      <c r="I35" s="364">
        <v>0</v>
      </c>
      <c r="J35" s="392">
        <v>-3647150</v>
      </c>
      <c r="K35" s="401">
        <v>99.688277777777785</v>
      </c>
      <c r="L35" s="380">
        <v>99.999657317426824</v>
      </c>
      <c r="M35" s="349">
        <v>100</v>
      </c>
      <c r="N35" s="418">
        <v>0</v>
      </c>
      <c r="O35" s="345">
        <v>0</v>
      </c>
      <c r="P35" s="419">
        <v>0</v>
      </c>
      <c r="Q35" s="108"/>
    </row>
    <row r="36" spans="1:17" ht="18.75" customHeight="1" x14ac:dyDescent="0.15">
      <c r="A36" s="516" t="s">
        <v>8</v>
      </c>
      <c r="B36" s="487"/>
      <c r="C36" s="410" t="s">
        <v>21</v>
      </c>
      <c r="D36" s="122">
        <v>457019000</v>
      </c>
      <c r="E36" s="122">
        <v>503531100</v>
      </c>
      <c r="F36" s="122">
        <v>462675850</v>
      </c>
      <c r="G36" s="122">
        <v>0</v>
      </c>
      <c r="H36" s="122">
        <v>40855250</v>
      </c>
      <c r="I36" s="386">
        <v>0</v>
      </c>
      <c r="J36" s="391">
        <v>5656850</v>
      </c>
      <c r="K36" s="400">
        <v>101.23777129616056</v>
      </c>
      <c r="L36" s="379">
        <v>99.075268592311048</v>
      </c>
      <c r="M36" s="342">
        <v>91.886250918761519</v>
      </c>
      <c r="N36" s="413">
        <v>37935500</v>
      </c>
      <c r="O36" s="126">
        <v>0</v>
      </c>
      <c r="P36" s="369">
        <v>2919750</v>
      </c>
      <c r="Q36" s="108"/>
    </row>
    <row r="37" spans="1:17" ht="18.75" customHeight="1" x14ac:dyDescent="0.15">
      <c r="A37" s="516"/>
      <c r="B37" s="487"/>
      <c r="C37" s="410" t="s">
        <v>22</v>
      </c>
      <c r="D37" s="132">
        <v>5106000</v>
      </c>
      <c r="E37" s="132">
        <v>5106675</v>
      </c>
      <c r="F37" s="132">
        <v>5106675</v>
      </c>
      <c r="G37" s="132">
        <v>0</v>
      </c>
      <c r="H37" s="122">
        <v>0</v>
      </c>
      <c r="I37" s="139">
        <v>0</v>
      </c>
      <c r="J37" s="391">
        <v>675</v>
      </c>
      <c r="K37" s="400">
        <v>100.01321974148061</v>
      </c>
      <c r="L37" s="381">
        <v>100</v>
      </c>
      <c r="M37" s="342">
        <v>100</v>
      </c>
      <c r="N37" s="420">
        <v>0</v>
      </c>
      <c r="O37" s="129">
        <v>0</v>
      </c>
      <c r="P37" s="369">
        <v>0</v>
      </c>
      <c r="Q37" s="108"/>
    </row>
    <row r="38" spans="1:17" ht="18.75" customHeight="1" x14ac:dyDescent="0.15">
      <c r="A38" s="516"/>
      <c r="B38" s="487"/>
      <c r="C38" s="410" t="s">
        <v>23</v>
      </c>
      <c r="D38" s="343">
        <v>462125000</v>
      </c>
      <c r="E38" s="343">
        <v>508637775</v>
      </c>
      <c r="F38" s="343">
        <v>467782525</v>
      </c>
      <c r="G38" s="343">
        <v>0</v>
      </c>
      <c r="H38" s="343">
        <v>40855250</v>
      </c>
      <c r="I38" s="364">
        <v>0</v>
      </c>
      <c r="J38" s="392">
        <v>5657525</v>
      </c>
      <c r="K38" s="401">
        <v>101.22424127671084</v>
      </c>
      <c r="L38" s="380">
        <v>99.077159198859235</v>
      </c>
      <c r="M38" s="349">
        <v>91.967712189681549</v>
      </c>
      <c r="N38" s="418">
        <v>37935500</v>
      </c>
      <c r="O38" s="345">
        <v>0</v>
      </c>
      <c r="P38" s="419">
        <v>2919750</v>
      </c>
      <c r="Q38" s="108"/>
    </row>
    <row r="39" spans="1:17" ht="18.75" customHeight="1" x14ac:dyDescent="0.15">
      <c r="A39" s="516" t="s">
        <v>222</v>
      </c>
      <c r="B39" s="487"/>
      <c r="C39" s="410" t="s">
        <v>21</v>
      </c>
      <c r="D39" s="122">
        <v>18415000000</v>
      </c>
      <c r="E39" s="122">
        <v>18539003800</v>
      </c>
      <c r="F39" s="122">
        <v>18457464695</v>
      </c>
      <c r="G39" s="122">
        <v>63000</v>
      </c>
      <c r="H39" s="122">
        <v>81698205</v>
      </c>
      <c r="I39" s="122">
        <v>222100</v>
      </c>
      <c r="J39" s="391">
        <v>42464695</v>
      </c>
      <c r="K39" s="400">
        <v>100.23059839804506</v>
      </c>
      <c r="L39" s="379">
        <v>99.401856948173233</v>
      </c>
      <c r="M39" s="342">
        <v>99.560175369293574</v>
      </c>
      <c r="N39" s="426">
        <v>51943789</v>
      </c>
      <c r="O39" s="428">
        <v>229400</v>
      </c>
      <c r="P39" s="427">
        <v>29525016</v>
      </c>
      <c r="Q39" s="108"/>
    </row>
    <row r="40" spans="1:17" ht="18.75" customHeight="1" x14ac:dyDescent="0.15">
      <c r="A40" s="516"/>
      <c r="B40" s="487"/>
      <c r="C40" s="410" t="s">
        <v>22</v>
      </c>
      <c r="D40" s="122">
        <v>99449000</v>
      </c>
      <c r="E40" s="122">
        <v>214191440</v>
      </c>
      <c r="F40" s="122">
        <v>99449489</v>
      </c>
      <c r="G40" s="122">
        <v>10004120</v>
      </c>
      <c r="H40" s="122">
        <v>104784831</v>
      </c>
      <c r="I40" s="122">
        <v>47000</v>
      </c>
      <c r="J40" s="391">
        <v>489</v>
      </c>
      <c r="K40" s="400">
        <v>100.00049170931835</v>
      </c>
      <c r="L40" s="379">
        <v>41.724467211816986</v>
      </c>
      <c r="M40" s="342">
        <v>46.43018833992619</v>
      </c>
      <c r="N40" s="426">
        <v>4849556</v>
      </c>
      <c r="O40" s="428">
        <v>9427596</v>
      </c>
      <c r="P40" s="427">
        <v>90507679</v>
      </c>
      <c r="Q40" s="108"/>
    </row>
    <row r="41" spans="1:17" ht="18.75" customHeight="1" x14ac:dyDescent="0.15">
      <c r="A41" s="516"/>
      <c r="B41" s="487"/>
      <c r="C41" s="410" t="s">
        <v>23</v>
      </c>
      <c r="D41" s="343">
        <v>18514449000</v>
      </c>
      <c r="E41" s="343">
        <v>18753195240</v>
      </c>
      <c r="F41" s="343">
        <v>18556914184</v>
      </c>
      <c r="G41" s="343">
        <v>10067120</v>
      </c>
      <c r="H41" s="343">
        <v>186483036</v>
      </c>
      <c r="I41" s="364">
        <v>269100</v>
      </c>
      <c r="J41" s="392">
        <v>42465184</v>
      </c>
      <c r="K41" s="401">
        <v>100.22936239690416</v>
      </c>
      <c r="L41" s="380">
        <v>98.734357137257206</v>
      </c>
      <c r="M41" s="349">
        <v>98.953346064561103</v>
      </c>
      <c r="N41" s="418">
        <v>56793345</v>
      </c>
      <c r="O41" s="406">
        <v>9656996</v>
      </c>
      <c r="P41" s="422">
        <v>120032695</v>
      </c>
      <c r="Q41" s="108"/>
    </row>
    <row r="42" spans="1:17" ht="18.75" customHeight="1" x14ac:dyDescent="0.15">
      <c r="A42" s="495" t="s">
        <v>227</v>
      </c>
      <c r="B42" s="496" t="s">
        <v>218</v>
      </c>
      <c r="C42" s="410" t="s">
        <v>21</v>
      </c>
      <c r="D42" s="122">
        <v>930000000</v>
      </c>
      <c r="E42" s="122">
        <v>954739200</v>
      </c>
      <c r="F42" s="122">
        <v>954820300</v>
      </c>
      <c r="G42" s="122">
        <v>0</v>
      </c>
      <c r="H42" s="122">
        <v>0</v>
      </c>
      <c r="I42" s="386">
        <v>81100</v>
      </c>
      <c r="J42" s="391">
        <v>24820300</v>
      </c>
      <c r="K42" s="400">
        <v>102.66884946236559</v>
      </c>
      <c r="L42" s="379">
        <v>100</v>
      </c>
      <c r="M42" s="342">
        <v>100.00849446634221</v>
      </c>
      <c r="N42" s="413">
        <v>0</v>
      </c>
      <c r="O42" s="126">
        <v>0</v>
      </c>
      <c r="P42" s="369">
        <v>0</v>
      </c>
      <c r="Q42" s="108"/>
    </row>
    <row r="43" spans="1:17" ht="18.75" customHeight="1" x14ac:dyDescent="0.15">
      <c r="A43" s="495"/>
      <c r="B43" s="496"/>
      <c r="C43" s="410" t="s">
        <v>23</v>
      </c>
      <c r="D43" s="343">
        <v>930000000</v>
      </c>
      <c r="E43" s="343">
        <v>954739200</v>
      </c>
      <c r="F43" s="343">
        <v>954820300</v>
      </c>
      <c r="G43" s="343">
        <v>0</v>
      </c>
      <c r="H43" s="343">
        <v>0</v>
      </c>
      <c r="I43" s="364">
        <v>81100</v>
      </c>
      <c r="J43" s="392">
        <v>24820300</v>
      </c>
      <c r="K43" s="401">
        <v>102.66884946236559</v>
      </c>
      <c r="L43" s="380">
        <v>100</v>
      </c>
      <c r="M43" s="349">
        <v>100.00849446634221</v>
      </c>
      <c r="N43" s="423">
        <v>0</v>
      </c>
      <c r="O43" s="407">
        <v>0</v>
      </c>
      <c r="P43" s="424">
        <v>0</v>
      </c>
      <c r="Q43" s="108"/>
    </row>
    <row r="44" spans="1:17" ht="18.75" customHeight="1" x14ac:dyDescent="0.15">
      <c r="A44" s="495"/>
      <c r="B44" s="496" t="s">
        <v>228</v>
      </c>
      <c r="C44" s="410" t="s">
        <v>21</v>
      </c>
      <c r="D44" s="122">
        <v>17485000000</v>
      </c>
      <c r="E44" s="122">
        <v>17584264600</v>
      </c>
      <c r="F44" s="122">
        <v>17502644395</v>
      </c>
      <c r="G44" s="122">
        <v>63000</v>
      </c>
      <c r="H44" s="122">
        <v>81698205</v>
      </c>
      <c r="I44" s="386">
        <v>141000</v>
      </c>
      <c r="J44" s="391">
        <v>17644395</v>
      </c>
      <c r="K44" s="400">
        <v>100.10091160995138</v>
      </c>
      <c r="L44" s="379">
        <v>100</v>
      </c>
      <c r="M44" s="342">
        <v>99.535833844311</v>
      </c>
      <c r="N44" s="413">
        <v>51943789</v>
      </c>
      <c r="O44" s="126">
        <v>229400</v>
      </c>
      <c r="P44" s="369">
        <v>29525016</v>
      </c>
      <c r="Q44" s="108"/>
    </row>
    <row r="45" spans="1:17" ht="18.75" customHeight="1" x14ac:dyDescent="0.15">
      <c r="A45" s="495"/>
      <c r="B45" s="496"/>
      <c r="C45" s="410" t="s">
        <v>22</v>
      </c>
      <c r="D45" s="122">
        <v>99449000</v>
      </c>
      <c r="E45" s="122">
        <v>214191440</v>
      </c>
      <c r="F45" s="122">
        <v>99449489</v>
      </c>
      <c r="G45" s="122">
        <v>10004120</v>
      </c>
      <c r="H45" s="122">
        <v>104784831</v>
      </c>
      <c r="I45" s="386">
        <v>47000</v>
      </c>
      <c r="J45" s="391">
        <v>489</v>
      </c>
      <c r="K45" s="400">
        <v>100.00049170931835</v>
      </c>
      <c r="L45" s="379" t="s">
        <v>7</v>
      </c>
      <c r="M45" s="342">
        <v>46.43018833992619</v>
      </c>
      <c r="N45" s="413">
        <v>4849556</v>
      </c>
      <c r="O45" s="126">
        <v>9427596</v>
      </c>
      <c r="P45" s="369">
        <v>90507679</v>
      </c>
      <c r="Q45" s="108"/>
    </row>
    <row r="46" spans="1:17" ht="18.75" customHeight="1" x14ac:dyDescent="0.15">
      <c r="A46" s="495"/>
      <c r="B46" s="496"/>
      <c r="C46" s="410" t="s">
        <v>23</v>
      </c>
      <c r="D46" s="343">
        <v>17584449000</v>
      </c>
      <c r="E46" s="343">
        <v>17798456040</v>
      </c>
      <c r="F46" s="343">
        <v>17602093884</v>
      </c>
      <c r="G46" s="343">
        <v>10067120</v>
      </c>
      <c r="H46" s="343">
        <v>186483036</v>
      </c>
      <c r="I46" s="343">
        <v>188000</v>
      </c>
      <c r="J46" s="392">
        <v>17644884</v>
      </c>
      <c r="K46" s="401">
        <v>100.10034368435427</v>
      </c>
      <c r="L46" s="380">
        <v>100</v>
      </c>
      <c r="M46" s="349">
        <v>98.896746124727343</v>
      </c>
      <c r="N46" s="418">
        <v>56793345</v>
      </c>
      <c r="O46" s="345">
        <v>9656996</v>
      </c>
      <c r="P46" s="419">
        <v>120032695</v>
      </c>
      <c r="Q46" s="108"/>
    </row>
    <row r="47" spans="1:17" ht="18.75" customHeight="1" x14ac:dyDescent="0.15">
      <c r="A47" s="516" t="s">
        <v>10</v>
      </c>
      <c r="B47" s="487"/>
      <c r="C47" s="410" t="s">
        <v>21</v>
      </c>
      <c r="D47" s="122">
        <v>400000</v>
      </c>
      <c r="E47" s="122">
        <v>422000</v>
      </c>
      <c r="F47" s="122">
        <v>352000</v>
      </c>
      <c r="G47" s="122">
        <v>0</v>
      </c>
      <c r="H47" s="122">
        <v>70000</v>
      </c>
      <c r="I47" s="386">
        <v>0</v>
      </c>
      <c r="J47" s="391">
        <v>-48000</v>
      </c>
      <c r="K47" s="400">
        <v>88</v>
      </c>
      <c r="L47" s="379">
        <v>100</v>
      </c>
      <c r="M47" s="342">
        <v>83.412322274881518</v>
      </c>
      <c r="N47" s="413">
        <v>0</v>
      </c>
      <c r="O47" s="126">
        <v>0</v>
      </c>
      <c r="P47" s="369">
        <v>70000</v>
      </c>
      <c r="Q47" s="108"/>
    </row>
    <row r="48" spans="1:17" ht="18.75" customHeight="1" x14ac:dyDescent="0.15">
      <c r="A48" s="516"/>
      <c r="B48" s="487"/>
      <c r="C48" s="410" t="s">
        <v>29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386">
        <v>0</v>
      </c>
      <c r="J48" s="391">
        <v>0</v>
      </c>
      <c r="K48" s="397" t="s">
        <v>7</v>
      </c>
      <c r="L48" s="379" t="s">
        <v>7</v>
      </c>
      <c r="M48" s="342" t="s">
        <v>7</v>
      </c>
      <c r="N48" s="413">
        <v>0</v>
      </c>
      <c r="O48" s="126">
        <v>0</v>
      </c>
      <c r="P48" s="369">
        <v>0</v>
      </c>
      <c r="Q48" s="108"/>
    </row>
    <row r="49" spans="1:22" ht="18.75" customHeight="1" x14ac:dyDescent="0.15">
      <c r="A49" s="516"/>
      <c r="B49" s="487"/>
      <c r="C49" s="410" t="s">
        <v>23</v>
      </c>
      <c r="D49" s="343">
        <v>400000</v>
      </c>
      <c r="E49" s="343">
        <v>422000</v>
      </c>
      <c r="F49" s="343">
        <v>352000</v>
      </c>
      <c r="G49" s="343">
        <v>0</v>
      </c>
      <c r="H49" s="343">
        <v>70000</v>
      </c>
      <c r="I49" s="364">
        <v>0</v>
      </c>
      <c r="J49" s="392">
        <v>-48000</v>
      </c>
      <c r="K49" s="401">
        <v>88</v>
      </c>
      <c r="L49" s="380">
        <v>100</v>
      </c>
      <c r="M49" s="349">
        <v>83.412322274881518</v>
      </c>
      <c r="N49" s="418">
        <v>0</v>
      </c>
      <c r="O49" s="438">
        <v>0</v>
      </c>
      <c r="P49" s="422">
        <v>70000</v>
      </c>
      <c r="Q49" s="108"/>
    </row>
    <row r="50" spans="1:22" ht="18.75" customHeight="1" x14ac:dyDescent="0.15">
      <c r="A50" s="516" t="s">
        <v>12</v>
      </c>
      <c r="B50" s="487"/>
      <c r="C50" s="410" t="s">
        <v>21</v>
      </c>
      <c r="D50" s="122">
        <v>9320000000</v>
      </c>
      <c r="E50" s="122">
        <v>9444219080</v>
      </c>
      <c r="F50" s="122">
        <v>9347941307</v>
      </c>
      <c r="G50" s="122">
        <v>0</v>
      </c>
      <c r="H50" s="122">
        <v>96277773</v>
      </c>
      <c r="I50" s="386">
        <v>0</v>
      </c>
      <c r="J50" s="391">
        <v>27941307</v>
      </c>
      <c r="K50" s="400">
        <v>100.29979943133047</v>
      </c>
      <c r="L50" s="379">
        <v>99.275896388816804</v>
      </c>
      <c r="M50" s="342">
        <v>98.980563959979634</v>
      </c>
      <c r="N50" s="413">
        <v>96277773</v>
      </c>
      <c r="O50" s="126">
        <v>0</v>
      </c>
      <c r="P50" s="369">
        <v>0</v>
      </c>
      <c r="Q50" s="108"/>
    </row>
    <row r="51" spans="1:22" ht="18.75" customHeight="1" x14ac:dyDescent="0.15">
      <c r="A51" s="516"/>
      <c r="B51" s="487"/>
      <c r="C51" s="410" t="s">
        <v>22</v>
      </c>
      <c r="D51" s="122">
        <v>73265000</v>
      </c>
      <c r="E51" s="122">
        <v>73265819</v>
      </c>
      <c r="F51" s="122">
        <v>73265819</v>
      </c>
      <c r="G51" s="122">
        <v>0</v>
      </c>
      <c r="H51" s="122">
        <v>0</v>
      </c>
      <c r="I51" s="386">
        <v>0</v>
      </c>
      <c r="J51" s="391">
        <v>819</v>
      </c>
      <c r="K51" s="400">
        <v>100.00111785982394</v>
      </c>
      <c r="L51" s="379">
        <v>100</v>
      </c>
      <c r="M51" s="342">
        <v>100</v>
      </c>
      <c r="N51" s="413">
        <v>0</v>
      </c>
      <c r="O51" s="126">
        <v>0</v>
      </c>
      <c r="P51" s="369">
        <v>0</v>
      </c>
      <c r="Q51" s="108"/>
    </row>
    <row r="52" spans="1:22" ht="18.75" customHeight="1" x14ac:dyDescent="0.15">
      <c r="A52" s="516"/>
      <c r="B52" s="487"/>
      <c r="C52" s="410" t="s">
        <v>23</v>
      </c>
      <c r="D52" s="343">
        <v>9393265000</v>
      </c>
      <c r="E52" s="343">
        <v>9517484899</v>
      </c>
      <c r="F52" s="343">
        <v>9421207126</v>
      </c>
      <c r="G52" s="343">
        <v>0</v>
      </c>
      <c r="H52" s="343">
        <v>96277773</v>
      </c>
      <c r="I52" s="364">
        <v>0</v>
      </c>
      <c r="J52" s="392">
        <v>27942126</v>
      </c>
      <c r="K52" s="401">
        <v>100.29746979351695</v>
      </c>
      <c r="L52" s="380">
        <v>99.280390790422743</v>
      </c>
      <c r="M52" s="349">
        <v>98.988411602206838</v>
      </c>
      <c r="N52" s="418">
        <v>96277773</v>
      </c>
      <c r="O52" s="438">
        <v>0</v>
      </c>
      <c r="P52" s="422">
        <v>0</v>
      </c>
      <c r="Q52" s="108"/>
    </row>
    <row r="53" spans="1:22" ht="18.75" customHeight="1" x14ac:dyDescent="0.15">
      <c r="A53" s="516" t="s">
        <v>36</v>
      </c>
      <c r="B53" s="487"/>
      <c r="C53" s="410" t="s">
        <v>21</v>
      </c>
      <c r="D53" s="122">
        <v>11000000</v>
      </c>
      <c r="E53" s="122">
        <v>11082800</v>
      </c>
      <c r="F53" s="122">
        <v>11082800</v>
      </c>
      <c r="G53" s="122">
        <v>0</v>
      </c>
      <c r="H53" s="122">
        <v>0</v>
      </c>
      <c r="I53" s="386">
        <v>0</v>
      </c>
      <c r="J53" s="391">
        <v>82800</v>
      </c>
      <c r="K53" s="400">
        <v>100.75272727272728</v>
      </c>
      <c r="L53" s="379">
        <v>100</v>
      </c>
      <c r="M53" s="342">
        <v>100</v>
      </c>
      <c r="N53" s="420">
        <v>0</v>
      </c>
      <c r="O53" s="129">
        <v>0</v>
      </c>
      <c r="P53" s="369">
        <v>0</v>
      </c>
      <c r="Q53" s="108"/>
    </row>
    <row r="54" spans="1:22" ht="18.75" customHeight="1" x14ac:dyDescent="0.15">
      <c r="A54" s="516"/>
      <c r="B54" s="487"/>
      <c r="C54" s="410" t="s">
        <v>23</v>
      </c>
      <c r="D54" s="343">
        <v>11000000</v>
      </c>
      <c r="E54" s="343">
        <v>11082800</v>
      </c>
      <c r="F54" s="343">
        <v>11082800</v>
      </c>
      <c r="G54" s="343">
        <v>0</v>
      </c>
      <c r="H54" s="343">
        <v>0</v>
      </c>
      <c r="I54" s="364">
        <v>0</v>
      </c>
      <c r="J54" s="392">
        <v>82800</v>
      </c>
      <c r="K54" s="401">
        <v>100.75272727272728</v>
      </c>
      <c r="L54" s="380">
        <v>100</v>
      </c>
      <c r="M54" s="349">
        <v>100</v>
      </c>
      <c r="N54" s="418">
        <v>0</v>
      </c>
      <c r="O54" s="345">
        <v>0</v>
      </c>
      <c r="P54" s="419">
        <v>0</v>
      </c>
      <c r="Q54" s="108"/>
    </row>
    <row r="55" spans="1:22" ht="18.75" customHeight="1" x14ac:dyDescent="0.15">
      <c r="A55" s="516" t="s">
        <v>13</v>
      </c>
      <c r="B55" s="487"/>
      <c r="C55" s="410" t="s">
        <v>21</v>
      </c>
      <c r="D55" s="134">
        <v>770000000</v>
      </c>
      <c r="E55" s="134">
        <v>770452400</v>
      </c>
      <c r="F55" s="134">
        <v>770452400</v>
      </c>
      <c r="G55" s="134">
        <v>0</v>
      </c>
      <c r="H55" s="122">
        <v>0</v>
      </c>
      <c r="I55" s="388">
        <v>0</v>
      </c>
      <c r="J55" s="391">
        <v>452400</v>
      </c>
      <c r="K55" s="400">
        <v>100.05875324675324</v>
      </c>
      <c r="L55" s="379">
        <v>100</v>
      </c>
      <c r="M55" s="342">
        <v>100</v>
      </c>
      <c r="N55" s="420">
        <v>0</v>
      </c>
      <c r="O55" s="129">
        <v>0</v>
      </c>
      <c r="P55" s="369">
        <v>0</v>
      </c>
      <c r="Q55" s="108"/>
    </row>
    <row r="56" spans="1:22" ht="18.75" customHeight="1" x14ac:dyDescent="0.15">
      <c r="A56" s="516"/>
      <c r="B56" s="487"/>
      <c r="C56" s="410" t="s">
        <v>23</v>
      </c>
      <c r="D56" s="343">
        <v>770000000</v>
      </c>
      <c r="E56" s="343">
        <v>770452400</v>
      </c>
      <c r="F56" s="343">
        <v>770452400</v>
      </c>
      <c r="G56" s="343">
        <v>0</v>
      </c>
      <c r="H56" s="343">
        <v>0</v>
      </c>
      <c r="I56" s="364">
        <v>0</v>
      </c>
      <c r="J56" s="392">
        <v>452400</v>
      </c>
      <c r="K56" s="401">
        <v>100.05875324675324</v>
      </c>
      <c r="L56" s="382">
        <v>100</v>
      </c>
      <c r="M56" s="349">
        <v>100</v>
      </c>
      <c r="N56" s="418">
        <v>0</v>
      </c>
      <c r="O56" s="345">
        <v>0</v>
      </c>
      <c r="P56" s="419">
        <v>0</v>
      </c>
      <c r="Q56" s="108"/>
    </row>
    <row r="57" spans="1:22" ht="18.75" customHeight="1" x14ac:dyDescent="0.15">
      <c r="A57" s="516" t="s">
        <v>14</v>
      </c>
      <c r="B57" s="487"/>
      <c r="C57" s="410" t="s">
        <v>21</v>
      </c>
      <c r="D57" s="132">
        <v>149854019000</v>
      </c>
      <c r="E57" s="132">
        <v>152837388147</v>
      </c>
      <c r="F57" s="132">
        <v>151183575330</v>
      </c>
      <c r="G57" s="132">
        <v>592961</v>
      </c>
      <c r="H57" s="132">
        <v>1659392199</v>
      </c>
      <c r="I57" s="139">
        <v>6172343</v>
      </c>
      <c r="J57" s="391">
        <v>1329556330</v>
      </c>
      <c r="K57" s="400">
        <v>100.88723434905005</v>
      </c>
      <c r="L57" s="379">
        <v>99.553592277465626</v>
      </c>
      <c r="M57" s="342">
        <v>98.917926538099849</v>
      </c>
      <c r="N57" s="391">
        <v>1099163874</v>
      </c>
      <c r="O57" s="132">
        <v>229400</v>
      </c>
      <c r="P57" s="425">
        <v>559998925</v>
      </c>
      <c r="Q57" s="108"/>
    </row>
    <row r="58" spans="1:22" ht="18.75" customHeight="1" x14ac:dyDescent="0.15">
      <c r="A58" s="516"/>
      <c r="B58" s="487"/>
      <c r="C58" s="410" t="s">
        <v>22</v>
      </c>
      <c r="D58" s="132">
        <v>651662000</v>
      </c>
      <c r="E58" s="132">
        <v>2077290330</v>
      </c>
      <c r="F58" s="132">
        <v>650343558</v>
      </c>
      <c r="G58" s="132">
        <v>110434479</v>
      </c>
      <c r="H58" s="132">
        <v>1316822246</v>
      </c>
      <c r="I58" s="139">
        <v>309953</v>
      </c>
      <c r="J58" s="391">
        <v>-1318442</v>
      </c>
      <c r="K58" s="400">
        <v>99.797680085688583</v>
      </c>
      <c r="L58" s="379">
        <v>31.219134760770721</v>
      </c>
      <c r="M58" s="342">
        <v>31.307302046700425</v>
      </c>
      <c r="N58" s="391">
        <v>6996056</v>
      </c>
      <c r="O58" s="132">
        <v>89882690</v>
      </c>
      <c r="P58" s="425">
        <v>1219943500</v>
      </c>
      <c r="Q58" s="108"/>
    </row>
    <row r="59" spans="1:22" ht="18.75" customHeight="1" thickBot="1" x14ac:dyDescent="0.2">
      <c r="A59" s="517"/>
      <c r="B59" s="518"/>
      <c r="C59" s="135" t="s">
        <v>23</v>
      </c>
      <c r="D59" s="353">
        <v>150505681000</v>
      </c>
      <c r="E59" s="353">
        <v>154914678477</v>
      </c>
      <c r="F59" s="353">
        <v>151833918888</v>
      </c>
      <c r="G59" s="353">
        <v>111027440</v>
      </c>
      <c r="H59" s="353">
        <v>2976214445</v>
      </c>
      <c r="I59" s="387">
        <v>6482296</v>
      </c>
      <c r="J59" s="393">
        <v>1328237888</v>
      </c>
      <c r="K59" s="402">
        <v>100.88251677888491</v>
      </c>
      <c r="L59" s="383">
        <v>98.554708210865499</v>
      </c>
      <c r="M59" s="374">
        <v>98.0113184758942</v>
      </c>
      <c r="N59" s="393">
        <v>1106159930</v>
      </c>
      <c r="O59" s="370">
        <v>90112090</v>
      </c>
      <c r="P59" s="415">
        <v>1779942425</v>
      </c>
      <c r="Q59" s="108"/>
    </row>
    <row r="60" spans="1:22" ht="18.75" customHeight="1" thickBot="1" x14ac:dyDescent="0.2">
      <c r="A60" s="137"/>
      <c r="B60" s="408"/>
      <c r="C60" s="108"/>
      <c r="D60" s="139"/>
      <c r="E60" s="139"/>
      <c r="F60" s="139"/>
      <c r="G60" s="139"/>
      <c r="H60" s="139"/>
      <c r="I60" s="139"/>
      <c r="J60" s="139"/>
      <c r="K60" s="140"/>
      <c r="L60" s="140"/>
      <c r="M60" s="140"/>
      <c r="N60" s="139"/>
      <c r="O60" s="139"/>
      <c r="P60" s="139"/>
      <c r="Q60" s="108"/>
      <c r="R60" s="109"/>
      <c r="S60" s="109"/>
      <c r="T60" s="109"/>
      <c r="U60" s="109"/>
      <c r="V60" s="109"/>
    </row>
    <row r="61" spans="1:22" ht="18.75" customHeight="1" x14ac:dyDescent="0.15">
      <c r="A61" s="558" t="s">
        <v>182</v>
      </c>
      <c r="B61" s="559"/>
      <c r="C61" s="560"/>
      <c r="D61" s="141">
        <v>52557281000</v>
      </c>
      <c r="E61" s="141">
        <v>52557280992</v>
      </c>
      <c r="F61" s="141">
        <v>52557280992</v>
      </c>
      <c r="G61" s="141">
        <v>0</v>
      </c>
      <c r="H61" s="141">
        <v>0</v>
      </c>
      <c r="I61" s="385">
        <v>0</v>
      </c>
      <c r="J61" s="394">
        <v>-8</v>
      </c>
      <c r="K61" s="403">
        <v>99.999999984778512</v>
      </c>
      <c r="L61" s="384">
        <v>100</v>
      </c>
      <c r="M61" s="411">
        <v>100</v>
      </c>
      <c r="N61" s="412">
        <v>0</v>
      </c>
      <c r="O61" s="153">
        <v>0</v>
      </c>
      <c r="P61" s="368">
        <v>0</v>
      </c>
      <c r="Q61" s="108"/>
    </row>
    <row r="62" spans="1:22" ht="18.75" customHeight="1" x14ac:dyDescent="0.15">
      <c r="A62" s="561" t="s">
        <v>183</v>
      </c>
      <c r="B62" s="562"/>
      <c r="C62" s="563"/>
      <c r="D62" s="122">
        <v>35323083000</v>
      </c>
      <c r="E62" s="122">
        <v>35323082992</v>
      </c>
      <c r="F62" s="122">
        <v>35323082992</v>
      </c>
      <c r="G62" s="122">
        <v>0</v>
      </c>
      <c r="H62" s="122">
        <v>0</v>
      </c>
      <c r="I62" s="386">
        <v>0</v>
      </c>
      <c r="J62" s="395">
        <v>-8</v>
      </c>
      <c r="K62" s="404">
        <v>99.999999977351919</v>
      </c>
      <c r="L62" s="379">
        <v>100</v>
      </c>
      <c r="M62" s="363">
        <v>100</v>
      </c>
      <c r="N62" s="413">
        <v>0</v>
      </c>
      <c r="O62" s="126">
        <v>0</v>
      </c>
      <c r="P62" s="369">
        <v>0</v>
      </c>
      <c r="Q62" s="108"/>
    </row>
    <row r="63" spans="1:22" ht="18.75" customHeight="1" x14ac:dyDescent="0.15">
      <c r="A63" s="561" t="s">
        <v>223</v>
      </c>
      <c r="B63" s="562"/>
      <c r="C63" s="563"/>
      <c r="D63" s="122">
        <v>16423591000</v>
      </c>
      <c r="E63" s="122">
        <v>16423591000</v>
      </c>
      <c r="F63" s="122">
        <v>16423591000</v>
      </c>
      <c r="G63" s="122">
        <v>0</v>
      </c>
      <c r="H63" s="122">
        <v>0</v>
      </c>
      <c r="I63" s="386">
        <v>0</v>
      </c>
      <c r="J63" s="395">
        <v>0</v>
      </c>
      <c r="K63" s="404">
        <v>100</v>
      </c>
      <c r="L63" s="381">
        <v>100</v>
      </c>
      <c r="M63" s="363">
        <v>100</v>
      </c>
      <c r="N63" s="413">
        <v>0</v>
      </c>
      <c r="O63" s="126">
        <v>0</v>
      </c>
      <c r="P63" s="369">
        <v>0</v>
      </c>
      <c r="Q63" s="108"/>
    </row>
    <row r="64" spans="1:22" ht="18.75" customHeight="1" thickBot="1" x14ac:dyDescent="0.2">
      <c r="A64" s="488" t="s">
        <v>185</v>
      </c>
      <c r="B64" s="489"/>
      <c r="C64" s="564"/>
      <c r="D64" s="353">
        <v>184163470000</v>
      </c>
      <c r="E64" s="353">
        <v>188572467477</v>
      </c>
      <c r="F64" s="353">
        <v>185491707888</v>
      </c>
      <c r="G64" s="353">
        <v>111027440</v>
      </c>
      <c r="H64" s="353">
        <v>2976214445</v>
      </c>
      <c r="I64" s="387">
        <v>6482296</v>
      </c>
      <c r="J64" s="396">
        <v>1328237888</v>
      </c>
      <c r="K64" s="405">
        <v>100.7212276614901</v>
      </c>
      <c r="L64" s="383">
        <v>98.824262370192287</v>
      </c>
      <c r="M64" s="374">
        <v>98.366272855089107</v>
      </c>
      <c r="N64" s="393">
        <v>1106159930</v>
      </c>
      <c r="O64" s="370">
        <v>90112090</v>
      </c>
      <c r="P64" s="415">
        <v>1779942425</v>
      </c>
      <c r="Q64" s="108"/>
    </row>
    <row r="65" spans="1:17" ht="18.75" customHeight="1" x14ac:dyDescent="0.15">
      <c r="A65" s="408"/>
      <c r="B65" s="408"/>
      <c r="C65" s="408"/>
      <c r="D65" s="364"/>
      <c r="E65" s="364"/>
      <c r="F65" s="364"/>
      <c r="G65" s="364"/>
      <c r="H65" s="364"/>
      <c r="I65" s="364"/>
      <c r="J65" s="364"/>
      <c r="K65" s="365"/>
      <c r="L65" s="146"/>
      <c r="M65" s="366"/>
      <c r="N65" s="364"/>
      <c r="O65" s="364"/>
      <c r="P65" s="364"/>
      <c r="Q65" s="108"/>
    </row>
    <row r="66" spans="1:17" ht="18.75" customHeight="1" thickBot="1" x14ac:dyDescent="0.2">
      <c r="A66" s="147" t="s">
        <v>229</v>
      </c>
      <c r="B66" s="148"/>
      <c r="C66" s="147"/>
      <c r="D66" s="147"/>
      <c r="E66" s="147"/>
      <c r="F66" s="147"/>
      <c r="G66" s="147"/>
      <c r="H66" s="147"/>
      <c r="I66" s="147"/>
      <c r="J66" s="147"/>
      <c r="K66" s="149"/>
      <c r="L66" s="149"/>
      <c r="M66" s="149"/>
      <c r="N66" s="147"/>
      <c r="O66" s="147"/>
      <c r="P66" s="147"/>
      <c r="Q66" s="147"/>
    </row>
    <row r="67" spans="1:17" ht="18.75" customHeight="1" x14ac:dyDescent="0.15">
      <c r="A67" s="566" t="s">
        <v>230</v>
      </c>
      <c r="B67" s="515"/>
      <c r="C67" s="429" t="s">
        <v>21</v>
      </c>
      <c r="D67" s="431">
        <v>0</v>
      </c>
      <c r="E67" s="152">
        <v>14609268145</v>
      </c>
      <c r="F67" s="152">
        <v>14280995549</v>
      </c>
      <c r="G67" s="153">
        <v>0</v>
      </c>
      <c r="H67" s="151">
        <v>328272596</v>
      </c>
      <c r="I67" s="154">
        <v>0</v>
      </c>
      <c r="J67" s="155">
        <v>0</v>
      </c>
      <c r="K67" s="367" t="s">
        <v>87</v>
      </c>
      <c r="L67" s="384">
        <v>99.942496056849734</v>
      </c>
      <c r="M67" s="435">
        <v>97.752983977418808</v>
      </c>
      <c r="N67" s="433">
        <v>313478138</v>
      </c>
      <c r="O67" s="153">
        <v>0</v>
      </c>
      <c r="P67" s="368">
        <v>14794458</v>
      </c>
      <c r="Q67" s="108"/>
    </row>
    <row r="68" spans="1:17" ht="18.75" customHeight="1" x14ac:dyDescent="0.15">
      <c r="A68" s="516"/>
      <c r="B68" s="487"/>
      <c r="C68" s="409" t="s">
        <v>22</v>
      </c>
      <c r="D68" s="432">
        <v>0</v>
      </c>
      <c r="E68" s="123">
        <v>67013540</v>
      </c>
      <c r="F68" s="123">
        <v>7337132</v>
      </c>
      <c r="G68" s="126">
        <v>1394430</v>
      </c>
      <c r="H68" s="122">
        <v>58281978</v>
      </c>
      <c r="I68" s="131">
        <v>0</v>
      </c>
      <c r="J68" s="159">
        <v>0</v>
      </c>
      <c r="K68" s="342" t="s">
        <v>87</v>
      </c>
      <c r="L68" s="379">
        <v>10.314544212985314</v>
      </c>
      <c r="M68" s="436">
        <v>10.948730659505527</v>
      </c>
      <c r="N68" s="134">
        <v>0</v>
      </c>
      <c r="O68" s="126">
        <v>35500927</v>
      </c>
      <c r="P68" s="369">
        <v>22781051</v>
      </c>
      <c r="Q68" s="108"/>
    </row>
    <row r="69" spans="1:17" ht="18.75" customHeight="1" thickBot="1" x14ac:dyDescent="0.2">
      <c r="A69" s="517"/>
      <c r="B69" s="518"/>
      <c r="C69" s="430" t="s">
        <v>23</v>
      </c>
      <c r="D69" s="393">
        <v>0</v>
      </c>
      <c r="E69" s="371">
        <v>14676281685</v>
      </c>
      <c r="F69" s="371">
        <v>14288332681</v>
      </c>
      <c r="G69" s="371">
        <v>1394430</v>
      </c>
      <c r="H69" s="371">
        <v>386554574</v>
      </c>
      <c r="I69" s="371">
        <v>0</v>
      </c>
      <c r="J69" s="162">
        <v>0</v>
      </c>
      <c r="K69" s="374" t="s">
        <v>87</v>
      </c>
      <c r="L69" s="383">
        <v>99.583962411855026</v>
      </c>
      <c r="M69" s="437">
        <v>97.356626069691032</v>
      </c>
      <c r="N69" s="434">
        <v>313478138</v>
      </c>
      <c r="O69" s="372">
        <v>35500927</v>
      </c>
      <c r="P69" s="376">
        <v>37575509</v>
      </c>
      <c r="Q69" s="108"/>
    </row>
    <row r="70" spans="1:17" ht="18.75" customHeight="1" x14ac:dyDescent="0.15"/>
  </sheetData>
  <mergeCells count="39">
    <mergeCell ref="O2:P2"/>
    <mergeCell ref="A3:C4"/>
    <mergeCell ref="D3:D4"/>
    <mergeCell ref="E3:E4"/>
    <mergeCell ref="F3:F4"/>
    <mergeCell ref="G3:G4"/>
    <mergeCell ref="H3:H4"/>
    <mergeCell ref="I3:I4"/>
    <mergeCell ref="J3:K3"/>
    <mergeCell ref="L3:M3"/>
    <mergeCell ref="A28:B29"/>
    <mergeCell ref="N3:P3"/>
    <mergeCell ref="A5:B7"/>
    <mergeCell ref="A8:A14"/>
    <mergeCell ref="B8:B10"/>
    <mergeCell ref="B11:B12"/>
    <mergeCell ref="B13:B14"/>
    <mergeCell ref="A15:B17"/>
    <mergeCell ref="A18:B19"/>
    <mergeCell ref="A20:B22"/>
    <mergeCell ref="A23:B25"/>
    <mergeCell ref="A26:B27"/>
    <mergeCell ref="A30:B32"/>
    <mergeCell ref="A33:B35"/>
    <mergeCell ref="A36:B38"/>
    <mergeCell ref="A39:B41"/>
    <mergeCell ref="A42:A46"/>
    <mergeCell ref="B42:B43"/>
    <mergeCell ref="B44:B46"/>
    <mergeCell ref="A47:B49"/>
    <mergeCell ref="A50:B52"/>
    <mergeCell ref="A53:B54"/>
    <mergeCell ref="A55:B56"/>
    <mergeCell ref="A57:B59"/>
    <mergeCell ref="A61:C61"/>
    <mergeCell ref="A62:C62"/>
    <mergeCell ref="A63:C63"/>
    <mergeCell ref="A64:C64"/>
    <mergeCell ref="A67:B69"/>
  </mergeCells>
  <phoneticPr fontId="29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平成25年度</vt:lpstr>
      <vt:lpstr>平成26年度</vt:lpstr>
      <vt:lpstr>平成27年度</vt:lpstr>
      <vt:lpstr>平成28年度</vt:lpstr>
      <vt:lpstr>平成29年度</vt:lpstr>
      <vt:lpstr>平成30年度</vt:lpstr>
      <vt:lpstr>令和元年度</vt:lpstr>
      <vt:lpstr>令和2年度</vt:lpstr>
      <vt:lpstr>平成26年度!Print_Area</vt:lpstr>
      <vt:lpstr>平成27年度!Print_Area</vt:lpstr>
      <vt:lpstr>平成25年度!Print_Titles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1601-01-01T00:00:00Z</cp:lastPrinted>
  <dcterms:created xsi:type="dcterms:W3CDTF">1601-01-01T00:00:00Z</dcterms:created>
  <dcterms:modified xsi:type="dcterms:W3CDTF">2022-03-28T00:17:30Z</dcterms:modified>
  <cp:category/>
</cp:coreProperties>
</file>